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divl\Desktop\SCDI\GRADIS 2022\raportare facultati\"/>
    </mc:Choice>
  </mc:AlternateContent>
  <xr:revisionPtr revIDLastSave="0" documentId="13_ncr:1_{9320FC94-4631-44D1-8260-F0977AA95313}" xr6:coauthVersionLast="47" xr6:coauthVersionMax="47" xr10:uidLastSave="{00000000-0000-0000-0000-000000000000}"/>
  <bookViews>
    <workbookView xWindow="-98" yWindow="-98" windowWidth="21795" windowHeight="12975" xr2:uid="{00000000-000D-0000-FFFF-FFFF00000000}"/>
  </bookViews>
  <sheets>
    <sheet name="Centralizator facultate" sheetId="1" r:id="rId1"/>
    <sheet name="IC01" sheetId="2" r:id="rId2"/>
    <sheet name="IC02" sheetId="3" r:id="rId3"/>
    <sheet name="IC03" sheetId="4" r:id="rId4"/>
    <sheet name="IC04" sheetId="5" r:id="rId5"/>
    <sheet name="IC05" sheetId="6" r:id="rId6"/>
    <sheet name="IC06" sheetId="7" r:id="rId7"/>
    <sheet name="IC07" sheetId="8" r:id="rId8"/>
    <sheet name="IC08" sheetId="9" r:id="rId9"/>
    <sheet name="IC09" sheetId="10" r:id="rId10"/>
    <sheet name="IC10" sheetId="11" r:id="rId11"/>
    <sheet name="IC11" sheetId="12" r:id="rId12"/>
    <sheet name="IC12" sheetId="13" r:id="rId13"/>
    <sheet name="IC13" sheetId="14" r:id="rId14"/>
    <sheet name="IC14" sheetId="15" r:id="rId15"/>
    <sheet name="IC15" sheetId="16" r:id="rId16"/>
    <sheet name="IC16" sheetId="17" r:id="rId17"/>
    <sheet name="IC17" sheetId="18" r:id="rId18"/>
    <sheet name="ID01" sheetId="19" r:id="rId19"/>
    <sheet name="ID02" sheetId="20" r:id="rId20"/>
    <sheet name="ID03" sheetId="21" r:id="rId21"/>
    <sheet name="ID04" sheetId="22" r:id="rId22"/>
    <sheet name="ID05" sheetId="23" r:id="rId23"/>
    <sheet name="ID06" sheetId="24" r:id="rId24"/>
    <sheet name="ID07" sheetId="25" r:id="rId25"/>
    <sheet name="ID08" sheetId="26" r:id="rId26"/>
    <sheet name="ID09" sheetId="27" r:id="rId27"/>
    <sheet name="ID10" sheetId="28" r:id="rId28"/>
    <sheet name="ID11" sheetId="29" r:id="rId29"/>
    <sheet name="ID12" sheetId="30" r:id="rId30"/>
    <sheet name="ID13" sheetId="31" r:id="rId31"/>
    <sheet name="ID14" sheetId="32" r:id="rId32"/>
    <sheet name="ID15" sheetId="33" r:id="rId33"/>
    <sheet name="ID16" sheetId="34" r:id="rId34"/>
    <sheet name="ID17" sheetId="35" r:id="rId35"/>
    <sheet name="ID18" sheetId="36"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40" roundtripDataChecksum="v3vZBQem0Fq9xNUMDhTqt8NmtO1/Gedm3x4+57mBKss="/>
    </ext>
  </extLst>
</workbook>
</file>

<file path=xl/calcChain.xml><?xml version="1.0" encoding="utf-8"?>
<calcChain xmlns="http://schemas.openxmlformats.org/spreadsheetml/2006/main">
  <c r="E65" i="36" l="1"/>
  <c r="M20" i="35"/>
  <c r="E17" i="34"/>
  <c r="L16" i="33"/>
  <c r="AK64" i="1" s="1"/>
  <c r="E104" i="32"/>
  <c r="AJ64" i="1" s="1"/>
  <c r="E102" i="31"/>
  <c r="E77" i="30"/>
  <c r="E320" i="29"/>
  <c r="AG64" i="1" s="1"/>
  <c r="AG65" i="1" s="1"/>
  <c r="E230" i="28"/>
  <c r="F230" i="28" s="1"/>
  <c r="E229" i="28"/>
  <c r="F229" i="28" s="1"/>
  <c r="F228" i="28"/>
  <c r="E228" i="28"/>
  <c r="F227" i="28"/>
  <c r="E227" i="28"/>
  <c r="E220" i="28"/>
  <c r="F220" i="28" s="1"/>
  <c r="F219" i="28"/>
  <c r="F218" i="28"/>
  <c r="F239" i="28" s="1"/>
  <c r="AF64" i="1" s="1"/>
  <c r="AF65" i="1" s="1"/>
  <c r="E200" i="28"/>
  <c r="E199" i="28"/>
  <c r="E198" i="28"/>
  <c r="E197" i="28"/>
  <c r="E196" i="28"/>
  <c r="E55" i="27"/>
  <c r="E65" i="27" s="1"/>
  <c r="AE64" i="1" s="1"/>
  <c r="AE65" i="1" s="1"/>
  <c r="D55" i="27"/>
  <c r="D54" i="27"/>
  <c r="E65" i="26"/>
  <c r="D55" i="26"/>
  <c r="D54" i="26"/>
  <c r="F18" i="25"/>
  <c r="F18" i="24"/>
  <c r="H29" i="23"/>
  <c r="H15" i="22"/>
  <c r="H27" i="21"/>
  <c r="Y64" i="1" s="1"/>
  <c r="L17" i="20"/>
  <c r="X64" i="1" s="1"/>
  <c r="M19" i="19"/>
  <c r="W64" i="1" s="1"/>
  <c r="I27" i="18"/>
  <c r="V64" i="1" s="1"/>
  <c r="H17" i="17"/>
  <c r="I17" i="16"/>
  <c r="O92" i="15"/>
  <c r="O91" i="15"/>
  <c r="N87" i="15"/>
  <c r="O87" i="15" s="1"/>
  <c r="N86" i="15"/>
  <c r="N85" i="15"/>
  <c r="O85" i="15" s="1"/>
  <c r="N84" i="15"/>
  <c r="N83" i="15"/>
  <c r="O83" i="15" s="1"/>
  <c r="N82" i="15"/>
  <c r="O82" i="15" s="1"/>
  <c r="N81" i="15"/>
  <c r="O81" i="15" s="1"/>
  <c r="N80" i="15"/>
  <c r="O80" i="15" s="1"/>
  <c r="O79" i="15"/>
  <c r="N79" i="15"/>
  <c r="N76" i="15"/>
  <c r="I201" i="14"/>
  <c r="G201" i="14"/>
  <c r="I200" i="14"/>
  <c r="I199" i="14"/>
  <c r="I198" i="14"/>
  <c r="I197" i="14"/>
  <c r="I196" i="14"/>
  <c r="I195" i="14"/>
  <c r="I194" i="14"/>
  <c r="I193" i="14"/>
  <c r="I192" i="14"/>
  <c r="I191" i="14"/>
  <c r="I190" i="14"/>
  <c r="G189" i="14"/>
  <c r="I189" i="14" s="1"/>
  <c r="I215" i="14" s="1"/>
  <c r="R64" i="1" s="1"/>
  <c r="K332" i="13"/>
  <c r="Q64" i="1" s="1"/>
  <c r="K315" i="13"/>
  <c r="K314" i="13"/>
  <c r="K313" i="13"/>
  <c r="K309" i="13"/>
  <c r="K308" i="13"/>
  <c r="K300" i="13"/>
  <c r="K299" i="13"/>
  <c r="K298" i="13"/>
  <c r="K277" i="13"/>
  <c r="J19" i="12"/>
  <c r="M21" i="11"/>
  <c r="N31" i="10"/>
  <c r="I27" i="9"/>
  <c r="M64" i="1" s="1"/>
  <c r="M65" i="1" s="1"/>
  <c r="H17" i="8"/>
  <c r="I17" i="7"/>
  <c r="L21" i="6"/>
  <c r="K651" i="5"/>
  <c r="K650" i="5"/>
  <c r="K649" i="5"/>
  <c r="K648" i="5"/>
  <c r="K647" i="5"/>
  <c r="K646" i="5"/>
  <c r="K645" i="5"/>
  <c r="K644" i="5"/>
  <c r="K641" i="5"/>
  <c r="K640" i="5"/>
  <c r="K638" i="5"/>
  <c r="K637" i="5"/>
  <c r="K636" i="5"/>
  <c r="K635" i="5"/>
  <c r="K627" i="5"/>
  <c r="K626" i="5"/>
  <c r="K625" i="5"/>
  <c r="K622" i="5"/>
  <c r="K621" i="5"/>
  <c r="K620" i="5"/>
  <c r="K615" i="5"/>
  <c r="K614" i="5"/>
  <c r="K613" i="5"/>
  <c r="K612" i="5"/>
  <c r="K554" i="5"/>
  <c r="K553" i="5"/>
  <c r="K551" i="5"/>
  <c r="K548" i="5"/>
  <c r="K547" i="5"/>
  <c r="K546" i="5"/>
  <c r="K545" i="5"/>
  <c r="K544" i="5"/>
  <c r="K543" i="5"/>
  <c r="K542" i="5"/>
  <c r="K541" i="5"/>
  <c r="K540" i="5"/>
  <c r="K539" i="5"/>
  <c r="K538" i="5"/>
  <c r="K537" i="5"/>
  <c r="K536" i="5"/>
  <c r="K533" i="5"/>
  <c r="K686" i="5" s="1"/>
  <c r="I64" i="1" s="1"/>
  <c r="L17" i="4"/>
  <c r="L18" i="3"/>
  <c r="G64" i="1" s="1"/>
  <c r="V88" i="2"/>
  <c r="V87" i="2"/>
  <c r="V83" i="2"/>
  <c r="V82" i="2"/>
  <c r="V81" i="2"/>
  <c r="V80" i="2"/>
  <c r="V79" i="2"/>
  <c r="V96" i="2" s="1"/>
  <c r="F64" i="1" s="1"/>
  <c r="D68" i="1"/>
  <c r="D69" i="1" s="1"/>
  <c r="AI65" i="1"/>
  <c r="AH65" i="1"/>
  <c r="O65" i="1"/>
  <c r="N65" i="1"/>
  <c r="L65" i="1"/>
  <c r="K65" i="1"/>
  <c r="AN64" i="1"/>
  <c r="AM64" i="1"/>
  <c r="AL64" i="1"/>
  <c r="AI64" i="1"/>
  <c r="AH64" i="1"/>
  <c r="AD64" i="1"/>
  <c r="AC64" i="1"/>
  <c r="AB64" i="1"/>
  <c r="AA64" i="1"/>
  <c r="Z64" i="1"/>
  <c r="U64" i="1"/>
  <c r="T64" i="1"/>
  <c r="P64" i="1"/>
  <c r="O64" i="1"/>
  <c r="N64" i="1"/>
  <c r="L64" i="1"/>
  <c r="K64" i="1"/>
  <c r="J64" i="1"/>
  <c r="H64" i="1"/>
  <c r="AN63" i="1"/>
  <c r="AN65" i="1" s="1"/>
  <c r="AM63" i="1"/>
  <c r="AM65" i="1" s="1"/>
  <c r="AL63" i="1"/>
  <c r="AL65" i="1" s="1"/>
  <c r="AK63" i="1"/>
  <c r="AJ63" i="1"/>
  <c r="AI63" i="1"/>
  <c r="AH63" i="1"/>
  <c r="AG63" i="1"/>
  <c r="AF63" i="1"/>
  <c r="AE63" i="1"/>
  <c r="AD63" i="1"/>
  <c r="AD65" i="1" s="1"/>
  <c r="AC63" i="1"/>
  <c r="AC65" i="1" s="1"/>
  <c r="AB63" i="1"/>
  <c r="AB65" i="1" s="1"/>
  <c r="AA63" i="1"/>
  <c r="AA65" i="1" s="1"/>
  <c r="Z63" i="1"/>
  <c r="Z65" i="1" s="1"/>
  <c r="Y63" i="1"/>
  <c r="Y65" i="1" s="1"/>
  <c r="X63" i="1"/>
  <c r="X65" i="1" s="1"/>
  <c r="W63" i="1"/>
  <c r="V63" i="1"/>
  <c r="V65" i="1" s="1"/>
  <c r="U63" i="1"/>
  <c r="U65" i="1" s="1"/>
  <c r="T63" i="1"/>
  <c r="T65" i="1" s="1"/>
  <c r="S63" i="1"/>
  <c r="R63" i="1"/>
  <c r="Q63" i="1"/>
  <c r="P63" i="1"/>
  <c r="P65" i="1" s="1"/>
  <c r="O63" i="1"/>
  <c r="N63" i="1"/>
  <c r="M63" i="1"/>
  <c r="L63" i="1"/>
  <c r="K63" i="1"/>
  <c r="J63" i="1"/>
  <c r="J65" i="1" s="1"/>
  <c r="I63" i="1"/>
  <c r="H63" i="1"/>
  <c r="H65" i="1" s="1"/>
  <c r="G63" i="1"/>
  <c r="G65" i="1" s="1"/>
  <c r="F63" i="1"/>
  <c r="AO63" i="1" s="1"/>
  <c r="E63" i="1"/>
  <c r="AS62" i="1"/>
  <c r="AR62" i="1"/>
  <c r="AO62" i="1"/>
  <c r="AO61" i="1"/>
  <c r="AS61" i="1" s="1"/>
  <c r="AO60" i="1"/>
  <c r="AS60" i="1" s="1"/>
  <c r="AS59" i="1"/>
  <c r="AR59" i="1"/>
  <c r="AO59" i="1"/>
  <c r="AO58" i="1"/>
  <c r="AR58" i="1" s="1"/>
  <c r="AO57" i="1"/>
  <c r="AR57" i="1" s="1"/>
  <c r="AO56" i="1"/>
  <c r="AS56" i="1" s="1"/>
  <c r="AS55" i="1"/>
  <c r="AR55" i="1"/>
  <c r="AO55" i="1"/>
  <c r="AR54" i="1"/>
  <c r="AO54" i="1"/>
  <c r="AS54" i="1" s="1"/>
  <c r="AS53" i="1"/>
  <c r="AR53" i="1"/>
  <c r="AO53" i="1"/>
  <c r="AO52" i="1"/>
  <c r="AS52" i="1" s="1"/>
  <c r="AR51" i="1"/>
  <c r="AO51" i="1"/>
  <c r="AS51" i="1" s="1"/>
  <c r="AO50" i="1"/>
  <c r="AS50" i="1" s="1"/>
  <c r="AR49" i="1"/>
  <c r="AO49" i="1"/>
  <c r="AS49" i="1" s="1"/>
  <c r="AO48" i="1"/>
  <c r="AS48" i="1" s="1"/>
  <c r="AS47" i="1"/>
  <c r="AR47" i="1"/>
  <c r="AO47" i="1"/>
  <c r="AS46" i="1"/>
  <c r="AR46" i="1"/>
  <c r="AO46" i="1"/>
  <c r="AO45" i="1"/>
  <c r="AS45" i="1" s="1"/>
  <c r="AO44" i="1"/>
  <c r="AS44" i="1" s="1"/>
  <c r="AO43" i="1"/>
  <c r="AS43" i="1" s="1"/>
  <c r="AS42" i="1"/>
  <c r="AR42" i="1"/>
  <c r="AO42" i="1"/>
  <c r="AO41" i="1"/>
  <c r="AS41" i="1" s="1"/>
  <c r="AO40" i="1"/>
  <c r="AS40" i="1" s="1"/>
  <c r="AS39" i="1"/>
  <c r="AR39" i="1"/>
  <c r="AO39" i="1"/>
  <c r="AO38" i="1"/>
  <c r="AS38" i="1" s="1"/>
  <c r="AO37" i="1"/>
  <c r="AR37" i="1" s="1"/>
  <c r="AO36" i="1"/>
  <c r="AS36" i="1" s="1"/>
  <c r="AS35" i="1"/>
  <c r="AR35" i="1"/>
  <c r="AO35" i="1"/>
  <c r="AR34" i="1"/>
  <c r="AO34" i="1"/>
  <c r="AS34" i="1" s="1"/>
  <c r="AS33" i="1"/>
  <c r="AR33" i="1"/>
  <c r="AO33" i="1"/>
  <c r="AS32" i="1"/>
  <c r="AO32" i="1"/>
  <c r="AR32" i="1" s="1"/>
  <c r="AR31" i="1"/>
  <c r="AO31" i="1"/>
  <c r="AS31" i="1" s="1"/>
  <c r="AO30" i="1"/>
  <c r="AS30" i="1" s="1"/>
  <c r="AR29" i="1"/>
  <c r="AO29" i="1"/>
  <c r="AS29" i="1" s="1"/>
  <c r="AO28" i="1"/>
  <c r="AS28" i="1" s="1"/>
  <c r="AS27" i="1"/>
  <c r="AR27" i="1"/>
  <c r="AO27" i="1"/>
  <c r="AS26" i="1"/>
  <c r="AR26" i="1"/>
  <c r="AO26" i="1"/>
  <c r="AO25" i="1"/>
  <c r="AS25" i="1" s="1"/>
  <c r="AO24" i="1"/>
  <c r="AS24" i="1" s="1"/>
  <c r="AO23" i="1"/>
  <c r="AR23" i="1" s="1"/>
  <c r="AS22" i="1"/>
  <c r="AR22" i="1"/>
  <c r="AO22" i="1"/>
  <c r="AO21" i="1"/>
  <c r="AS21" i="1" s="1"/>
  <c r="AO20" i="1"/>
  <c r="AS20" i="1" s="1"/>
  <c r="AS19" i="1"/>
  <c r="AR19" i="1"/>
  <c r="AO19" i="1"/>
  <c r="AO18" i="1"/>
  <c r="AS18" i="1" s="1"/>
  <c r="AO17" i="1"/>
  <c r="AR17" i="1" s="1"/>
  <c r="AO16" i="1"/>
  <c r="AR16" i="1" s="1"/>
  <c r="AS15" i="1"/>
  <c r="AR15" i="1"/>
  <c r="AO15" i="1"/>
  <c r="AR14" i="1"/>
  <c r="AO14" i="1"/>
  <c r="AS14" i="1" s="1"/>
  <c r="AS13" i="1"/>
  <c r="AR13" i="1"/>
  <c r="AO13" i="1"/>
  <c r="AS12" i="1"/>
  <c r="AO12" i="1"/>
  <c r="AR12" i="1" s="1"/>
  <c r="AR11" i="1"/>
  <c r="AO11" i="1"/>
  <c r="AS11" i="1" s="1"/>
  <c r="AO10" i="1"/>
  <c r="AR10" i="1" s="1"/>
  <c r="AR9" i="1"/>
  <c r="AO9" i="1"/>
  <c r="AS9" i="1" s="1"/>
  <c r="AO8" i="1"/>
  <c r="AS8" i="1" s="1"/>
  <c r="AS7" i="1"/>
  <c r="AR7" i="1"/>
  <c r="AO7" i="1"/>
  <c r="AS6" i="1"/>
  <c r="AR6" i="1"/>
  <c r="AO6" i="1"/>
  <c r="AO5" i="1"/>
  <c r="AS5" i="1" s="1"/>
  <c r="W65" i="1" l="1"/>
  <c r="I65" i="1"/>
  <c r="O106" i="15"/>
  <c r="S64" i="1" s="1"/>
  <c r="AO64" i="1" s="1"/>
  <c r="AJ65" i="1"/>
  <c r="Q65" i="1"/>
  <c r="AK65" i="1"/>
  <c r="R65" i="1"/>
  <c r="AR36" i="1"/>
  <c r="AR43" i="1"/>
  <c r="AR30" i="1"/>
  <c r="AR50" i="1"/>
  <c r="AR56" i="1"/>
  <c r="AS17" i="1"/>
  <c r="AR24" i="1"/>
  <c r="AS37" i="1"/>
  <c r="AR44" i="1"/>
  <c r="AS57" i="1"/>
  <c r="AS23" i="1"/>
  <c r="AS10" i="1"/>
  <c r="AR18" i="1"/>
  <c r="AR38" i="1"/>
  <c r="AR25" i="1"/>
  <c r="AS58" i="1"/>
  <c r="AS16" i="1"/>
  <c r="AR5" i="1"/>
  <c r="AR45" i="1"/>
  <c r="AR52" i="1"/>
  <c r="AR20" i="1"/>
  <c r="AR40" i="1"/>
  <c r="AR60" i="1"/>
  <c r="F65" i="1"/>
  <c r="AR21" i="1"/>
  <c r="AR41" i="1"/>
  <c r="AR61" i="1"/>
  <c r="AR8" i="1"/>
  <c r="AR28" i="1"/>
  <c r="AR48" i="1"/>
  <c r="S65" i="1" l="1"/>
  <c r="AO65" i="1"/>
</calcChain>
</file>

<file path=xl/sharedStrings.xml><?xml version="1.0" encoding="utf-8"?>
<sst xmlns="http://schemas.openxmlformats.org/spreadsheetml/2006/main" count="15926" uniqueCount="5166">
  <si>
    <t>Facultate:</t>
  </si>
  <si>
    <t>Științe</t>
  </si>
  <si>
    <t>Personal didactic: 1600
Cercetători titulari: 1800 din care min IC excelență
As cercetare: 450
CS III: 900
CS II: 1350
CS I: 1800</t>
  </si>
  <si>
    <r>
      <rPr>
        <sz val="11"/>
        <color theme="1"/>
        <rFont val="Calibri"/>
        <family val="2"/>
      </rPr>
      <t xml:space="preserve">Galben = OK
</t>
    </r>
    <r>
      <rPr>
        <sz val="11"/>
        <color rgb="FFFF0000"/>
        <rFont val="Calibri"/>
        <family val="2"/>
      </rPr>
      <t>Rosu = ATENTIE</t>
    </r>
  </si>
  <si>
    <r>
      <rPr>
        <sz val="11"/>
        <color theme="1"/>
        <rFont val="Calibri"/>
        <family val="2"/>
      </rPr>
      <t xml:space="preserve">Galben = OK
</t>
    </r>
    <r>
      <rPr>
        <sz val="11"/>
        <color rgb="FFFF0000"/>
        <rFont val="Calibri"/>
        <family val="2"/>
      </rPr>
      <t>Rosu = ATENTIE</t>
    </r>
  </si>
  <si>
    <t>Nr. crt.</t>
  </si>
  <si>
    <t>Numele și prenumele</t>
  </si>
  <si>
    <t>Cod Departament</t>
  </si>
  <si>
    <t>Grad didactic/
de cercetare la 01.01.2022</t>
  </si>
  <si>
    <t>Punctaj de referință</t>
  </si>
  <si>
    <t>IC01</t>
  </si>
  <si>
    <t>IC02</t>
  </si>
  <si>
    <t>IC03</t>
  </si>
  <si>
    <t>IC04</t>
  </si>
  <si>
    <t>IC05</t>
  </si>
  <si>
    <t>IC06</t>
  </si>
  <si>
    <t>IC07</t>
  </si>
  <si>
    <t>IC08</t>
  </si>
  <si>
    <t>IC09</t>
  </si>
  <si>
    <t>IC10</t>
  </si>
  <si>
    <t>IC11</t>
  </si>
  <si>
    <t>IC12</t>
  </si>
  <si>
    <t>IC13</t>
  </si>
  <si>
    <t>IC14</t>
  </si>
  <si>
    <t>IC15</t>
  </si>
  <si>
    <t>IC16</t>
  </si>
  <si>
    <t>IC17</t>
  </si>
  <si>
    <t>ID01</t>
  </si>
  <si>
    <t>ID02</t>
  </si>
  <si>
    <t>ID03</t>
  </si>
  <si>
    <t>ID04</t>
  </si>
  <si>
    <t>ID05</t>
  </si>
  <si>
    <t>ID06</t>
  </si>
  <si>
    <t>ID07</t>
  </si>
  <si>
    <t>ID08</t>
  </si>
  <si>
    <t>ID09</t>
  </si>
  <si>
    <t>ID10</t>
  </si>
  <si>
    <t>ID11</t>
  </si>
  <si>
    <t>ID12</t>
  </si>
  <si>
    <t>ID13</t>
  </si>
  <si>
    <t>ID14</t>
  </si>
  <si>
    <t>ID15</t>
  </si>
  <si>
    <t>ID16</t>
  </si>
  <si>
    <t>ID17</t>
  </si>
  <si>
    <t>ID18</t>
  </si>
  <si>
    <t xml:space="preserve">TOTAL </t>
  </si>
  <si>
    <t>Punctaj centralizator individual semnat</t>
  </si>
  <si>
    <t>Punctaj centralizator facultate</t>
  </si>
  <si>
    <t>Diferente TOTAL - Centralizator individual</t>
  </si>
  <si>
    <t>Diferente TOTAL - Centralizator facultate</t>
  </si>
  <si>
    <t>Acu Ana Maria</t>
  </si>
  <si>
    <t>FSTI3</t>
  </si>
  <si>
    <t>Prof. univ. dr. habil.</t>
  </si>
  <si>
    <t>Acu Mugur</t>
  </si>
  <si>
    <t>Prof. univ. dr.</t>
  </si>
  <si>
    <t>Drăghici Eugen</t>
  </si>
  <si>
    <t>Secelean Nicolae</t>
  </si>
  <si>
    <t>Suciu Laurian</t>
  </si>
  <si>
    <t>Constatinescu Eugen</t>
  </si>
  <si>
    <t>Conf. univ. dr.</t>
  </si>
  <si>
    <t>Bucur Amelia</t>
  </si>
  <si>
    <t>Branga Adrian Nicolae</t>
  </si>
  <si>
    <t>Sofonea Florin</t>
  </si>
  <si>
    <t>Gîrjoabă Adrian</t>
  </si>
  <si>
    <t>Lect. univ. dr.</t>
  </si>
  <si>
    <t>Ţincu Ioan</t>
  </si>
  <si>
    <t>Totoi Alina</t>
  </si>
  <si>
    <t>Raţiu Augusta</t>
  </si>
  <si>
    <t>Solomon Andreea</t>
  </si>
  <si>
    <t>Olaru Marian</t>
  </si>
  <si>
    <t>Biclea Diana</t>
  </si>
  <si>
    <t>Asist. univ. dr.</t>
  </si>
  <si>
    <t>Simian Dana</t>
  </si>
  <si>
    <t>Stoica Florin</t>
  </si>
  <si>
    <t>Stoica Laura</t>
  </si>
  <si>
    <t>Constantinescu Nicolae</t>
  </si>
  <si>
    <t>Neamţu Mircea</t>
  </si>
  <si>
    <t>Hunyadi Daniel</t>
  </si>
  <si>
    <t xml:space="preserve">Lect. univ. dr. </t>
  </si>
  <si>
    <t>Muşan Mircea</t>
  </si>
  <si>
    <t>Maniu George</t>
  </si>
  <si>
    <t>Pitic Alina</t>
  </si>
  <si>
    <t>Fabian Ralf</t>
  </si>
  <si>
    <t>Maniu Ionela</t>
  </si>
  <si>
    <t>Cismaş Cristina</t>
  </si>
  <si>
    <t>Flori Maria</t>
  </si>
  <si>
    <t>Asist. univ.</t>
  </si>
  <si>
    <t>Răulea Cristina</t>
  </si>
  <si>
    <t>Achim Constantin</t>
  </si>
  <si>
    <t>FSTI2</t>
  </si>
  <si>
    <t>Lector/SL</t>
  </si>
  <si>
    <t>Bădescu Delia</t>
  </si>
  <si>
    <t>Conf</t>
  </si>
  <si>
    <t>Burchel Lucian</t>
  </si>
  <si>
    <t>Hășmășan Ioan Teodor</t>
  </si>
  <si>
    <t>Hulpuș Alexandru</t>
  </si>
  <si>
    <t>Pomohaci Marcel</t>
  </si>
  <si>
    <t>Savu Olimpiu</t>
  </si>
  <si>
    <t>Sopa Ioan Sabin</t>
  </si>
  <si>
    <t>Stoian Iulian</t>
  </si>
  <si>
    <t>Todor Raul Marian</t>
  </si>
  <si>
    <t>Tulpan Teodor Petru</t>
  </si>
  <si>
    <t>Asistent universitar</t>
  </si>
  <si>
    <t>Turcu Vladimir</t>
  </si>
  <si>
    <t>Zaharie Nicoleta</t>
  </si>
  <si>
    <t>Bănăduc Angela</t>
  </si>
  <si>
    <t>Bănăduc Doru Stelian</t>
  </si>
  <si>
    <t>Benedek-Sîrbu Ana Maria</t>
  </si>
  <si>
    <t>Bîrsan Eugen</t>
  </si>
  <si>
    <t>Boeraș Ioana</t>
  </si>
  <si>
    <t>Chicea Dan</t>
  </si>
  <si>
    <t>Prof</t>
  </si>
  <si>
    <t>Costea Marioara</t>
  </si>
  <si>
    <t>Crăciunaș Mihai</t>
  </si>
  <si>
    <t>Danci Oana</t>
  </si>
  <si>
    <t>Gheoca Voichița</t>
  </si>
  <si>
    <t>Ilie Daniela</t>
  </si>
  <si>
    <t>Olosutea Horea</t>
  </si>
  <si>
    <t>Răcuciu Mihaela</t>
  </si>
  <si>
    <t>Sîrbu Ioan</t>
  </si>
  <si>
    <t>Tăușan Ioan</t>
  </si>
  <si>
    <t>TOTAL</t>
  </si>
  <si>
    <t>TOTAL din baza 
(I1 ...I20)</t>
  </si>
  <si>
    <t>Diferenta total-total baza</t>
  </si>
  <si>
    <r>
      <rPr>
        <sz val="11"/>
        <color theme="1"/>
        <rFont val="Calibri"/>
        <family val="2"/>
      </rPr>
      <t xml:space="preserve">Galben = OK
</t>
    </r>
    <r>
      <rPr>
        <sz val="11"/>
        <color rgb="FFFF0000"/>
        <rFont val="Calibri"/>
        <family val="2"/>
      </rPr>
      <t>Rosu = ATENTIE</t>
    </r>
  </si>
  <si>
    <t>Numar cadre didactice și de cercetare centralizator facultate:</t>
  </si>
  <si>
    <t>Numar cadre didactice și de cercetare verficate:</t>
  </si>
  <si>
    <t>Diferenta:</t>
  </si>
  <si>
    <r>
      <rPr>
        <sz val="11"/>
        <color theme="1"/>
        <rFont val="Calibri"/>
        <family val="2"/>
      </rPr>
      <t xml:space="preserve">Galben = OK
</t>
    </r>
    <r>
      <rPr>
        <sz val="11"/>
        <color rgb="FFFF0000"/>
        <rFont val="Calibri"/>
        <family val="2"/>
      </rPr>
      <t>Rosu = ATENTIE</t>
    </r>
  </si>
  <si>
    <t>Asistent cercetare</t>
  </si>
  <si>
    <t>CS III</t>
  </si>
  <si>
    <t>CS II</t>
  </si>
  <si>
    <t>CS I</t>
  </si>
  <si>
    <t>CD</t>
  </si>
  <si>
    <t xml:space="preserve">IC01 - Articole indexate în WoS – SCIE, SSCI, AHCI, ESCI – și SCOPUS
Lucrări de conferință indexate în WoS – CPCI – și SCOPUS
</t>
  </si>
  <si>
    <t xml:space="preserve">Se ia în considerare și se punctează doar indexarea specifică a articolului/lucrării nu indexarea generică a revistei/conferinței; </t>
  </si>
  <si>
    <t>Se iau în considerare doar documentele indexate cu mențiunea „article” (în WoS/SCOPUS), „review” (în WoS/SCOPUS), „proceedings paper” (în WoS) și „conference paper/review” (în SCOPUS);</t>
  </si>
  <si>
    <t>Autorul care raportează lucrarea trebuie să aibă declarată afilierea la ULBS;</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</si>
  <si>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</si>
  <si>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Se acceptă raportarea de lucrări și pentru anii anteriori anului de raportare, în cazul în care indexarea acestora în WoS/SCOPUS s-a făcut cu întârziere.</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</si>
  <si>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Articol în zona roşie / Q1 = 1500 de puncte;
• Articol in zona galbenă / Q2 = 1000 de puncte;
• Articole Wos Indexate În AHCI (Reviste Cu O Vechime De Indexare Mai Mare De 5 Ani În AHCI): 1200 P./Articol;
• Articole Wos Indexate În SCIE/SSCI – Q3, Q4, AHCI (Reviste Cu O Vechime De Indexare Mai Mică De 5 Ani În AHCI): 500 P./Articol;
• Articole Wos Indexate În ESCI Și/Sau SCOPUS: 300 P./Articol;
• Lucrări Prezentate La Conferințe Și Indexate În CPCI Și/Sau SCOPUS: 200 P./Articol. Pentru Articolele Publicate În Reviste Clasate Pe Locul 1 În Fiecare Domeniu (Conform JCR) se aplică Un Coeficient De Multiplicare De 2. Pentru articolele publicate în „Nature” sau „Science” se aplică un coeficient de multiplicare de 5;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În domeniul </t>
    </r>
    <r>
      <rPr>
        <b/>
        <sz val="10"/>
        <color theme="1"/>
        <rFont val="Arial Narrow"/>
        <family val="2"/>
      </rPr>
      <t>Drept</t>
    </r>
    <r>
      <rPr>
        <sz val="10"/>
        <color theme="1"/>
        <rFont val="Arial Narrow"/>
        <family val="2"/>
      </rPr>
      <t>, pentru toate publicațiile se aplică un coeficient de multiplicare de 2; coeficientul se aplică doar pentru lucrările din domeniul respectiv, nu și pentru publicațiile în alte domenii sau pentru cele cu caracter inter- sau multidisciplinar.</t>
    </r>
  </si>
  <si>
    <t>Titlul articolului</t>
  </si>
  <si>
    <t>Numele și prenumele autorilor (afilierea)</t>
  </si>
  <si>
    <t>Cod departament</t>
  </si>
  <si>
    <t>Titlul revistei</t>
  </si>
  <si>
    <t>Volum</t>
  </si>
  <si>
    <t>Număr</t>
  </si>
  <si>
    <t>ISSN revistă</t>
  </si>
  <si>
    <t>Link către articolul indexat în baza de date (WOS, Scopus)</t>
  </si>
  <si>
    <t>Link către articol pe site - ul revistei</t>
  </si>
  <si>
    <t>DOI articol (Digital object identifier)</t>
  </si>
  <si>
    <t>WOS Accession Number</t>
  </si>
  <si>
    <t>Paginile articolului (de la … până la …)</t>
  </si>
  <si>
    <t>Anul publicării</t>
  </si>
  <si>
    <t>Tipul revistei (zona rosie/Q1; zona galbena/Q2; AHCI&gt;5ani etc.)</t>
  </si>
  <si>
    <t>Nr autori din România afiliați la instituții de educație/cercetare</t>
  </si>
  <si>
    <t xml:space="preserve">Nr. autori afiliați ULBS </t>
  </si>
  <si>
    <t>Nr. Total autori</t>
  </si>
  <si>
    <t>Punctaj de referință*</t>
  </si>
  <si>
    <t>Numele conferinței</t>
  </si>
  <si>
    <t>Locația</t>
  </si>
  <si>
    <t>ISBN (conference proceedings)</t>
  </si>
  <si>
    <t>Punctaj individual</t>
  </si>
  <si>
    <t>Nume declarant</t>
  </si>
  <si>
    <t>A BERNSTEIN-SCHNABL TYPE OPERATOR: APPLICATIONS TO DIFFERENCE EQUATIONS</t>
  </si>
  <si>
    <t>Ana-Maria Acu, Madalina Dancs (Univ. Tehnica Cluj-Napoca), Margareta Heilmann(Univ. Din Wuppertal, Germania), Vlad Pasca (ULBS), Ioan Rasa (Univ. Tehnica Cluj-Napoca)</t>
  </si>
  <si>
    <t>APPLICABLE ANALYSIS AND DISCRETE MATHEMATICS</t>
  </si>
  <si>
    <t>1452-8630</t>
  </si>
  <si>
    <t>https://1510q6u1z-y-https-www-webofscience-com.z.e-nformation.ro/wos/woscc/full-record/WOS:000879830600007</t>
  </si>
  <si>
    <t>https://doiserbia.nb.rs/Article.aspx?ID=1452-86302200011A</t>
  </si>
  <si>
    <t>10.2298/AADM210714011A</t>
  </si>
  <si>
    <t>WOS:000879830600007</t>
  </si>
  <si>
    <t>495-507</t>
  </si>
  <si>
    <t>Q2</t>
  </si>
  <si>
    <t>WEIGHTED A-STATISTICAL CONVERGENCE AND BOGEL APPROXIMATION BY OPERATORS OF EXPONENTIAL TYPE</t>
  </si>
  <si>
    <t>PN Agrawal (Indian Institute of Technology Roorkee, India), A.M. Acu, R. Chauhan(K. G. K. (P. G.) College, India)</t>
  </si>
  <si>
    <t>JOURNAL OF MATHEMATICAL INEQUALITIES</t>
  </si>
  <si>
    <t>1846-579X</t>
  </si>
  <si>
    <t>https://1510q6u1z-y-https-www-webofscience-com.z.e-nformation.ro/wos/woscc/full-record/WOS:000869067000001</t>
  </si>
  <si>
    <t>http://jmi.ele-math.com/16-57/Weighted-A-statistical-convergence-and-Bogel-approximation-by-operators-of-exponential-type</t>
  </si>
  <si>
    <t>10.7153/jmi-2022-16-57</t>
  </si>
  <si>
    <t>WOS:000869067000001</t>
  </si>
  <si>
    <t>827-828</t>
  </si>
  <si>
    <t>Q1</t>
  </si>
  <si>
    <t>Convergence of Special Sequences of Semi-Exponential Operators</t>
  </si>
  <si>
    <t>AM Acu, V. Gupta (Netaji Subhas Univ Technol, India), I. Rasa (Universitatea Tehnica din Cluj-Napoca), F. Sofonea (ULBS)</t>
  </si>
  <si>
    <t>MATHEMATICS</t>
  </si>
  <si>
    <t>2227-7390</t>
  </si>
  <si>
    <t>https://1510q6u1z-y-https-www-webofscience-com.z.e-nformation.ro/wos/woscc/full-record/WOS:000846632200001</t>
  </si>
  <si>
    <t>https://www.mdpi.com/2227-7390/10/16/2978</t>
  </si>
  <si>
    <t>10.3390/math10162978</t>
  </si>
  <si>
    <t>WOS:000846632200001</t>
  </si>
  <si>
    <t>Article Number2978</t>
  </si>
  <si>
    <t>Functional equations related to Appell polynomials and Heun functions</t>
  </si>
  <si>
    <t>AM Acu, I. Rasa</t>
  </si>
  <si>
    <t>ANALYSIS AND MATHEMATICAL PHYSICS</t>
  </si>
  <si>
    <t>1664-2368</t>
  </si>
  <si>
    <t>https://1510q6u1z-y-https-www-webofscience-com.z.e-nformation.ro/wos/woscc/full-record/WOS:000785601700001</t>
  </si>
  <si>
    <t>https://1510g6u4x-y-https-link-springer-com.z.e-nformation.ro/article/10.1007/s13324-022-00687-5</t>
  </si>
  <si>
    <t>10.1007/s13324-022-00687-5</t>
  </si>
  <si>
    <t>WOS:000785601700001</t>
  </si>
  <si>
    <t>Article Number77</t>
  </si>
  <si>
    <t>Algebraic Systems with Positive Coefficients and Positive Solutions</t>
  </si>
  <si>
    <t>AM Acu, I Rasa (Universitatea Tehnica din Cluj-Napoca), AE Steopoaie (Universitatea Tehnica din Cluj-Napoca)</t>
  </si>
  <si>
    <t>https://1510q6v44-y-https-www-webofscience-com.z.e-nformation.ro/wos/woscc/full-record/WOS:000786251500001</t>
  </si>
  <si>
    <t>https://www.mdpi.com/2227-7390/10/8/1327</t>
  </si>
  <si>
    <t>10.3390/math10081327</t>
  </si>
  <si>
    <t>WOS:000786251500001</t>
  </si>
  <si>
    <t>Article Number1327</t>
  </si>
  <si>
    <t>Generalized Durrmeyer operators based on inverse Polya-Eggenberger distribution</t>
  </si>
  <si>
    <t>M. Dhamija (Univ Delhi, India), N. Deo (Delhi Technol Univ, India), R. Pratap (Delhi Technol Univ, India), AM Acu,</t>
  </si>
  <si>
    <t>AFRIKA MATEMATIKA</t>
  </si>
  <si>
    <t>1012-9405</t>
  </si>
  <si>
    <t>https://1510q6v44-y-https-www-webofscience-com.z.e-nformation.ro/wos/woscc/full-record/WOS:000746622300001</t>
  </si>
  <si>
    <t>https://1510g6v48-y-https-link-springer-com.z.e-nformation.ro/article/10.1007/s13370-021-00949-8</t>
  </si>
  <si>
    <t>10.1007/s13370-021-00949-8</t>
  </si>
  <si>
    <t>WOS:000746622300001</t>
  </si>
  <si>
    <t>Article Number9</t>
  </si>
  <si>
    <t>ESCI</t>
  </si>
  <si>
    <t>Geometric Brownian Motion (GBM) of Stock Indexes and Financial Market Uncertainty in the Context of Non-Crisis and Financial Crisis Scenarios</t>
  </si>
  <si>
    <t>V. Bratian, AM Acu, DM Mihaiu, RA Serban</t>
  </si>
  <si>
    <t>https://1510q6v44-y-https-www-webofscience-com.z.e-nformation.ro/wos/woscc/full-record/WOS:000755071900001</t>
  </si>
  <si>
    <t>https://www.mdpi.com/2227-7390/10/3/309</t>
  </si>
  <si>
    <t>10.3390/math10030309</t>
  </si>
  <si>
    <t>WOS:000755071900001</t>
  </si>
  <si>
    <t>Article Number309</t>
  </si>
  <si>
    <t>Blending type approximation by modified Bernstein operators</t>
  </si>
  <si>
    <t>AM Acu, A. Kajla (Cent Univ Haryana, India)</t>
  </si>
  <si>
    <t>ADVANCES IN OPERATOR THEORY</t>
  </si>
  <si>
    <t>2662-2009</t>
  </si>
  <si>
    <t>https://1510q6v44-y-https-www-webofscience-com.z.e-nformation.ro/wos/woscc/full-record/WOS:000720638000001</t>
  </si>
  <si>
    <t>https://1510g6v48-y-https-link-springer-com.z.e-nformation.ro/article/10.1007/s43036-021-00172-z</t>
  </si>
  <si>
    <t>10.1007/s43036-021-00172-z</t>
  </si>
  <si>
    <t>WOS:000720638000001</t>
  </si>
  <si>
    <t>Generalized Bernstein Kantorovich operators: Voronovskaya type results, convergence in variation</t>
  </si>
  <si>
    <t>AM Acu, A. Aral (Kirrikale University, Turkey), I. Rasa (Universitatea Tehnica din Cluj-Napoca)</t>
  </si>
  <si>
    <t>CARPATHIAN JOURNAL OF MATHEMATICS</t>
  </si>
  <si>
    <t>1584-2851</t>
  </si>
  <si>
    <t>https://1510q6v44-y-https-www-webofscience-com.z.e-nformation.ro/wos/woscc/full-record/WOS:000731591500001</t>
  </si>
  <si>
    <t>https://www.carpathian.cunbm.utcluj.ro/article/generalized-bernstein-kantorovich-operators-voronovskaya-type-results-convergence-in-variation/</t>
  </si>
  <si>
    <t>10.37193/CJM.2022.01.01</t>
  </si>
  <si>
    <t>WOS:000731591500001</t>
  </si>
  <si>
    <t>Voronovskaya type results for special sequences of operators</t>
  </si>
  <si>
    <t>AM Acu, M. Dancs (Universitatea Tehnica din Cluj-Napoca), M Heilmann, V. Pasca (ULBS), I. Rasa (Universitatea Tehnica din Cluj-Napoca)</t>
  </si>
  <si>
    <t>REVISTA DE LA REAL ACADEMIA DE CIENCIAS EXACTAS FISICAS Y NATURALES SERIE A-MATEMATICAS</t>
  </si>
  <si>
    <t>1578-7303</t>
  </si>
  <si>
    <t>https://1510q6v44-y-https-www-webofscience-com.z.e-nformation.ro/wos/woscc/full-record/WOS:000707600300002</t>
  </si>
  <si>
    <t>https://1510g6v48-y-https-link-springer-com.z.e-nformation.ro/article/10.1007/s13398-021-01157-6</t>
  </si>
  <si>
    <t>10.1007/s13398-021-01157-6</t>
  </si>
  <si>
    <t>WOS:000707600300002</t>
  </si>
  <si>
    <t>Article Number19</t>
  </si>
  <si>
    <t>Fractional Integral of the Confluent Hypergeometric Functions Related to Fuzzy Differential Subordination Theory</t>
  </si>
  <si>
    <t>Mugur Acu (ULBS), Gheorghe Oros (Universitatea din Oradea), Ancuta Maria Rus (Universitatea din Oradea)</t>
  </si>
  <si>
    <t>Fractal And Fractional</t>
  </si>
  <si>
    <t>2504-3110</t>
  </si>
  <si>
    <t>https://www.webofscience.com/wos/woscc/summary/4f290913-4c43-46d0-8344-5b56313f726b-93e47335/relevance/1</t>
  </si>
  <si>
    <t>https://www.mdpi.com/2504-3110/6/8/413</t>
  </si>
  <si>
    <t>DOI 10.3390/fractalfract6080413</t>
  </si>
  <si>
    <t>WOS 000846081100001</t>
  </si>
  <si>
    <t>Sharp Bounds for the Second Hankel Determinant of Logarithmic Coefficients for Strongly Starlike and Strongly Convex Functions</t>
  </si>
  <si>
    <t>Sevtap Sumer Eker (Dicle university), Bilal Seker (Dicle university), Bilal Cekic (Dicle university), Mugur Acu (ULBS)</t>
  </si>
  <si>
    <t>Axioms</t>
  </si>
  <si>
    <t>2075-1680</t>
  </si>
  <si>
    <t>https://www.webofscience.com/wos/woscc/full-record/WOS:000846314700001</t>
  </si>
  <si>
    <t>https://www.mdpi.com/2075-1680/11/8/369</t>
  </si>
  <si>
    <t>DOI 10.3390/axioms11080369</t>
  </si>
  <si>
    <t>WOS 000846314700001</t>
  </si>
  <si>
    <t>Classes of certain analytic functions defining by
subordinations</t>
  </si>
  <si>
    <t>Mugur Acu (ULBS), Shigeyoshi Owa (Yamato University), Radu Diaconu (ULBS)</t>
  </si>
  <si>
    <t>International Journal of Nonlinear Analysis and Applications</t>
  </si>
  <si>
    <t>2008-6822</t>
  </si>
  <si>
    <t>https://www.webofscience.com/wos/woscc/full-record/WOS:000781718900003</t>
  </si>
  <si>
    <t>https://ijnaa.semnan.ac.ir/article_5651.html</t>
  </si>
  <si>
    <t>DOI 10.22075/ijnaa.2017.10857.1528</t>
  </si>
  <si>
    <t>WOS 000781718900003</t>
  </si>
  <si>
    <t>1099-1103</t>
  </si>
  <si>
    <t>WOS - ESCI</t>
  </si>
  <si>
    <t>Applications of the Bell Numbers on Univalent Functions Associated with Subordination</t>
  </si>
  <si>
    <t>Najafzadeh, Shahram (Payame Noor University) ; Acu, Mugur (ULBS)</t>
  </si>
  <si>
    <t>Journal Of Function Spaces</t>
  </si>
  <si>
    <t>2314-8896</t>
  </si>
  <si>
    <t>https://www.webofscience.com/wos/woscc/full-record/WOS:000773750900001</t>
  </si>
  <si>
    <t>https://www.hindawi.com/journals/jfs/2022/2324774/</t>
  </si>
  <si>
    <t>DOI 10.1155/2022/2324774</t>
  </si>
  <si>
    <t>WOS 000773750900001</t>
  </si>
  <si>
    <t>New classes of certain analytic functions</t>
  </si>
  <si>
    <t>Guney, Ozlem (Dicle University) ; Acu, Mugur (ULBS) ; Owa, Shigeyoshi (Univ. "1 Decembrie 1918" din Alba-Iulia)</t>
  </si>
  <si>
    <t>https://www.webofscience.com/wos/woscc/full-record/WOS:000898547800008</t>
  </si>
  <si>
    <t>https://ijnaa.semnan.ac.ir/article_6607.html</t>
  </si>
  <si>
    <t>DOI 10.22075/ijnaa.2022.26687.3388</t>
  </si>
  <si>
    <t>WOS 000898547800008</t>
  </si>
  <si>
    <t>2087-2094</t>
  </si>
  <si>
    <t>On a Certain Class of IFSs and Their Attractors</t>
  </si>
  <si>
    <t>N.A. Secelean (ULBS), D. Wardowski (University of Łódz, Poland)</t>
  </si>
  <si>
    <t>Qualitative Theory of Dynamical Systems</t>
  </si>
  <si>
    <t>ISSN:1575-5460 eISSN:1662-3592</t>
  </si>
  <si>
    <t>https://1510q0xgg-y-https-www-webofscience-com.z.e-nformation.ro/wos/woscc/full-record/WOS:000886957800002</t>
  </si>
  <si>
    <t>https://link.springer.com/article/10.1007/s12346-022-00688-6</t>
  </si>
  <si>
    <t>DOI:10.1007/s12346-022-00688-6</t>
  </si>
  <si>
    <t>WOS:000886957800002</t>
  </si>
  <si>
    <t>Q3</t>
  </si>
  <si>
    <t>0,931</t>
  </si>
  <si>
    <r>
      <rPr>
        <sz val="10"/>
        <color theme="1"/>
        <rFont val="Arial Narrow"/>
        <family val="2"/>
      </rPr>
      <t xml:space="preserve">The Sehgal’s Fixed Point Result in the Framework of </t>
    </r>
    <r>
      <rPr>
        <sz val="10"/>
        <color rgb="FF000000"/>
        <rFont val="Symbol"/>
        <family val="1"/>
        <charset val="2"/>
      </rPr>
      <t>r</t>
    </r>
    <r>
      <rPr>
        <sz val="10"/>
        <color rgb="FF000000"/>
        <rFont val="Arial Narrow"/>
        <family val="2"/>
      </rPr>
      <t>-space</t>
    </r>
  </si>
  <si>
    <t>N.A. Secelean (ULBS), D. Wardowski (University of Łódz, Poland), M. Zhou (University of Sania, China)</t>
  </si>
  <si>
    <t>Mathematics</t>
  </si>
  <si>
    <t>eISSN
2227-7390</t>
  </si>
  <si>
    <t>https://1510q0ysr-y-https-www-webofscience-com.z.e-nformation.ro/wos/woscc/full-record/WOS:000757985100001</t>
  </si>
  <si>
    <t>https://doi.org/10.3390/math10030459</t>
  </si>
  <si>
    <t>DOI: 10.3390/math10030459</t>
  </si>
  <si>
    <t>WOS:000757985100001</t>
  </si>
  <si>
    <t>Operators with expansive m-isometric liftings</t>
  </si>
  <si>
    <t>Suciu Laurian (ULBS)</t>
  </si>
  <si>
    <t>Monatshefte für Mathematik</t>
  </si>
  <si>
    <t>0026-9255</t>
  </si>
  <si>
    <t>https://1510q6j1p-y-https-www-webofscience-com.z.e-nformation.ro/wos/woscc/full-record/WOS:000741292000001</t>
  </si>
  <si>
    <t>https://doi.org/10.1007/s00605-021-01648-z</t>
  </si>
  <si>
    <t>WOS:000741292000001</t>
  </si>
  <si>
    <t>165-187</t>
  </si>
  <si>
    <t>Suciu Laurean</t>
  </si>
  <si>
    <t>Operators with Brownian unitary dilations</t>
  </si>
  <si>
    <t>Carpathian Journal of Mathematics</t>
  </si>
  <si>
    <t>https://1510q6j1p-y-https-www-webofscience-com.z.e-nformation.ro/wos/woscc/full-record/WOS:000837259400001</t>
  </si>
  <si>
    <t>https://doi.org/10.37193/CJM.2022.03.08</t>
  </si>
  <si>
    <t>10.37193/CJM.2022.03.08</t>
  </si>
  <si>
    <t>WOS:000837259400001</t>
  </si>
  <si>
    <t>619-630</t>
  </si>
  <si>
    <t>Asymptotic properties for compressions of two-isometries</t>
  </si>
  <si>
    <t>Quaestiones Mathematicae</t>
  </si>
  <si>
    <t>1607-3606</t>
  </si>
  <si>
    <t>https://1510q6j1p-y-https-www-webofscience-com.z.e-nformation.ro/wos/woscc/full-record/WOS:000865037000001</t>
  </si>
  <si>
    <t>https://doi.org/10.2989/16073606.2022.2131651</t>
  </si>
  <si>
    <t>DOI: 10.2989/16073606.2022.2131651</t>
  </si>
  <si>
    <t>WOS: 000865037000001</t>
  </si>
  <si>
    <t>A fixed-point approach to a multi–group SEIRV epidemic model
http://jprm.sms.edu.pk/media/pdf/jprm/volume_18/issue-2/A-fixed-point-approach-to-a-multi-group-SEIRV-epidemic-model.pdf</t>
  </si>
  <si>
    <t>Journal of Prime Research in Mathematics</t>
  </si>
  <si>
    <t>ISSN: 1817-3462 (Online) 1818-5495 (Print)</t>
  </si>
  <si>
    <t>https://15109673v-y-https-www-scopus-com.z.e-nformation.ro/record/display.uri?eid=2-s2.0-85150867778&amp;origin=resultslist&amp;sort=plf-f&amp;src=s&amp;st1=Bucur+Amelia&amp;sid=28624d6039752fa095e65ec13d1d411f&amp;sot=b&amp;sdt=b&amp;sl=25&amp;s=AUTHOR-NAME%28Bucur+Amelia%29&amp;relpos=0&amp;citeCnt=0&amp;searchTerm=</t>
  </si>
  <si>
    <t>http://jprm.sms.edu.pk/a-fixed-point-approach-to-a-multi-group-seirv-epidemic-model/</t>
  </si>
  <si>
    <t>144-151</t>
  </si>
  <si>
    <t>SCOPUS</t>
  </si>
  <si>
    <t>Some conditions for the existence and uniqueness of monotonic and positive solutions for nonlinear systems of ordinary differential equations</t>
  </si>
  <si>
    <t>Branga Adrian Nicolae (ULBS)</t>
  </si>
  <si>
    <t>Electronic Research Archive</t>
  </si>
  <si>
    <t>2688-1594</t>
  </si>
  <si>
    <t>https://www.webofscience.com/wos/woscc/full-record/WOS:000789950400001</t>
  </si>
  <si>
    <t>http://www.aimspress.com/article/doi/10.3934/era.2022101</t>
  </si>
  <si>
    <t>10.3934/era.2022101</t>
  </si>
  <si>
    <t>WOS:000789950400001</t>
  </si>
  <si>
    <t>1999 - 2017</t>
  </si>
  <si>
    <t>Branga Adrian</t>
  </si>
  <si>
    <t>Fixed point results for F-contractions in cone metric spaces over topological modules and applications to integral equations</t>
  </si>
  <si>
    <t>Fractal and Fractional</t>
  </si>
  <si>
    <t>https://www.webofscience.com/wos/woscc/full-record/WOS:000750563200001</t>
  </si>
  <si>
    <t>https://www.mdpi.com/2504-3110/6/1/16</t>
  </si>
  <si>
    <t>10.3390/fractalfract6010016</t>
  </si>
  <si>
    <t>WOS:000750563200001</t>
  </si>
  <si>
    <t>Some fixed point results in spaces with perturbed metrics</t>
  </si>
  <si>
    <t>Branga Adrian Nicolae, Olaru Marian (ULBS)</t>
  </si>
  <si>
    <t>https://www.webofscience.com/wos/woscc/full-record/WOS:000837204300001</t>
  </si>
  <si>
    <t>https://semnul.com/carpathian/wp-content/uploads/2022/05/carpathian_2022_38_3_641_654.pdf</t>
  </si>
  <si>
    <t>10.37193/CJM.2022.03.10</t>
  </si>
  <si>
    <t>WOS:000837204300001</t>
  </si>
  <si>
    <t>641 - 654</t>
  </si>
  <si>
    <t>Generalized contractions and fixed point results in spaces with altering metrics</t>
  </si>
  <si>
    <t>https://www.webofscience.com/wos/woscc/full-record/WOS:000883530400001</t>
  </si>
  <si>
    <t>https://www.mdpi.com/2227-7390/10/21/4083</t>
  </si>
  <si>
    <t>10.3390/math10214083</t>
  </si>
  <si>
    <t>WOS:000883530400001</t>
  </si>
  <si>
    <t>Preserving Classes of Meromorphic Functions through Integral Operators</t>
  </si>
  <si>
    <t>Totoi Elisabeta-Alina (ULBS); Cotirla Luminita-Ioana (Univ. Tehnica Cluj-Napoca)</t>
  </si>
  <si>
    <t>Symmetry-Basel</t>
  </si>
  <si>
    <t>2073-8994</t>
  </si>
  <si>
    <t>https://www.webofscience.com/wos/woscc/full-record/WOS:000845252900001</t>
  </si>
  <si>
    <t>https://www.mdpi.com/2073-8994/14/8/1545</t>
  </si>
  <si>
    <t>10.3390/sym14081545</t>
  </si>
  <si>
    <t>WOS:000845252900001</t>
  </si>
  <si>
    <t>13 pagini</t>
  </si>
  <si>
    <t>On Several Bounds for Types of Angular Distances</t>
  </si>
  <si>
    <t>Ratiu Augusta (ULBS), Nicusor Minculete (Universitatea Transilvania din Brasov)</t>
  </si>
  <si>
    <t>https://www.webofscience.com/wos/woscc/full-record/WOS:000857529200001</t>
  </si>
  <si>
    <t>https://www.mdpi.com/2227-7390/10/18/3303</t>
  </si>
  <si>
    <t>10.3390/math10183303</t>
  </si>
  <si>
    <t>Augusta Ratiu</t>
  </si>
  <si>
    <t>Generalized Contractions and Fixed Point Results in Spaces with Altering Metrics</t>
  </si>
  <si>
    <t>Branga Adrian Nicolae (ULBS); Olaru Ion Marian (ULBS)</t>
  </si>
  <si>
    <t>https://1510q6myq-y-https-www-webofscience-com.z.e-nformation.ro/wos/woscc/full-record/WOS:000883530400001</t>
  </si>
  <si>
    <t>https://doi.org/10.3390/math10214083</t>
  </si>
  <si>
    <t>A New Contraction-Type Mapping on a Vectorial Dislocated Metric Space over Topological Modules</t>
  </si>
  <si>
    <t>Olaru Ion Marian (ULBS)</t>
  </si>
  <si>
    <t>https://1510q6myq-y-https-www-webofscience-com.z.e-nformation.ro/wos/woscc/full-record/WOS:000846148000001</t>
  </si>
  <si>
    <t>https://doi.org/10.3390/axioms11080405</t>
  </si>
  <si>
    <t>10.3390/axioms11080405</t>
  </si>
  <si>
    <t>WOS:000846148000001</t>
  </si>
  <si>
    <t>12 pagini</t>
  </si>
  <si>
    <t>Some Fixed Point Results in Spaces with Perturbed Metrics</t>
  </si>
  <si>
    <t>https://1510q6myq-y-https-www-webofscience-com.z.e-nformation.ro/wos/woscc/full-record/WOS:000837204300001</t>
  </si>
  <si>
    <t>Application of algebraic properties of matrix to the study of normal modes of vibration in molecules</t>
  </si>
  <si>
    <t>Bîclea Diana</t>
  </si>
  <si>
    <t>EUROPEAN PHYSICAL JOURNAL PLUS</t>
  </si>
  <si>
    <t>2190-5444</t>
  </si>
  <si>
    <t>https://www.webofscience.com/wos/woscc/full-record/WOS:000866491100001</t>
  </si>
  <si>
    <t>https://link.springer.com/article/10.1140/epjp/s13360-022-03334-x</t>
  </si>
  <si>
    <t>10.1140/epjp/s13360-022-03334-x</t>
  </si>
  <si>
    <t>WOS:000866491100001</t>
  </si>
  <si>
    <t>1.000,00</t>
  </si>
  <si>
    <t>Characterization of a cubic interpolation scheme dependent on two parameters and applications</t>
  </si>
  <si>
    <t>Simian Dana, ULBS, Ticleanu Oana, ULBS, Constantinescu Nicolae, ULBS</t>
  </si>
  <si>
    <t>Annals of The Univ. Of Craiova, Mathematics and Computer Science Series</t>
  </si>
  <si>
    <t>1223-6934</t>
  </si>
  <si>
    <t>https://1510q5l0d-y-https-www-webofscience-com.z.e-nformation.ro/wos/woscc/full-record/WOS:000905707900016</t>
  </si>
  <si>
    <t>http://inf.ucv.ro/~ami/index.php/ami/article/view/1703</t>
  </si>
  <si>
    <t>DOI 10.52846/ami.v49i2.1703</t>
  </si>
  <si>
    <t>WOS:000905707900016</t>
  </si>
  <si>
    <t>445-460</t>
  </si>
  <si>
    <t>WOS, ESCI</t>
  </si>
  <si>
    <t>0,4</t>
  </si>
  <si>
    <t>USING PYTHON IN DEVELOPING VIDEO GAMES</t>
  </si>
  <si>
    <t>Simian Dana, ULBS, Vulpeanu, A. - NXP Romania</t>
  </si>
  <si>
    <t>Bulletin of the Transilvania University of Brasov, Series III: Mathematics and Computer Science</t>
  </si>
  <si>
    <t>2 (64)</t>
  </si>
  <si>
    <t>2810-2029</t>
  </si>
  <si>
    <t>https://151095l1u-y-https-www-scopus-com.z.e-nformation.ro/record/display.uri?eid=2-s2.0-85145291237&amp;origin=resultslist&amp;sort=plf-f</t>
  </si>
  <si>
    <t>https://webbut.unitbv.ro/index.php/Series_III/article/view/3193</t>
  </si>
  <si>
    <t>https://doi.org/10.31926/but.mif.2022.2.64.2.16</t>
  </si>
  <si>
    <t>203-214</t>
  </si>
  <si>
    <t>Scopus</t>
  </si>
  <si>
    <t>ATLDesigner: ATL Model Checking Using An Attribute Grammar</t>
  </si>
  <si>
    <t>Stoica Laura Florentina (ULBS), Stoica Florin (ULBS)</t>
  </si>
  <si>
    <t>INTERNATIONAL JOURNAL OF SOFTWARE ENGINEERING AND KNOWLEDGE ENGINEERING (IJSEKE)</t>
  </si>
  <si>
    <t>ISSN: 0218-1940
eISSN: 1793-6403</t>
  </si>
  <si>
    <t>WOS, Scopus</t>
  </si>
  <si>
    <t>https://www.worldscientific.com/doi/abs/10.1142/S0218194022500450</t>
  </si>
  <si>
    <t>10.1142/S0218194022500450</t>
  </si>
  <si>
    <t>WOS:000848725100001</t>
  </si>
  <si>
    <t>1125-1154</t>
  </si>
  <si>
    <t>Q4</t>
  </si>
  <si>
    <t>The Good Part of COVID-19 Pandemic: Increasing the Living Standards of Physically Challenged People by Accepting Telework as a New Normality, in Association with Assistive Technologies</t>
  </si>
  <si>
    <t>Nerișanu, Raluca-Andreea (ULBS); Cristescu, Marian-Pompiliu (ULBS); Stoica, Florin (UBS); Stoica, Florentina Laura (ULBS); Mara, Dumitru Alexandru (ULBS)</t>
  </si>
  <si>
    <t>Springer Proceedings in Business and Economics</t>
  </si>
  <si>
    <t>ISSN
21987246
ISBN
978-303109420-0</t>
  </si>
  <si>
    <t>https://link.springer.com/chapter/10.1007/978-3-031-09421-7_7</t>
  </si>
  <si>
    <t>10.1007/978-3-031-09421-7_7</t>
  </si>
  <si>
    <t>101 - 119</t>
  </si>
  <si>
    <t>Ianuarie 2022</t>
  </si>
  <si>
    <t>12th Griffiths School of Management and IT Annual Conference on Business, Entrepreneurship and Ethics, GSMAC 2022Oradea</t>
  </si>
  <si>
    <t xml:space="preserve">Stoica Florin </t>
  </si>
  <si>
    <t>Smart Cities and Awareness of Sustainable Communities Related to Demand Response Programs: Data Processing with First-Order and Hierarchical Confirmatory Factor Analyses</t>
  </si>
  <si>
    <t>SV Oprea (ASE București), A Bara (ASE București), CE Ciurea (ASE București), Laura Florentina Stoica (ULBS Sibiu)</t>
  </si>
  <si>
    <t>Journals Electronics (MDPI)</t>
  </si>
  <si>
    <t>2079-9292</t>
  </si>
  <si>
    <t>https://www.mdpi.com/2079-9292/11/7/1157</t>
  </si>
  <si>
    <t>10.3390/electronics11071157</t>
  </si>
  <si>
    <t>WOS:000782012900001</t>
  </si>
  <si>
    <t>Article Number: 1157</t>
  </si>
  <si>
    <t>Aprilie 2022</t>
  </si>
  <si>
    <t>Optimal Elliptic-Curve Subspaces for Applications in Double-Authenticated Requests in Mobile Distributed Data Mining</t>
  </si>
  <si>
    <t>Hunyadi D, Ticleanu O., Constantinescu N.</t>
  </si>
  <si>
    <t>https://www.webofscience.com/wos/alldb/full-record/WOS:000909022300001</t>
  </si>
  <si>
    <t>https://www.mdpi.com/2227-7390/11/1/122</t>
  </si>
  <si>
    <t>10.3390/math11010122</t>
  </si>
  <si>
    <t>Simian D., Ticleanu O., Constantinescu N.</t>
  </si>
  <si>
    <t>ANNALS OF THE UNIVERSITY OF CRAIOVA-MATHEMATICS AND COMPUTER SCIENCE SERIES</t>
  </si>
  <si>
    <t>https://www.webofscience.com/wos/alldb/full-record/WOS:000905707900016</t>
  </si>
  <si>
    <t>Hunyadi, D.I. (ULBS); Ticleanu, O.-A. (ULBS); Constantinescu, N. (ULBS)</t>
  </si>
  <si>
    <t>Mathematics </t>
  </si>
  <si>
    <t>https://www.webofscience.com/wos/woscc/full-record/WOS:000909022300001</t>
  </si>
  <si>
    <t>https://doi.org/10.3390/math11010122</t>
  </si>
  <si>
    <t>WOS:000909022300001</t>
  </si>
  <si>
    <t>Clinical and Laboratory Characteristics of Pediatric COVID-19 Population-A Bibliometric Analysis</t>
  </si>
  <si>
    <t>Maniu, I, Maniu G.C., Totan M.</t>
  </si>
  <si>
    <t xml:space="preserve">
JOURNAL OF CLINICAL MEDICINE</t>
  </si>
  <si>
    <t>2077-0383</t>
  </si>
  <si>
    <t>https://www.webofscience.com/wos/woscc/full-record/WOS:000875196000001</t>
  </si>
  <si>
    <t>https://www.mdpi.com/2077-0383/11/20/5987</t>
  </si>
  <si>
    <t>10.3390/jcm11205987</t>
  </si>
  <si>
    <t>WOS:000875196000001</t>
  </si>
  <si>
    <t>A Narrative Review of the Link between Sport and Technology</t>
  </si>
  <si>
    <r>
      <rPr>
        <b/>
        <sz val="10"/>
        <color theme="1"/>
        <rFont val="Arial Narrow"/>
        <family val="2"/>
      </rPr>
      <t>Delia Bădescu</t>
    </r>
    <r>
      <rPr>
        <sz val="10"/>
        <color theme="1"/>
        <rFont val="Arial Narrow"/>
        <family val="2"/>
      </rPr>
      <t xml:space="preserve"> (Lucian Blaga University of Sibiu), Nicoleta Zaharie (Lucian Blaga University of Sibiu), Iulian Stoian (Lucian Blaga University of Sibiu Sibiu), Mircea Bădescu (Lucian Blaga University of Sibiu) andCristian Stanciu (University of Craiova)</t>
    </r>
  </si>
  <si>
    <t>Sustainability</t>
  </si>
  <si>
    <t>14(23)</t>
  </si>
  <si>
    <t>ISSN: 2071-1050</t>
  </si>
  <si>
    <t>https://www.mdpi.com/2071-1050/14/23/16265</t>
  </si>
  <si>
    <t>https://doi.org/10.3390/su142316265</t>
  </si>
  <si>
    <t>WOS:000896308400001</t>
  </si>
  <si>
    <t>Badescu Delia</t>
  </si>
  <si>
    <t>Effect of 8-Week beta-Alanine Supplementation on CRP, IL-6, Body Composition, and Bio-Motor Abilities in Elite Male Basketball Players</t>
  </si>
  <si>
    <r>
      <rPr>
        <sz val="10"/>
        <color theme="1"/>
        <rFont val="Arial Narrow"/>
        <family val="2"/>
      </rPr>
      <t xml:space="preserve">Turcu Ioan (UniTBv); Oancea Bogdan (UniTBv); Chicomban Mihaela (UniTBv); Simion Gabriel (UniTBv); Șimon Sorin (UAB); Tiucă Negriu Ioana (UAB); Ordean Mircea (UAB); Petrovici Alexandru (UAB); Șeușan Nicolescu Adina (UAB); Haisan Petronela (UAB); </t>
    </r>
    <r>
      <rPr>
        <b/>
        <sz val="10"/>
        <color theme="1"/>
        <rFont val="Arial Narrow"/>
        <family val="2"/>
      </rPr>
      <t>Hășmășan Ioan</t>
    </r>
    <r>
      <rPr>
        <sz val="10"/>
        <color theme="1"/>
        <rFont val="Arial Narrow"/>
        <family val="2"/>
      </rPr>
      <t xml:space="preserve"> (ULBS); Hulpuș Alexandru (ULBS); Stoian Iulian</t>
    </r>
    <r>
      <rPr>
        <b/>
        <sz val="10"/>
        <color theme="1"/>
        <rFont val="Arial Narrow"/>
        <family val="2"/>
      </rPr>
      <t xml:space="preserve"> (ULBS); </t>
    </r>
    <r>
      <rPr>
        <sz val="10"/>
        <color theme="1"/>
        <rFont val="Arial Narrow"/>
        <family val="2"/>
      </rPr>
      <t>Ciocan Cătălin (UB); Curițianu Maria (UniTBv)</t>
    </r>
  </si>
  <si>
    <t>International Journal of Environmental Research and Public Health</t>
  </si>
  <si>
    <t>1660-4601</t>
  </si>
  <si>
    <t>https://www.webofscience.com/wos/woscc/full-record/WOS:000874289700001</t>
  </si>
  <si>
    <t>https://www.mdpi.com/1660-4601/19/20/13700</t>
  </si>
  <si>
    <t>10.3390/ijerph192013700</t>
  </si>
  <si>
    <t>WOS:000874289700001</t>
  </si>
  <si>
    <t>Hasmasan Ioan Teodor</t>
  </si>
  <si>
    <r>
      <rPr>
        <sz val="10"/>
        <color theme="1"/>
        <rFont val="Arial Narrow"/>
        <family val="2"/>
      </rPr>
      <t xml:space="preserve">Turcu Ioan (UniTBv); Oancea Bogdan (UniTBv); Chicomban Mihaela (UniTBv); Simion Gabriel (UniTBv); Șimon Sorin (UAB); Tiucă Negriu Ioana (UAB); Ordean Mircea (UAB); Petrovici Alexandru (UAB); Șeușan Nicolescu Adina (UAB); Haisan Petronela (UAB); Hășmășan Ioan (ULBS); </t>
    </r>
    <r>
      <rPr>
        <b/>
        <sz val="10"/>
        <color theme="1"/>
        <rFont val="Arial Narrow"/>
        <family val="2"/>
      </rPr>
      <t>Hulpuș Alexandru (ULBS)</t>
    </r>
    <r>
      <rPr>
        <sz val="10"/>
        <color theme="1"/>
        <rFont val="Arial Narrow"/>
        <family val="2"/>
      </rPr>
      <t>; Stoian Iulian (ULBS)</t>
    </r>
    <r>
      <rPr>
        <b/>
        <sz val="10"/>
        <color theme="1"/>
        <rFont val="Arial Narrow"/>
        <family val="2"/>
      </rPr>
      <t xml:space="preserve">; </t>
    </r>
    <r>
      <rPr>
        <sz val="10"/>
        <color theme="1"/>
        <rFont val="Arial Narrow"/>
        <family val="2"/>
      </rPr>
      <t>Ciocan Cătălin (UB); Curițianu Maria (UniTBv)</t>
    </r>
  </si>
  <si>
    <t>Hulpu Alexandru</t>
  </si>
  <si>
    <t>TECAR Therapy Associated with High-Intensity Laser Therapy
(Hilt) and Manual Therapy in the Treatment of Muscle
Disorders: A Literature Review on the Theorised Effects
Supporting Their Use</t>
  </si>
  <si>
    <t>Szabo Dan Alexandru (UMFTGM)            Neagu Nicolae (UMFTGM)      Teodorescu Silvia (UNEFS)             Corina Predescu (UNEFS)               Sopa Ioan Sabin (ULBS)               Panait Loredana (UNEFS)</t>
  </si>
  <si>
    <t>Journal of Clinical Medicine</t>
  </si>
  <si>
    <t>https://www.webofscience.com/wos/woscc/full-record/WOS:000872902100001</t>
  </si>
  <si>
    <t>https://www.mdpi.com/2077-0383/11/20/6149</t>
  </si>
  <si>
    <t xml:space="preserve">https://doi.org/10.3390/jcm11206149 </t>
  </si>
  <si>
    <t>WOS:000872902100001</t>
  </si>
  <si>
    <t>1-19</t>
  </si>
  <si>
    <r>
      <rPr>
        <sz val="10"/>
        <color theme="1"/>
        <rFont val="Arial Narrow"/>
        <family val="2"/>
      </rPr>
      <t xml:space="preserve">Bădescu Delia (ULBS); Zaharie Nicoleta (ULBS); </t>
    </r>
    <r>
      <rPr>
        <b/>
        <sz val="10"/>
        <color theme="1"/>
        <rFont val="Arial Narrow"/>
        <family val="2"/>
      </rPr>
      <t>Stoian Iulian (ULBS)</t>
    </r>
    <r>
      <rPr>
        <sz val="10"/>
        <color theme="1"/>
        <rFont val="Arial Narrow"/>
        <family val="2"/>
      </rPr>
      <t>; Bădescu Mircea (ULBS); Stanciu Cristian (ULBS)</t>
    </r>
  </si>
  <si>
    <t>2071-1050</t>
  </si>
  <si>
    <t>https://www.webofscience.com/wos/woscc/full-record/WOS:000896308400001</t>
  </si>
  <si>
    <t>10.3390/su142316265</t>
  </si>
  <si>
    <r>
      <rPr>
        <sz val="10"/>
        <color theme="1"/>
        <rFont val="Arial Narrow"/>
        <family val="2"/>
      </rPr>
      <t xml:space="preserve">Turcu Ioan (UniTBv); Oancea Bogdan (UniTBv); Chicomban Mihaela (UniTBv); Simion Gabriel (UniTBv); Șimon Sorin (UAB); Tiucă Negriu Ioana (UAB); Ordean Mircea (UAB); Petrovici Alexandru (UAB); Șeușan Nicolescu Adina (UAB); Haisan Petronela (UAB); Hășmășan Ioan (ULBS); Hulpuș Alexandru (ULBS); </t>
    </r>
    <r>
      <rPr>
        <b/>
        <sz val="10"/>
        <color theme="1"/>
        <rFont val="Arial Narrow"/>
        <family val="2"/>
      </rPr>
      <t xml:space="preserve">Stoian Iulian (ULBS); </t>
    </r>
    <r>
      <rPr>
        <sz val="10"/>
        <color theme="1"/>
        <rFont val="Arial Narrow"/>
        <family val="2"/>
      </rPr>
      <t>Ciocan Cătălin (UB); Curițianu Maria (UniTBv)</t>
    </r>
  </si>
  <si>
    <r>
      <rPr>
        <sz val="12"/>
        <color rgb="FF333399"/>
        <rFont val="Arial"/>
        <family val="2"/>
      </rPr>
      <t>A Narrative Review of the Link between Sport and</t>
    </r>
    <r>
      <rPr>
        <i/>
        <sz val="12"/>
        <color rgb="FF333399"/>
        <rFont val="Arial"/>
        <family val="2"/>
      </rPr>
      <t xml:space="preserve"> Technology” </t>
    </r>
  </si>
  <si>
    <r>
      <rPr>
        <sz val="11"/>
        <color rgb="FF333300"/>
        <rFont val="Times New Roman"/>
        <family val="1"/>
      </rPr>
      <t xml:space="preserve">Bădescu Delia, </t>
    </r>
    <r>
      <rPr>
        <b/>
        <sz val="11"/>
        <color rgb="FF333300"/>
        <rFont val="Times New Roman"/>
        <family val="1"/>
      </rPr>
      <t>Zaharie Nicoleta</t>
    </r>
    <r>
      <rPr>
        <sz val="11"/>
        <color rgb="FF333300"/>
        <rFont val="Times New Roman"/>
        <family val="1"/>
      </rPr>
      <t xml:space="preserve">, Stoian Iulian, Bădescu Mircea, Stanciu Cristian (primii trei autorii au afilierea ULBS) și ultimul autor are afilierea Șc. Gen. I.L.Caragiale Sibiu și facultatea de Educație fizică și Sport, Universitatea din Craiova </t>
    </r>
  </si>
  <si>
    <r>
      <rPr>
        <sz val="11"/>
        <color rgb="FF333300"/>
        <rFont val="Times New Roman"/>
        <family val="1"/>
      </rPr>
      <t>Sustainability</t>
    </r>
    <r>
      <rPr>
        <i/>
        <sz val="11"/>
        <color rgb="FF333300"/>
        <rFont val="Times New Roman"/>
        <family val="1"/>
      </rPr>
      <t xml:space="preserve"> </t>
    </r>
  </si>
  <si>
    <t>Freshwater as a Sustainable Resource and Generator of Secondary Resources in the 21st Century: Stressors, Threats, Risks, Management and Protection Strategies, and Conservation Approaches</t>
  </si>
  <si>
    <t>Doru Bănăduc (ULBS), Vladica Simić (University of Kragujevac, Serbia), Kevin Cianfaglione (Université Catholique de Lille, France), Sophia Barinova (University of Haifa, Israel), Sergey Afanasyev (National Academy of Sciences of Ukraine), Ahmet Öktener (Food Control Laboratory Directorate, Turkey), Grant McCall (Center for Human-Environmental Research, New Orleans, USA), Snežana Simić (University of Kragujevac, Serbia) and Angela Curtean-Bănăduc (ULBS)</t>
  </si>
  <si>
    <t>INTERNATIONAL JOURNAL OF ENVIRONMENTAL RESEARCH AND PUBLIC HEALTH</t>
  </si>
  <si>
    <t>ISSN: 1660-4601</t>
  </si>
  <si>
    <t>https://1510q6dkf-y-https-www-webofscience-com.z.e-nformation.ro/wos/woscc/full-record/WOS:000901241800001</t>
  </si>
  <si>
    <t>https://www.mdpi.com/1660-4601/19/24/16570</t>
  </si>
  <si>
    <t>https://doi.org/10.3390/ijerph192416570</t>
  </si>
  <si>
    <t>1-29</t>
  </si>
  <si>
    <t>Stepping Stone Wetlands, Last Sanctuaries for European Mudminnow: How Can the Human Impact, Climate Change, and Non-Native Species Drive a Fish to the Edge of Extinction?</t>
  </si>
  <si>
    <t>Doru Bănăduc (ULBS), Saša Marić (University of Belgrade, Serbia), Kevin Cianfaglione (Université de Lorraine, France), Sergey Afanasyev (NAS of Ukraine), Dóra Somogyi (University of Debrecen, Hungary), Krisztián Nyeste (University of Debrecen, Hungary), Laszló Antal (University of Debrecen, Hungary), Ján Koščo (University of Prešov, Slowakia), Marko Ćaleta (University of Zagreb, Croatia), Josef Wanzenböck (University of Innsbruck, Austria), Angela Curtean-Bănăduc (ULBS).</t>
  </si>
  <si>
    <t>SUSTAINABILITY</t>
  </si>
  <si>
    <t>https://1510q6dkf-y-https-www-webofscience-com.z.e-nformation.ro/wos/woscc/full-record/WOS:000875936500001</t>
  </si>
  <si>
    <t>https://www.mdpi.com/2071-1050/14/20/13493</t>
  </si>
  <si>
    <t>https://doi.org/10.3390/su142013493</t>
  </si>
  <si>
    <t>1-39</t>
  </si>
  <si>
    <t>Anthropogenic Sewage Water Circuit as Vector for SARS-CoV-2 Viral ARN Transport and Public Health Assessment, Monitoring and Forecasting-Sibiu Metropolitan Area (Transylvania/Romania) Study Case</t>
  </si>
  <si>
    <t>Ioana Boeraș (ULBS), Angela Curtean-Bănăduc (ULBS), Doru Bănăduc (ULBS), Gabriela Cioca (ULBS</t>
  </si>
  <si>
    <t>https://1510q6e0w-y-https-www-webofscience-com.z.e-nformation.ro/wos/woscc/full-record/WOS:000857603300001</t>
  </si>
  <si>
    <t>https://www.mdpi.com/1660-4601/19/18/11725</t>
  </si>
  <si>
    <t>https://doi.org/10.3390/ijerph191811725</t>
  </si>
  <si>
    <t>1-12</t>
  </si>
  <si>
    <t>Assessment of the ecological sustainability of river basins based on the modified the ESHIPPOfish model on the example of the Velika Morava basin (Serbia, Central Balkans)</t>
  </si>
  <si>
    <t>Simic Vladica (University of Kragujevac, Serbia), Banaduc, Doru (ULBS), Curtean-Banaduc, Angela (ULBS), Petrovic Ana (University of Kragujevac, Serbia), Velickovic Tijana (University of Kragujevac, Serbia), Stojkovic-Piperac  Milica (University of Niš, Serbia), Simic Snezana (University of Kragujevac),</t>
  </si>
  <si>
    <t>FRONTIERS IN ENVIRONMENTAL SCIENCES</t>
  </si>
  <si>
    <t>ISSN: 2296665X</t>
  </si>
  <si>
    <t>https://1510q6e0w-y-https-www-webofscience-com.z.e-nformation.ro/wos/woscc/full-record/WOS:000837237300001</t>
  </si>
  <si>
    <t>https://www.frontiersin.org/articles/10.3389/fenvs.2022.952692/full</t>
  </si>
  <si>
    <t>https://doi.org/10.3389/fenvs.2022.952692</t>
  </si>
  <si>
    <t>1-22</t>
  </si>
  <si>
    <t>Indication of Long-Term Changes of Algae Communities in a Hydrologically Transformed Estuary Sasyk, Black Sea, Ukraine.</t>
  </si>
  <si>
    <t>Bilous Olena P (Natl Acad Sci Ukraine), Wojtal Agata Z (Univ Nat Resources &amp; Life Sci wIENNA), Ivanova, Natalia O. (Polish Acad Sci Krakov), Burova Olga V. (Natl Acad Sci Ukraine), Barinova Sophia (Haifa University), Maystrova Nadiya (Polish Acad Sci Krakow), Polishchuk  Oleksandr (Polish Acad Sci), Curtean-Banaduc Angela (ULBS), Tsarenko, Petro M. (Polish Acad Sci),</t>
  </si>
  <si>
    <t>WATER</t>
  </si>
  <si>
    <t>eISSN
:
2073-4441</t>
  </si>
  <si>
    <t>https://1510q6rfh-y-https-www-webofscience-com.z.e-nformation.ro/wos/woscc/full-record/WOS:001005606100001</t>
  </si>
  <si>
    <t>https://www.mdpi.com/2073-4441/15/11/2078</t>
  </si>
  <si>
    <t>doi.org/10.3390/w15112078</t>
  </si>
  <si>
    <t>1-45</t>
  </si>
  <si>
    <t>Remote sensing and in-situ approach for investigation of pelagic communities in the reservoirs of the electrical power complex.</t>
  </si>
  <si>
    <t>Protasov Alexander (Natl Acad Sci Ukraine), Tomchenko Olha (NAS Ukraine), Novoselova, Tatiana (NAS Ukraine, Barinova Sophia (Haifa University), Singh Sudhir Kumar (Univ Allahabad), Gromova Yulia (NAS Ukraine), Curtean-Banaduc Angela (ULBS).</t>
  </si>
  <si>
    <t>FRONTIERS IN BIOSCIENCE-LANDMARK</t>
  </si>
  <si>
    <t>ISSN
:
2768-6701</t>
  </si>
  <si>
    <t>https://1510q6wiq-y-https-www-webofscience-com.z.e-nformation.ro/wos/woscc/summary/eb876069-bccc-40ec-b2c8-fcd794bf9cd7-957ce7c8/relevance/1</t>
  </si>
  <si>
    <t>https://www.imrpress.com/journal/FBL/27/7/10.31083/j.fbl2707221</t>
  </si>
  <si>
    <t>DOI: 10.31083/j.fbl2707221</t>
  </si>
  <si>
    <t>1-11</t>
  </si>
  <si>
    <t>The Indicator Role of Algae in Assessing the Organic Pollution in the Lena River Delta, The Russian Arctic.</t>
  </si>
  <si>
    <t>Gabyshev Viktor (Russian Acad Sci RAS), Barinova, Sophia (Institute of Evolution of Israel), Ivanova Anna (Russian Acad Sci RAS), Gabysheva Olga (Russian Acad Sci RAS), Curtean-Banaduc  Angela (ULBS).</t>
  </si>
  <si>
    <t>eISSN
:
2296-665X</t>
  </si>
  <si>
    <t>https://1510q6rfh-y-https-www-webofscience-com.z.e-nformation.ro/wos/woscc/full-record/WOS:000878814200001</t>
  </si>
  <si>
    <t>https://www.frontiersin.org/articles/10.3389/fenvs.2022.921819/full</t>
  </si>
  <si>
    <t>doi.org/10.3389/fenvs.2022.921819</t>
  </si>
  <si>
    <t>Banaduc Doru</t>
  </si>
  <si>
    <t>Sabanejewia romanica (Bacescu, 1943) (Actinopterygii: Cobitidae), a new species for the ichthyofauna of Serbia</t>
  </si>
  <si>
    <t>Sasa P. Maric (University of Belgrade, Serbia), Doru Banaduc (ULBS), Dorde Gajic (University of Belgrade, Serbia), Radek Sanda (Czech Republic National Museum), Tijana Velickovic (University of Kragujevak, Serbia)</t>
  </si>
  <si>
    <t>ACTA ZOOLOGICA BULGARICA</t>
  </si>
  <si>
    <t>ISSN: 0324-0770</t>
  </si>
  <si>
    <t>https://1510q6dkf-y-https-www-webofscience-com.z.e-nformation.ro/wos/woscc/full-record/WOS:000865481500004</t>
  </si>
  <si>
    <t>https://www.acta-zoologica-bulgarica.eu/2022/002607</t>
  </si>
  <si>
    <t>369-377</t>
  </si>
  <si>
    <t>FRONTIERS IN ENVIRONMENTAL SCIENCE</t>
  </si>
  <si>
    <t>The Estuarine Ecological Knowledge Network Makes Progress: International Project Sites and Potential Ways Forward</t>
  </si>
  <si>
    <t>McCall Grant S. (Ctr Human Environm Res USA), Akpan Anthony (Pan African Vis Environ, Nigeria), Banaduc Doru (ULBS), Figueroa Diego (Univ Texas, USA), Fontoura Nelson (Univ Catolica Porto Alegre, Brazil), Hitchcock  Robert (Univ New Mexico, USA), Horn Sherman (Assam Univ, India), Kar Devashish (Assam Univ, India), Tran Thong (Australian Natl Uiv Canberra, Australia)</t>
  </si>
  <si>
    <t>MARINE TECHNOLOGY SOCIETY JOURNAL</t>
  </si>
  <si>
    <t>ISSN 0025-3324</t>
  </si>
  <si>
    <t>https://1510q6e0w-y-https-www-webofscience-com.z.e-nformation.ro/wos/woscc/full-record/WOS:000811597500023</t>
  </si>
  <si>
    <t>https://www.ingentaconnect.com/content/mts/mtsj/2022/00000056/00000003/art00023</t>
  </si>
  <si>
    <t>https://doi.org/10.4031/MTSJ.56.3.28</t>
  </si>
  <si>
    <t>116-116</t>
  </si>
  <si>
    <t>Fish Species Composition, Distribution and Community Structure in Relation to Environmental Variation in a Semi-Arid Mountainous River Basin, Iran</t>
  </si>
  <si>
    <t>Mojgan Zare-Shahraki (Isfahan University, Iran), Eisa Ebrahimi-Dorche (Isfahan University, Iran), Andreas Bruder (University of Applied Sciences and Arts of Southern Switzerland),  Joseph Flotemersch (United States Environmental Protection Agency), Karen Blocksom (National Health and Environmental Effects Research, United States), Doru Bănăduc (ULBS)</t>
  </si>
  <si>
    <t>ISSN 2073-4441</t>
  </si>
  <si>
    <t>https://1510q6e0w-y-https-www-webofscience-com.z.e-nformation.ro/wos/woscc/full-record/WOS:000832144200001</t>
  </si>
  <si>
    <t>https://www.mdpi.com/2073-4441/14/14/2226</t>
  </si>
  <si>
    <t>https://doi.org/10.3390/w14142226</t>
  </si>
  <si>
    <t>1-25</t>
  </si>
  <si>
    <t>Disentangeling structural and functional responses of native versus alien communities by canonical ordination analyses and variation partitioning with multiple matrices.</t>
  </si>
  <si>
    <t>Sîrbu Ioan, Benedek Ana Maria, Brown Bryan L. (Department of
Biological Sciences, Virginia Polytechnic Institute and State University, Blacksburg, VA 24060, USA), Sîrbu Monica</t>
  </si>
  <si>
    <t>Scientific Reports</t>
  </si>
  <si>
    <t>2045-2322</t>
  </si>
  <si>
    <t>https://1510q0fkk-y-https-www-webofscience-com.z.e-nformation.ro/wos/woscc/full-record/WOS:000831887000082</t>
  </si>
  <si>
    <t>https://www.nature.com/articles/s41598-022-16860-6</t>
  </si>
  <si>
    <t>https://doi.org/10.1038/s41598-022-16860-6</t>
  </si>
  <si>
    <t>WOS:000831887000082</t>
  </si>
  <si>
    <t>12813</t>
  </si>
  <si>
    <t>Benedek-Sirbu Ana Maria</t>
  </si>
  <si>
    <t>Effects of long-term habitat protection on montane small mammals: Are Sorex araneus and S. minutus more sensitive than previously considered?</t>
  </si>
  <si>
    <t>Benedek Ana Maria, Lazăr Anamaria, Cic Niculina Viorica, Cocârlea Maria Denisa, Sîrbu Ioan</t>
  </si>
  <si>
    <t>Diversity</t>
  </si>
  <si>
    <t>1424-2818</t>
  </si>
  <si>
    <t>https://1510q0fkk-y-https-www-webofscience-com.z.e-nformation.ro/wos/woscc/full-record/WOS:000756987800001</t>
  </si>
  <si>
    <t>https://www.mdpi.com/1424-2818/14/1/38</t>
  </si>
  <si>
    <t>10.3390/d14010038</t>
  </si>
  <si>
    <t>WOS:000756987800001</t>
  </si>
  <si>
    <t>38</t>
  </si>
  <si>
    <t>Ioana Boeras 1, Angela Curtean-Bănăduc 1, Doru Bănăduc 1, and Gabriela Cioca 2 (1. Applied Ecology Research Center, Faculty of Sciences, Lucian Blaga University of Sibiu,
550012 Sibiu, Romania; 2. Preclinical Department, Faculty of Medicine, Lucian Blaga University of Sibiu, 550169 Sibiu, Romania)</t>
  </si>
  <si>
    <t>https://www.scopus.com/record/display.uri?eid=2-s2.0-85138383342&amp;origin=resultslist&amp;sort=plf-f&amp;src=s&amp;sid=f1d24c2e1cd21f4c1e818f1da3b202c8&amp;sot=b&amp;sdt=b&amp;s=AUTHOR-NAME%28boeras%29&amp;sl=209&amp;sessionSearchId=f1d24c2e1cd21f4c1e818f1da3b202c8</t>
  </si>
  <si>
    <t>https://www.mdpi.com/1660-4601/19/18/11725#</t>
  </si>
  <si>
    <t>10.3390/ijerph191811725</t>
  </si>
  <si>
    <t>WOS:000857603300001</t>
  </si>
  <si>
    <t>Boeras Ioana</t>
  </si>
  <si>
    <t>The Rectifying Contact of Hydrated Different Size YSZ Nanoparticles for Advanced Electronics
Ue24
Article Number4493
DOI10.3390/nano12244493
PublishedDEC 2022</t>
  </si>
  <si>
    <t>By:Doroshkevich, AS (Doroshkevich, Alexander S. S.) [1] , [2] ; Zakharova, AS (Zakharova, Anna S. S.) [2] , [3] ; Oksengendler, BL (Oksengendler, Boris L. L.) [4] ; Lyubchyk, AI (Lyubchyk, Andriy I. I.) [5] , [6] ; Lyubchyk, SI (Lyubchyk, Sergiy I. I.) [6] ; Lyubchyk, SB (Lyubchyk, Svitlana B. B.) [6] , [7] ; Tatarinova, AA (Tatarinova, Alisa A. A.) [2] , [8] ; Kirillov, AK (Kirillov, Andriy K. K.) [2] , [8] ; Vasilenko, TA (Vasilenko, Tatyana A. A.) [8] ; Gorban, OO (Gorban, Oksana O. O.) [1] ; Bodnarchuk, VI (Bodnarchuk, Viktor I. I.) [2] ; Nikiforova, NN (Nikiforova, Nadejda N. N.) ; Zakharova, EA (Zakharova, Elena A. A.) [9] ; Balasoiu, M (Balasoiu, Maria) [2] , [10] ; Mardare, DM (Mardare, Diana M. M.) [11] ; Mita, C (Mita, Carmen) [12] ; Stanculescu, A (Stanculescu, Anca) [13] ; Mirzayev, MN (Mirzayev, Matlab N. N.) [2] , [14] ; Nabiyev, AA (Nabiyev, Asif A. A.) [2] , [14] ; Popov, EP (Popov, Evgeni P. P.) [2] , [15] , [16] ; Khiem, L (Khiem, Le Hong) [17] , [18] ; Donkov, AA (Donkov, Alexander A. A.) [2] , [15] ; Teofilovic, V (Teofilovic, Vesna) [19] ; Jasinska, B (Jasinska, Bozena) [20] ; Chicea, D (Chicea, Dan) [21] ; Konstantinova, TY (Konstantinova, Tatyana Ye.) [1] 
 (provided by Clarivate) 
Volume12
Iss</t>
  </si>
  <si>
    <t>NANOMATERIALS</t>
  </si>
  <si>
    <t xml:space="preserve">Volume12
</t>
  </si>
  <si>
    <t xml:space="preserve">Issue24
</t>
  </si>
  <si>
    <t xml:space="preserve">
eISSN
:
2079-4991</t>
  </si>
  <si>
    <t>https://www.webofscience.com/wos/woscc/full-record/WOS:000904135900001</t>
  </si>
  <si>
    <t>https://www.mdpi.com/2079-4991/12/24/4493</t>
  </si>
  <si>
    <t>DOI10.3390/nano12244493</t>
  </si>
  <si>
    <t>WOS:000904135900001</t>
  </si>
  <si>
    <t>Article Number4493</t>
  </si>
  <si>
    <t xml:space="preserve">On the Possibility of Designing an Advanced Sensor with Particle Sizing Using Dynamic Light Scattering Time Series Spectral Entropy and Artificial Neural Network
</t>
  </si>
  <si>
    <t xml:space="preserve">By:Chicea, D (Chicea, Dan) [1] ; Doroshkevich, AS (Doroshkevich, Aleksandr S.) [2] ; Lyubchyk, A (Lyubchyk, Andriy) [3] , [4]
</t>
  </si>
  <si>
    <t>Sensors-mdpi</t>
  </si>
  <si>
    <t xml:space="preserve">Volume22
</t>
  </si>
  <si>
    <t>Issue 10</t>
  </si>
  <si>
    <t>eISSN
:
1424-8220</t>
  </si>
  <si>
    <t>https://www.webofscience.com/wos/woscc/full-record/WOS:000804261300001</t>
  </si>
  <si>
    <t>https://www.mdpi.com/1424-8220/22/10/3871</t>
  </si>
  <si>
    <t>DOI10.3390/s22103871</t>
  </si>
  <si>
    <t>Article Number 3871</t>
  </si>
  <si>
    <t xml:space="preserve">Ag Nanoparticles for Biomedical Applications-Synthesis and Characterization-A Review
</t>
  </si>
  <si>
    <t>Nicolae-Maranciuc, Alexandra ; Chicea, Dan ; Chicea, Liana Maria</t>
  </si>
  <si>
    <t>International Journal of Molecular Sciences</t>
  </si>
  <si>
    <t xml:space="preserve">
Volume23
</t>
  </si>
  <si>
    <t xml:space="preserve">Issue10
</t>
  </si>
  <si>
    <t>eISSN
:
1422-0067</t>
  </si>
  <si>
    <t>https://www.webofscience.com/wos/woscc/full-record/WOS:000801238600001</t>
  </si>
  <si>
    <t>https://www.mdpi.com/1422-0067/23/10/5778</t>
  </si>
  <si>
    <t>DOI10.3390/ijms23105778</t>
  </si>
  <si>
    <t>Article Number5778</t>
  </si>
  <si>
    <t xml:space="preserve">Reversible Martensitic Phase Transition in Yttrium-Stabilized ZrO2 Nanopowders by Adsorption of Water
</t>
  </si>
  <si>
    <t xml:space="preserve">By:Asgerov, EB (Asgerov, Elmar B.) [1] , [2] ; Beskrovnyy, AI (Beskrovnyy, Anatoly I.) [1] ; Doroshkevich, NV (Doroshkevich, Nelya V.) [1] , [3] ; Mita, C (Mita, Carmen) [4] ; Mardare, DM (Mardare, Diana M.) [4] ; Chicea, D (Chicea, Dan) [5] ; Lazar, MD (Lazar, Mihaela D.) [6] ; Tatarinova, AA (Tatarinova, Alisa A.) [1] ; Lyubchyk, SI (Lyubchyk, Sergiy I.) [7] , [8] ; Lyubchyk, SB (Lyubchyk, Svitlana B.) [7] , [8] ; Lyubchyk, AI (Lyubchyk, Andriy I.) [8] , [9] ; Doroshkevich, AS (Doroshkevich, Alexander S.) [1] , [10] </t>
  </si>
  <si>
    <t>Nanomaterials – MDPI</t>
  </si>
  <si>
    <t xml:space="preserve">Issue3
</t>
  </si>
  <si>
    <t>https://www.webofscience.com/wos/woscc/full-record/WOS:000755417100001</t>
  </si>
  <si>
    <t>https://www.mdpi.com/2079-4991/12/3/435</t>
  </si>
  <si>
    <t>DOI10.3390/nano12030435</t>
  </si>
  <si>
    <t xml:space="preserve">Article Number435
</t>
  </si>
  <si>
    <t>FAUNISTICAL NOTES ON THE STUDY OF LEPIDOPTERA FROM VÂLCEA COUNTY (ROMANIA)</t>
  </si>
  <si>
    <t>Török, Sergiu-Cornel (Medias Municipal Museum), Cărămidă, Daniela, Stan, Bianca, Sturzu, Denisa, Popescu, Gabriela, Ilie, Daniela Minodora (Lucian Blaga University of Sibiu)</t>
  </si>
  <si>
    <t>Brukenthal. Acta Musei</t>
  </si>
  <si>
    <t>XVII</t>
  </si>
  <si>
    <t>1842-2691</t>
  </si>
  <si>
    <t>https://www.brukenthalmuseum.ro/images/editura/BAMXVII3.pdf</t>
  </si>
  <si>
    <t>405-416</t>
  </si>
  <si>
    <t>Water Sustainability in the Context of Global Warming: 
A Bibliometric Analysis</t>
  </si>
  <si>
    <t>Horea Olosutean 
(ULBS), Maria Cerciu (ASECO Sibiu)</t>
  </si>
  <si>
    <t>https://1510q6zg5-y-https-www-webofscience-com.z.e-nformation.ro/wos/woscc/full-record/WOS:000832225800001</t>
  </si>
  <si>
    <t>https://www.mdpi.com/2071-1050/14/14/8349</t>
  </si>
  <si>
    <t xml:space="preserve">10.3390/su14148349 </t>
  </si>
  <si>
    <t>WOS:000832225800001</t>
  </si>
  <si>
    <t>8349</t>
  </si>
  <si>
    <t>Oloustean Horea</t>
  </si>
  <si>
    <t>Climate Warming Since the Holocene Accelerates West–East Communication for the Eurasian Temperate Water Strider Species Aquarius paludum</t>
  </si>
  <si>
    <t>Zhen Ye (Nankai University), Juanjuan Yuan (Zaozhuang University), Jakob Damgaard (Natural History Museum of Denmark), Gavril Marius Berchi (UBB), Fabio Cianferoni (National Research Council of Italy), Matthew R. Pintar (Florida International University), Horea Olosutean (ULBS), Xiuxiu Zhu (Nankai University), Kun Jiang (Nankai University), Xin Yang (Taiyuan University of Science and Technology), Siying Fu (Nankai University), Wenjun Bu (Nankai University)</t>
  </si>
  <si>
    <t>Molecular Biology and Evolution</t>
  </si>
  <si>
    <t>0737-4038</t>
  </si>
  <si>
    <t>https://1510q6zg5-y-https-www-webofscience-com.z.e-nformation.ro/wos/woscc/full-record/WOS:000792853800001</t>
  </si>
  <si>
    <t>https://academic.oup.com/mbe/article/39/5/msac089/6575397</t>
  </si>
  <si>
    <t>10.1093/molbev/msac089</t>
  </si>
  <si>
    <t>WOS:000792853800001</t>
  </si>
  <si>
    <t xml:space="preserve">msac089 </t>
  </si>
  <si>
    <t>Impact of Magnetite Nanoparticles Coated with Aspartic Acid on the Growth, Antioxidant Enzymes Activity and Chlorophyll Content of Maize</t>
  </si>
  <si>
    <r>
      <rPr>
        <b/>
        <sz val="10"/>
        <color theme="1"/>
        <rFont val="Arial Narrow"/>
        <family val="2"/>
      </rPr>
      <t>Racuciu, M (ULBS)</t>
    </r>
    <r>
      <rPr>
        <sz val="10"/>
        <color theme="1"/>
        <rFont val="Arial Narrow"/>
        <family val="2"/>
      </rPr>
      <t>; Tecucianu, A (Dacia Plant); Oancea, S (ULBS)</t>
    </r>
  </si>
  <si>
    <t>Antioxidants</t>
  </si>
  <si>
    <t>2076-3921</t>
  </si>
  <si>
    <t>https://www.webofscience.com/wos/woscc/full-record/WOS:000816251300001</t>
  </si>
  <si>
    <t>https://www.mdpi.com/2076-3921/11/6/1193</t>
  </si>
  <si>
    <t>10.3390/antiox11061193</t>
  </si>
  <si>
    <t>WOS:000816251300001</t>
  </si>
  <si>
    <t>Racuciu Mihaela</t>
  </si>
  <si>
    <t>Aspartic Acid Stabilized Iron Oxide Nanoparticles for Biomedical Applications</t>
  </si>
  <si>
    <r>
      <rPr>
        <b/>
        <sz val="10"/>
        <color theme="1"/>
        <rFont val="Arial Narrow"/>
        <family val="2"/>
      </rPr>
      <t>Mihaela Răcuciu (ULBS)</t>
    </r>
    <r>
      <rPr>
        <sz val="10"/>
        <color theme="1"/>
        <rFont val="Arial Narrow"/>
        <family val="2"/>
      </rPr>
      <t>, Lucian Barbu-Tudoran (UBB), Simona Oancea (ULBS), Olga Drăghici (ULBS), Cezarina Morosanu (UAIC), Marian Grigoras (NIRDTP), Florin Brînză (UAIC), Dorina E. Creangă (UAIC)</t>
    </r>
  </si>
  <si>
    <t>Nanomaterials</t>
  </si>
  <si>
    <t>2079-4991</t>
  </si>
  <si>
    <t>https://www.webofscience.com/wos/woscc/full-record/WOS:000781836600001</t>
  </si>
  <si>
    <t>https://www.mdpi.com/2079-4991/12/7/1151</t>
  </si>
  <si>
    <t>10.3390/nano12071151</t>
  </si>
  <si>
    <t>WOS:000781836600001</t>
  </si>
  <si>
    <t>1-14</t>
  </si>
  <si>
    <t>Sirbu Ioan</t>
  </si>
  <si>
    <t>Two new pseudocryptic species in the medium-sized common European land snails, Fruticicola Held, 1838; as a result of phylogeographic analysis of Fruticicola fruticum (O. F. Müller, 1774) (Gastropoda: Helicoidea: Camaenidae).</t>
  </si>
  <si>
    <t>Hofman Sebastian (Institute of Zoology and Biomedical Research, Jagiellonian University, Krakow, Poland), Cameron, Robert A.D. (Department of Animal and Plant Sciences, University of Sheffield, UK), Proćków Malgorzata (Museum of Natural History, University of Wrocław, Poland)., Sîrbu Ioan, Osikowski Artur (University of Agriculture in Krakow, Krakow, Poland), Jaszczyńska Aleksandra (Institute of Zoology and Biomedical Research, Jagiellonian University, Krakow, Poland), Sokół Magdalena (Institute of Zoology and Biomedical Research, Jagiellonian University, Krakow, Poland), Falniowski Andrzej (Institute of Zoology and Biomedical Research, Jagiellonian University, Krakow, Poland)</t>
  </si>
  <si>
    <t>Molecular Phylogenetics and Evolution</t>
  </si>
  <si>
    <t>1055-7903</t>
  </si>
  <si>
    <t>https://1510q6t3b-y-https-www-webofscience-com.z.e-nformation.ro/wos/woscc/full-record/WOS:000820506000005</t>
  </si>
  <si>
    <t>https://www.sciencedirect.com/science/article/abs/pii/S105579032200015X</t>
  </si>
  <si>
    <t>https://doi.org/10.1016/j.ympev.2022.107402</t>
  </si>
  <si>
    <t>WOS:000820506000005</t>
  </si>
  <si>
    <t xml:space="preserve"> Influence of Convective and Vacuum-Type Drying on Quality, Microstructural, Antioxidant and Thermal Properties of Pretreated Boletus edulis Mushrooms</t>
  </si>
  <si>
    <t>Popa, M. (ULBS), Tăușan, I. (ULBS), Drăghici, O. (ULBS), Soare, A. (
Energy Department, National Research and Development Institute for Cryogenic and Isotopic Technologies), &amp; Oancea, S (ULBS)</t>
  </si>
  <si>
    <t>Molecules</t>
  </si>
  <si>
    <t>420-3049</t>
  </si>
  <si>
    <t>https://www.webofscience.com/wos/woscc/full-record/WOS:000824080300001</t>
  </si>
  <si>
    <t>https://www.mdpi.com/1420-3049/27/13/4063</t>
  </si>
  <si>
    <t>0.3390/molecules27134063</t>
  </si>
  <si>
    <t>WOS:000824080300001</t>
  </si>
  <si>
    <t>Tausan Ioan</t>
  </si>
  <si>
    <t>RADIOCHEMICAL ANALYSIS BY GROSS ALPHA/BETA, 137Cs AND 90Sr ACTIVITIES OF MILK SAMPLES FROM SIBIU AND ALBA COUNTY, ROMANIA</t>
  </si>
  <si>
    <t>Tăban, Cecilia (ULBS);
Tăuşan, Ioan (ULBS)
Oancea, Simona (ULBS)</t>
  </si>
  <si>
    <t>https://www.scopus.com/record/display.uri?eid=2-s2.0-85150913250&amp;origin=resultslist&amp;sort=plf-f&amp;src=s&amp;st1=Tausan&amp;st2=Ioan&amp;nlo=1&amp;nlr=20&amp;nls=afprfnm-t&amp;sid=3e85ebc458b22e24497953f21221f404&amp;sot=anl&amp;sdt=aut&amp;sl=33&amp;s=AU-ID%28%22T%c7%8eu%c5%9fan%2c+Ioan%22+55672424900%29&amp;relpos=2&amp;citeCnt=0&amp;searchTerm=</t>
  </si>
  <si>
    <t>https://epslibrary.at/sgem_jresearch_publication_view.php?page=view&amp;editid1=8707</t>
  </si>
  <si>
    <t>10.5593/sgem2022/5.1/s20.043</t>
  </si>
  <si>
    <t>339 - 345</t>
  </si>
  <si>
    <t>International Multidisciplinary Scientific GeoConference Surveying Geology and Mining Ecology Management, SGEM</t>
  </si>
  <si>
    <t>Albena, Bulgaria</t>
  </si>
  <si>
    <t xml:space="preserve">FIRST RECORD OF Proceratium melinum (ROGER, 1860)(HYMENOPTERA: FORMICIDAE) IN TRANSYLVANIA (ROMANIA). </t>
  </si>
  <si>
    <t>STĂNICĂ, G. (ULBS), &amp; TĂUȘAN, I (ULBS)</t>
  </si>
  <si>
    <t>Brukenthal Acta Musei</t>
  </si>
  <si>
    <t>427-430</t>
  </si>
  <si>
    <t xml:space="preserve"> CONTRIBUTIONS TO THE KNOWLEDGE OF THE BUTTERFLY FAUNA (LEPIDOPTERA: RHOPALOCERA) IN THE ROSCI0020 CÂMPIA CAREIULUI PROTECTED AREA (NORTH-WESTERN ROMANIA).</t>
  </si>
  <si>
    <t>BUGNER, F (ULBS)., ENGHIȘ, E.(mediu privat), &amp; TĂUȘAN, I. (ULBS)</t>
  </si>
  <si>
    <t>417-426</t>
  </si>
  <si>
    <t>Informațiile incomplete / incorecte vor conduce la neluarea în calcul a indicatorului respectiv</t>
  </si>
  <si>
    <t>IC02 - Cărți/ capitole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</si>
  <si>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</si>
  <si>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</si>
  <si>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</si>
  <si>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t>Nu se punctează reeditările; 
*Prin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</si>
  <si>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</si>
  <si>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family val="2"/>
      </rPr>
      <t xml:space="preserve">* </t>
    </r>
    <r>
      <rPr>
        <b/>
        <sz val="10"/>
        <color theme="1"/>
        <rFont val="Arial Narrow"/>
        <family val="2"/>
      </rPr>
      <t xml:space="preserve">Punctaje de referință:                                                                                                                                                                                                                                                                                                             
</t>
    </r>
    <r>
      <rPr>
        <sz val="10"/>
        <color theme="1"/>
        <rFont val="Arial Narrow"/>
        <family val="2"/>
      </rPr>
      <t>• autor de volume/capitole: 10 p./pagină;
• coordonare/editare de volum: 5 p./pagină;
• traducere de volume/capitole: 5 p./pagină.
*În domeniul</t>
    </r>
    <r>
      <rPr>
        <b/>
        <sz val="10"/>
        <color theme="1"/>
        <rFont val="Arial Narrow"/>
        <family val="2"/>
      </rPr>
      <t xml:space="preserve"> Drept</t>
    </r>
    <r>
      <rPr>
        <sz val="10"/>
        <color theme="1"/>
        <rFont val="Arial Narrow"/>
        <family val="2"/>
      </rPr>
      <t xml:space="preserve">, pentru toate publicațiile se aplică </t>
    </r>
    <r>
      <rPr>
        <b/>
        <sz val="10"/>
        <color theme="1"/>
        <rFont val="Arial Narrow"/>
        <family val="2"/>
      </rPr>
      <t>un coeficient de multiplicare de 2</t>
    </r>
    <r>
      <rPr>
        <sz val="10"/>
        <color theme="1"/>
        <rFont val="Arial Narrow"/>
        <family val="2"/>
      </rPr>
      <t>; coeficientul se aplică doar pentru lucrările din domeniul respectiv, nu și pentru publicațiile în alte domenii sau pentru cele cu caracter inter- sau multidisciplinar, 
*În oricare domeniu, în cazul traducerilor de cărți/capitole care, conform clasificării Academiei Române, sunt realizate în/din „</t>
    </r>
    <r>
      <rPr>
        <b/>
        <sz val="10"/>
        <color theme="1"/>
        <rFont val="Arial Narrow"/>
        <family val="2"/>
      </rPr>
      <t>limbi vechi</t>
    </r>
    <r>
      <rPr>
        <sz val="10"/>
        <color theme="1"/>
        <rFont val="Arial Narrow"/>
        <family val="2"/>
      </rPr>
      <t>” (latină, greacă veche, ebraică, slavonă) sau în/din „</t>
    </r>
    <r>
      <rPr>
        <b/>
        <sz val="10"/>
        <color theme="1"/>
        <rFont val="Arial Narrow"/>
        <family val="2"/>
      </rPr>
      <t>limbi străine mai puțin curente</t>
    </r>
    <r>
      <rPr>
        <sz val="10"/>
        <color theme="1"/>
        <rFont val="Arial Narrow"/>
        <family val="2"/>
      </rPr>
      <t>” (chineză, hindi, suedeză ș.a.), se aplică un c</t>
    </r>
    <r>
      <rPr>
        <b/>
        <sz val="10"/>
        <color theme="1"/>
        <rFont val="Arial Narrow"/>
        <family val="2"/>
      </rPr>
      <t>oeficient de multiplicare de 2</t>
    </r>
    <r>
      <rPr>
        <sz val="10"/>
        <color theme="1"/>
        <rFont val="Arial Narrow"/>
        <family val="2"/>
      </rPr>
      <t xml:space="preserve">.
</t>
    </r>
  </si>
  <si>
    <t>Titlul cărții</t>
  </si>
  <si>
    <t>Editura 
(Lista ULBS)</t>
  </si>
  <si>
    <t>ISBN</t>
  </si>
  <si>
    <t xml:space="preserve">Paginile capitolului/
cărții </t>
  </si>
  <si>
    <t>Nr autori afiliați la instituții de educație și cercetare din România</t>
  </si>
  <si>
    <t>IC03 - Aplicații la competiții de cercetare (H2020/ Horizon Europa, UEFISCDI, SEE-PCC, POC-CD)</t>
  </si>
  <si>
    <t>Se raportează aici doar proiectele de cercetare, în sensul definiției acestei noțiuni din Art. 2 alin. (1) din Ordinul comun al MFP și MCI nr. 2326/2855/2017 din 29 august 2017, potrivit căruia 4:4„elementele definitorii” ale unui proiect de cercetare-dezvoltare și inovare sunt: 
„a) scopul; b) domeniul de cercetare, dezvoltare și inovare; c) obiectivele; d) perioada de desfășurare; e) tipul sursei de finanțare (public/privat/național/extern); f) bugetul, cu evidențierea distinctă a cheltuielilor corespunzătoare veniturilor din salarii și asimilate salariilor aferente personalului încadrat în proiect; g) caracterul de noutate și/sau inovativ al rezultatului; h) indicatorii de rezultat definiți.” Nu se iau în calcul proiectele de mobilități sau de popularizare a științei (ex.: H2020-MSCA, UEFISCDI-MC ș.a.);</t>
  </si>
  <si>
    <t>Aplicația la proiect trebuie depusă prin ULBS, cu notificarea prealabilă a SSCDI, iar contabilitatea proiectelor contractate trebuie să se desfășoare prin Direcția Financiar-Contabilă a ULBS</t>
  </si>
  <si>
    <t>Punctajul se acordă integral doar pentru proiectele cu un buget de minim 250.000 lei contractat de către ULBS; pentru proiectele cu bugete mai mici, se diminuează proporțional și punctajul acordat</t>
  </si>
  <si>
    <t>Punctajul de referință se acordă doar în cazul în care aplicația a obținut minim 60% din punctaj SAU proiectul s-a clasat în primele 40% de locuri ale competiției;</t>
  </si>
  <si>
    <t xml:space="preserve">Punctajul se acordă în anul afișării rezultatelor competiției (în cazul proiectelor necontractate) sau în anul contractării (în cazul proiectelor contractate);
</t>
  </si>
  <si>
    <t>Punctajul se acordă o singură dată pe proiect;</t>
  </si>
  <si>
    <t>Punctajul se acordă directorului/responsabilului de proiect din partea ULBS; directorul/responsabilul poate decide împărțirea punctajului cu membrii echipei, în baza unei notificări scrise adresate SSCDI;</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</si>
  <si>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400 p./aplicație pentru proiectele în care ULBS este beneficiar/coordonator
200 p./aplicație pentru proiectele în care ULBS este partener
* pentru proiectele câștigătoare, se aplică un coeficient de multiplicare de 5 (proiectele UEFISCDI/ SEE-PCC/ POC-CD);
* pentru proiectele câștigătoare, se aplică un coeficient de multiplicare de 10 (proiectele H2020/Horizon Europa)
</t>
    </r>
  </si>
  <si>
    <t>Denumire proiect</t>
  </si>
  <si>
    <t>Denumire competiție</t>
  </si>
  <si>
    <t>Calitate ULBS 
(Beneficiar / coordonator sau partener)</t>
  </si>
  <si>
    <t>Director de proiect</t>
  </si>
  <si>
    <t>Site www cu rezultatele competiției</t>
  </si>
  <si>
    <t>anul competiției</t>
  </si>
  <si>
    <t>anul contractării</t>
  </si>
  <si>
    <t>buget ULBS</t>
  </si>
  <si>
    <t>*Punctaj de referință</t>
  </si>
  <si>
    <t>Integrated Tool for Assisted Predictive Analytics (ITAPA)</t>
  </si>
  <si>
    <t>PN-III-P2-2.1-PED-2021</t>
  </si>
  <si>
    <t>Coordonator</t>
  </si>
  <si>
    <t>https://uefiscdi.gov.ro/resource-862978-d2.pdf</t>
  </si>
  <si>
    <t>580.167,07</t>
  </si>
  <si>
    <t>NEGHINĂ Elena Cătălina (ULBS),Neghina Mihai (ILBS)Tăușan Ioan (ULBS)</t>
  </si>
  <si>
    <t>Recunoașterea automată a insectelor în imagini și evaluarea impactului acestora asupra mediului</t>
  </si>
  <si>
    <t>PED2021: Proiect experimental – demonstrativ</t>
  </si>
  <si>
    <t>Neghina Elena Catalina</t>
  </si>
  <si>
    <t>rezultate: https://uefiscdi.gov.ro/resource-862960-d3.pdf</t>
  </si>
  <si>
    <t>2021/afisare 2022</t>
  </si>
  <si>
    <t>Total</t>
  </si>
  <si>
    <t>IC04 - Citări în publicații indexate WoS/ SCOPUS/ volume apărute la edituri internaționale de prestigiu</t>
  </si>
  <si>
    <t>Se specifică lucrarea citată (LCA) și lucrarea care citează (LCI); persoana care raportează trebuie să se afle printre autorii LCA și în această calitate să aibă declarată afilierea la ULBS; nu se punctează LCA la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</si>
  <si>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</si>
  <si>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Se ia în considerare o citare doar atunci când toate datele bibliografice esențiale ale LCA (autor, titlu, revistă/editură ș.a.) Sunt menționate în LCI; nu se consideră „citări” simplele mențiuni nominale, prezența într-o listă de acknowledgements etc.;</t>
  </si>
  <si>
    <t>Nu se punctează autocitările;</t>
  </si>
  <si>
    <t>Se consideră o (singură) citare atunci când se stabilește o asociere invariabilă între o LCA și o LCI; Nu se punctează citările multiple;</t>
  </si>
  <si>
    <t>Lista editurilor internaționale de prestigiu recunoscute de ULBS este diponibilă pe site-ul SCDI la adresa: https://cercetare.ulbsibiu.ro/ro/platforma-siepas/metodologie-siepas-2017/</t>
  </si>
  <si>
    <t>Dacă într-un volum colectiv sau într-o selecție de lucrări de conferință, o LCA a fost citată în capitole având autori diferiți și titluri diferite, atunci se consideră că a fost citată în LCI diferite, care se consemnează și se punctează diferit;</t>
  </si>
  <si>
    <t>LCI trebuie să fi fost publicată în intervalul de raportare; nu există restricții pentru data de publicare a LCA;</t>
  </si>
  <si>
    <t>Pentru punctarea la acest indicator a citărilor în reviste, este obligatoriu ca LCI să fie indexată în WOS și/sau în SCOPUS, însă nu e obligatoriu ca și LCA să fie inclusă în WOS și/sau în SCOPUS.</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</si>
  <si>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50 p./citare.
</t>
    </r>
  </si>
  <si>
    <t>Numele și prenumele autorilor lucrării citate (se menționează în paranteză afilierea)</t>
  </si>
  <si>
    <t>Lucrare Citată (titlu)</t>
  </si>
  <si>
    <t>LCI (lucrare care citează) 
(autori, titlu, revistă)</t>
  </si>
  <si>
    <t>Link către LCI (lucrare care citează)</t>
  </si>
  <si>
    <t>Baza de date în care este este indexată LCI (WoS / SCOPUS) sau Editura internațională de prestigiu a LCI</t>
  </si>
  <si>
    <t>Nr autori din România afiliați la instituții de educație și cercetare</t>
  </si>
  <si>
    <t>AM Acu, H. Gonska (Duisburg Essen University, Germany), I. Rasa(Universitatea Tehnica din Cluj-Napoca)</t>
  </si>
  <si>
    <t>GRUSS-TYPE AND OSTROWSKI-TYPE INEQUALITIES IN APPROXIMATION THEORY</t>
  </si>
  <si>
    <t>Bawa, P; Bhardwaj, N and Agrawal, PN, QUANTITATIVE VORONOVSKAYA TYPE THEOREMS AND GBS OPERATORS OF KANTOROVICH VARIANT OF LUPAS-STANCU OPERATORS BASED ON POLYA DISTRIBUTION, MATHEMATICAL FOUNDATIONS OF COMPUTING</t>
  </si>
  <si>
    <t>https://www.aimsciences.org/article/doi/10.3934/mfc.2022003</t>
  </si>
  <si>
    <t>WoS</t>
  </si>
  <si>
    <t>Pratap, RAM, THE FAMILY OF lambda-BERNSTEIN-DURRMEYER OPERATORS BASED ON CERTAIN PARAMETERS, MATHEMATICAL FOUNDATIONS OF COMPUTING</t>
  </si>
  <si>
    <t>https://www.aimsciences.org/article/doi/10.3934/mfc.2022038?viewType=html</t>
  </si>
  <si>
    <t>Bhatnagar, D, Quantitative-Voronovskaja-type theorems for novel generalized-Szasz-Durrmeyer operators incorporating the Sheffer sequences, JOURNAL OF ANALYSIS</t>
  </si>
  <si>
    <t>https://1510g6ve3-y-https-link-springer-com.z.e-nformation.ro/article/10.1007/s41478-022-00467-1</t>
  </si>
  <si>
    <t>Yadav, R; Meher, R and Mishra, VN, Approximation Properties of Some Modified Szasz-Mirakjan-Kantorovich Operators, NUMERICAL ANALYSIS AND APPLICATIONS</t>
  </si>
  <si>
    <t>https://1510g6v9z-y-https-link-springer-com.z.e-nformation.ro/article/10.1134/S1995423922020082</t>
  </si>
  <si>
    <t>Singh, KK and Agrawal, PN, ON SZASZ-DURRMEYER TYPE MODIFICATION USING GOULD HOPPER POLYNOMIALS, MATHEMATICAL FOUNDATIONS OF COMPUTING</t>
  </si>
  <si>
    <t>https://www.aimsciences.org//article/doi/10.3934/mfc.2022011</t>
  </si>
  <si>
    <t xml:space="preserve">Mishra, VN and Yadav, R, Approximation on a new class of Szasz-Mirakjan operators and their extensions in Kantorovich and Durrmeyer variants with applicable properties, GEORGIAN MATHEMATICAL JOURNAL
</t>
  </si>
  <si>
    <t>https://1510t6va4-y-https-www-degruyter-com.z.e-nformation.ro/document/doi/10.1515/gmj-2021-2135/html</t>
  </si>
  <si>
    <t>Bhatnagar, D, Quantitative-Voronovskaja-type theorems for novel generalized-Szasz-Durrmeyer operators incorporating the Sheffer sequences, JOURNAL OF ANALYSIS, Quantitative Theorems for a Rich Class of Novel Mihesan-type Approximation Operators Incorporating the Boas-Buck Polynomials, INDIAN JOURNAL OF PURE &amp; APPLIED MATHEMATICS</t>
  </si>
  <si>
    <t>Quantitative Theorems for a Rich Class of Novel Miheşan-type Approximation Operators Incorporating the Boas-Buck Polynomials | SpringerLink (e-nformation.ro)</t>
  </si>
  <si>
    <t>Qi, QL and Guo, DD, Approximation by a Generalized Szasz-Bezier Operators, FILOMAT</t>
  </si>
  <si>
    <t>https://doiserbia.nb.rs/Article.aspx?ID=0354-51802202669Q</t>
  </si>
  <si>
    <t>AM Acu, I Rasa( Universitatea Tehnica din Cluj-Napoca)</t>
  </si>
  <si>
    <t>New estimates for the differences of positive linear operators</t>
  </si>
  <si>
    <t>Cantarini, M; Costarelli, D and Vinti, G, Approximation of differentiable and not differentiable signals by the first derivative of sampling Kantorovich operators, JOURNAL OF MATHEMATICAL ANALYSIS AND APPLICATIONS</t>
  </si>
  <si>
    <t>https://1510a6vdn-y-https-www-sciencedirect-com.z.e-nformation.ro/science/article/abs/pii/S0022247X21009951?via%3Dihub</t>
  </si>
  <si>
    <t>Aremu, SO and Olgun, A, ON DIFFERENCE OF BIVARIATE LINEAR POSITIVE OPERATORS, COMMUNICATIONS FACULTY OF SCIENCES UNIVERSITY OF ANKARA-SERIES A1 MATHEMATICS AND STATISTICS</t>
  </si>
  <si>
    <t>https://dergipark.org.tr/en/pub/cfsuasmas/issue/72467/992524</t>
  </si>
  <si>
    <t>Agrawal, G and Gupta, V, Ismail-May-Kantorovich Operators Preserving Affine Functions, FILOMAT</t>
  </si>
  <si>
    <t>https://doiserbia.nb.rs/Article.aspx?ID=0354-51802205635A</t>
  </si>
  <si>
    <t>Kumar, S and Deo, N, APPROXIMATION OF GENERALIZED PALTANEA AND HEILMANN-TYPE OPERATORS, MATEMATICKI VESNIK</t>
  </si>
  <si>
    <t>http://www.vesnik.math.rs/landing.php?p=mv222.cap&amp;name=mv22203</t>
  </si>
  <si>
    <t>Gupta, V and Anjali, Higher order Kantorovich operators based on inverse Polya-Eggenberger distribution, REVISTA DE LA REAL ACADEMIA DE CIENCIAS EXACTAS FISICAS Y NATURALES SERIE A-MATEMATICAS</t>
  </si>
  <si>
    <t>https://1510g6vor-y-https-link-springer-com.z.e-nformation.ro/article/10.1007/s13398-021-01176-3</t>
  </si>
  <si>
    <t>AM Acu, N Manav (Gazi Univ, Turkey), DF Sofonea (ULBS)</t>
  </si>
  <si>
    <t>Approximation properties of lambda-Kantorovich operators
Approximation properties of lambda-Kantorovich operators</t>
  </si>
  <si>
    <t>Su, LT; Mutlu, G and Cekim, B, On the shape-preserving properties of lambda-Bernstein operators, JOURNAL OF INEQUALITIES AND APPLICATIONS</t>
  </si>
  <si>
    <t>https://journalofinequalitiesandapplications.springeropen.com/articles/10.1186/s13660-022-02890-1</t>
  </si>
  <si>
    <t>Approximation properties of lambda-Kantorovich operators</t>
  </si>
  <si>
    <t>https://www.aimsciences.org//article/doi/10.3934/mfc.2022038</t>
  </si>
  <si>
    <t>Agrawal, PN; Baxhaku, B and Singh, S, Approximation Degree of Bivariate Generalized lambda-Bernstein - Kantorovich Type Operators, NUMERICAL FUNCTIONAL ANALYSIS AND OPTIMIZATION</t>
  </si>
  <si>
    <t>https://1511m6vq1-y-https-www-tandfonline-com.z.e-nformation.ro/doi/full/10.1080/01630563.2022.2108443</t>
  </si>
  <si>
    <t>Agrawal, PN; Baxhaku, B and Shukla, R, A NEW KIND OF BI-VARIATE lambda -BERNSTEIN-KANTOROVICH TYPE OPERATOR WITH SHIFTED KNOTS AND ITS ASSOCIATED GBS FORM, MATHEMATICAL FOUNDATIONS OF COMPUTING</t>
  </si>
  <si>
    <t>https://www.aimsciences.org/article/doi/10.3934/mfc.2021025</t>
  </si>
  <si>
    <t>H Gezer, H Aktuglu, E Baytunc, MS Atamert, Generalized blending type Bernstein operators based on the shape parameter lambda, JOURNAL OF INEQUALITIES AND APPLICATIONS</t>
  </si>
  <si>
    <t>https://journalofinequalitiesandapplications.springeropen.com/articles/10.1186/s13660-022-02832-x</t>
  </si>
  <si>
    <t>R Aslan, M. Mursaleen, SOME APPROXIMATION RESULTS ON A CLASS OF NEW TYPE lambda-BERNSTEIN POLYNOMIALS, JOURNAL OF MATHEMATICAL INEQUALITIES</t>
  </si>
  <si>
    <t>http://jmi.ele-math.com/16-32/Some-approximation-results-on-a-class-of-new-type-lambda-Bernstein-polynomials</t>
  </si>
  <si>
    <t>Ansari, KJ; Ozger, F and Ozger, ZO, Numerical and theoretical approximation results for Schurer-Stancu operators with shape parameter lambda, COMPUTATIONAL &amp; APPLIED MATHEMATICS</t>
  </si>
  <si>
    <t>https://1510g6vql-y-https-link-springer-com.z.e-nformation.ro/article/10.1007/s40314-022-01877-4</t>
  </si>
  <si>
    <t>Aslans, R, On a Stancu form Szasz-Mirakjan-Kantorovich operators based on shape parameter lambda, ADVANCED STUDIES-EURO-TBILISI MATHEMATICAL JOURNAL</t>
  </si>
  <si>
    <t>https://projecteuclid.org/journals/advanced-studies-euro-tbilisi-mathematical-journal/volume-15/issue-1/On-a-Stancu-form-Sz%c3%a1sz-Mirakjan-Kantorovich-operators-based-on/10.32513/asetmj/19322008210.short</t>
  </si>
  <si>
    <t>Aslan, R and Rathour, L, ON APPROXIMATION PROPERTIES OF STANCU VARIANT lambda-SZASZ-MIRAKJAN-DURRMEYER OPERATORS, KOREAN JOURNAL OF MATHEMATICS</t>
  </si>
  <si>
    <t>http://koreascience.or.kr/article/JAKO202228654471682.page</t>
  </si>
  <si>
    <t>Aslan, R, APPROXIMATION BY SZASZ-MIRAKJAN-DURRMEYER OPERATORS BASED ON SHAPE PARAMETER lambda, COMMUNICATIONS FACULTY OF SCIENCES UNIVERSITY OF ANKARA-SERIES A1 MATHEMATICS AND STATISTICS</t>
  </si>
  <si>
    <t>https://dergipark.org.tr/en/pub/cfsuasmas/issue/69957/941919</t>
  </si>
  <si>
    <t>M. Qasim, M. Mursaleen, Z. Abbas, A. Khan, 
Note on a New Construction of Kantorovich Form q-Bernstein Operators Related to Shape Parameter lambda, CMES-COMPUTER MODELING IN ENGINEERING &amp; SCIENCES</t>
  </si>
  <si>
    <t>https://doiserbia.nb.rs/Article.aspx?ID=0350-13022225089Q</t>
  </si>
  <si>
    <t>Cai, QB and Aslan, R,</t>
  </si>
  <si>
    <t>https://www.techscience.com/CMES/v130n3/46077</t>
  </si>
  <si>
    <t>S. Rahman (Aligarh Muslim Univ, India) , M. Mursaleen (Aligarh Muslim Univ, India), AM Acu</t>
  </si>
  <si>
    <t>Approximation properties of lambda-Bernstein-Kantorovich operators with shifted knots
Approximation properties of lambda-Bernstein-Kantorovich operators with shifted knots</t>
  </si>
  <si>
    <t>Approximation properties of lambda-Bernstein-Kantorovich operators with shifted knots</t>
  </si>
  <si>
    <t>M. Heshamuddin, N. Rao, BP Lamichhane, B. Bishnu, A. Kilicman, M. Ayman-Mursaleen, On One- and Two-Dimensional alpha-Stancu-Schurer-Kantorovich Operators and Their Approximation Properties, MATHEMATICS</t>
  </si>
  <si>
    <t>https://www.mdpi.com/2227-7390/10/18/3227</t>
  </si>
  <si>
    <t>https://1511m6vrw-y-https-www-tandfonline-com.z.e-nformation.ro/doi/full/10.1080/01630563.2022.2108443</t>
  </si>
  <si>
    <t>Gezer, H, Aktuglu, H , Baytunc, E , Atamert, MS, Generalized blending type Bernstein operators based on the shape parameter lambda, JOURNAL OF INEQUALITIES AND APPLICATIONS</t>
  </si>
  <si>
    <t>QB Cai, KJ Ansari, MT Ersoy, F. Ozger, Statistical Blending-Type Approximation by a Class of Operators That Includes Shape Parameters lambda and alpha</t>
  </si>
  <si>
    <t>Aslans, R, On a Stancu form Szasz-Mirakjan-Kantorovich operators based on shape parameter lambda, ADVANCED STUDIES-EURO-TBILISI MATHEMATICAL JOURNAL JOURNAL</t>
  </si>
  <si>
    <t>PN Agrawal, A. Kajla, A Kumar, q-Analogue of a Kantorovitch Variant of an Operator Defined by Stancu, ACTA MATHEMATICA VIETNAMICA</t>
  </si>
  <si>
    <t>https://1510g6vsl-y-https-link-springer-com.z.e-nformation.ro/article/10.1007/s40306-021-00472-9</t>
  </si>
  <si>
    <t>Cai, QB and Aslan, R, Note on a New Construction of Kantorovich Form q-Bernstein Operators Related to Shape Parameter lambda, CMES-COMPUTER MODELING IN ENGINEERING &amp; SCIENCES</t>
  </si>
  <si>
    <t>CMES | Note on a New Construction of Kantorovich Form q-Bernstein Operators Related to Shape Parameter λ (techscience.com)</t>
  </si>
  <si>
    <t>A. Kajla (Indian Inst Technol Roorkee, India), AM Acu, PN Agrawal (Indian Inst Technol Roorkee, India)</t>
  </si>
  <si>
    <t>BASKAKOV-SZASZ-TYPE OPERATORS BASED ON INVERSE POLYA EGGENBERGER DISTRIBUTION
BASKAKOV-SZASZ-TYPE OPERATORS BASED ON INVERSE POLYA EGGENBERGER DISTRIBUTION
BASKAKOV-SZASZ-TYPE OPERATORS BASED ON INVERSE POLYA EGGENBERGER DISTRIBUTION
BASKAKOV-SZASZ-TYPE OPERATORS BASED ON INVERSE POLYA EGGENBERGER DISTRIBUTION</t>
  </si>
  <si>
    <t>Mahmudov, N and Kara, M, APPROXIMATION PROPERTIES OF THE RIEMANN-LIOUVILLE FRACTIONAL INTEGRAL TYPE SZ acute accent ASZ-MIRAKYAN-KANTOROVICH OPERATORS, JOURNAL OF MATHEMATICAL INEQUALITIES</t>
  </si>
  <si>
    <t>http://jmi.ele-math.com/16-86/Approximation-properties-of-the-Riemann-Liouville-fractional-integral-type-Szasz-Mirakyan-Kantorovich-operators</t>
  </si>
  <si>
    <t>BASKAKOV-SZASZ-TYPE OPERATORS BASED ON INVERSE POLYA EGGENBERGER DISTRIBUTION</t>
  </si>
  <si>
    <t>Neha; Deo, N and Pratap, R, Bezier variant of summation-integral type operators, RENDICONTI DEL CIRCOLO MATEMATICO DI PALERMO</t>
  </si>
  <si>
    <t>https://1510g6vw0-y-https-link-springer-com.z.e-nformation.ro/article/10.1007/s12215-021-00695-7</t>
  </si>
  <si>
    <t>V Gupta (Netaji Subhas Inst Technol, India), AM Acu, DF Sofonea(ULBS)</t>
  </si>
  <si>
    <t>Approximation of Baskakov type Polya-Durrmeyer operators
Approximation of Baskakov type Polya-Durrmeyer operators
Approximation of Baskakov type Polya-Durrmeyer operators</t>
  </si>
  <si>
    <t>Mohiuddine, SA; Kajla, A and Alotaibi, A, Bezier-Summation-Integral-Type Operators That Include Polya-Eggenberger Distribution, MATHEMATICS</t>
  </si>
  <si>
    <t>https://www.mdpi.com/2227-7390/10/13/2222</t>
  </si>
  <si>
    <t>Approximation of Baskakov type Polya-Durrmeyer operators</t>
  </si>
  <si>
    <t>Deo, N and Pratap, R, Approximation by mixed positive linear operators based on second-kind beta transform, ASIAN-EUROPEAN JOURNAL OF MATHEMATICS</t>
  </si>
  <si>
    <t>https://www.worldscientific.com/doi/10.1142/S1793557122501364</t>
  </si>
  <si>
    <t>Lian, BY and Cai, QB, CONSTRUCTION OF THE KANTOROVICH VARIANT OF THE BERNSTEIN-CHLODOVSKY OPERATORS BASED ON PARAMETER alpha, JOURNAL OF MATHEMATICAL INEQUALITIES</t>
  </si>
  <si>
    <t>http://jmi.ele-math.com/16-55/Construction-of-the-Kantorovich-variant-of-the-Bernstein-Chlodovsky-operators-based-on-parameter-alpha</t>
  </si>
  <si>
    <t>T. Acar (Selcuk Univ, Turkey), AM Acu, N Manav (Gazi Univ, Turkey)</t>
  </si>
  <si>
    <t>APPROXIMATION OF FUNCTIONS BY GENUINE BERNSTEIN-DURRMEYER TYPE OPERATORS</t>
  </si>
  <si>
    <t>Wang, FF; Yu, DS and Zhang, B, ON APPROXIMATION OF BERNSTEIN-DURRMEYER OPERATORS IN MOVABLE INTERVAL, MATHEMATICAL FOUNDATIONS OF COMPUTING</t>
  </si>
  <si>
    <t>https://www.aimsciences.org/article/doi/10.3934/mfc.2022008</t>
  </si>
  <si>
    <t>H. Aktuglu, H Gezer, E Baytunc, MS Atamert, Approximation properties of generalized blending type Lototsky-Bernstein operators, JOURNAL OF MATHEMATICAL INEQUALITIES,</t>
  </si>
  <si>
    <t>http://jmi.ele-math.com/16-50/Approximation-properties-of-generalized-blending-type-Lototsky-Bernstein-operators</t>
  </si>
  <si>
    <t>Goyal, M, Approximation properties of complex genuine alpha-Bernstein-Durrmeyer operators, MATHEMATICAL METHODS IN THE APPLIED SCIENCES</t>
  </si>
  <si>
    <t>https://1511h6vwp-y-https-onlinelibrary-wiley-com.z.e-nformation.ro/doi/10.1002/mma.8337</t>
  </si>
  <si>
    <t>Zhang, B; Yu, DS and Wang, FF, Modified Bernstein-Kantorovich Operators Reproducing Affine Functions, FILOMAT</t>
  </si>
  <si>
    <t>https://doiserbia.nb.rs/Article.aspx?ID=0354-51802218187Z</t>
  </si>
  <si>
    <t>Costarelli, D; Piconi, M and Vinti, G, The multivariate Durrmeyer-sampling type operators in functional spaces, DOLOMITES RESEARCH NOTES ON APPROXIMATION</t>
  </si>
  <si>
    <t>https://www2.math.ethz.ch/EMIS/journals/DRNA/11-2.html</t>
  </si>
  <si>
    <t>AM Acu</t>
  </si>
  <si>
    <t>Stancu-Schurer-Kantorovich operators based on q-integers
Stancu-Schurer-Kantorovich operators based on q-integers</t>
  </si>
  <si>
    <t>M. Raiz, A. Kumar, VN Mishra, N Rao, DUNKL ANALOGUE OF SZaSZ-SCHURER-BETA OPERATORS AND THEIR APPROXIMATION BEHAVIOUR, MATHEMATICAL FOUNDATIONS OF COMPUTING</t>
  </si>
  <si>
    <t>https://www.aimsciences.org/article/doi/10.3934/mfc.2022007</t>
  </si>
  <si>
    <t>Stancu-Schurer-Kantorovich operators based on q-integers</t>
  </si>
  <si>
    <t>Agrawal, PN; Kajla, A and Kumar, A, q-Analogue of a Kantorovitch Variant of an Operator Defined by Stancu, ACTA MATHEMATICA VIETNAMICA</t>
  </si>
  <si>
    <t>https://1510g6vxb-y-https-link-springer-com.z.e-nformation.ro/article/10.1007/s40306-021-00472-9</t>
  </si>
  <si>
    <t>V. Gupta (Netaji Subhas Inst Technol, India), G. Tachev (Univ Architecture Civil Engn &amp; Geodesy, Bulgaria), AM Acu</t>
  </si>
  <si>
    <t>Modified Kantorovich operators with better approximation properties</t>
  </si>
  <si>
    <t>Cetin, N, ON COMPLEX MODIFIED BERNSTEIN-STANCU OPERATORS, MATHEMATICAL FOUNDATIONS OF COMPUTING</t>
  </si>
  <si>
    <t>https://www.aimsciences.org/article/doi/10.3934/mfc.2021043</t>
  </si>
  <si>
    <t>Agrawal, PN and Singh, JK, BETTER APPROXIMATION BY A DURRMEYER VARIANT OF alpha-BASKAKOV OPERATORS, MATHEMATICAL FOUNDATIONS OF COMPUTING</t>
  </si>
  <si>
    <t>https://www.aimsciences.org//article/doi/10.3934/mfc.2021040</t>
  </si>
  <si>
    <t>Kajla, A; Mohiuddine, SA and Alotaibi, A, Durrmeyer-Type Generalization of mu-Bernstein Operators, FILOMAT</t>
  </si>
  <si>
    <t>https://doiserbia.nb.rs/Article.aspx?ID=0354-51802201349K</t>
  </si>
  <si>
    <r>
      <rPr>
        <sz val="10"/>
        <color theme="1"/>
        <rFont val="Arial Narrow"/>
        <family val="2"/>
      </rPr>
      <t>N.Rao (Jamia Millia Islamia,India</t>
    </r>
    <r>
      <rPr>
        <i/>
        <sz val="10"/>
        <color rgb="FF000000"/>
        <rFont val="Arial Narrow"/>
        <family val="2"/>
      </rPr>
      <t>)</t>
    </r>
    <r>
      <rPr>
        <sz val="10"/>
        <color rgb="FF000000"/>
        <rFont val="Arial Narrow"/>
        <family val="2"/>
      </rPr>
      <t xml:space="preserve">, A. Wafi (Jamia Millia Islamia, India), AM Acu, 
</t>
    </r>
  </si>
  <si>
    <t>q-Szasz-Durrmeyer Type Operators Based on Dunkl Analogue,</t>
  </si>
  <si>
    <t>Kilicman, A; Ayman-Mursaleen, M and Nasiruzzaman, M, A note on the convergence of Phillips operators by the sequence of functions via q-calculus, DEMONSTRATIO MATHEMATICA</t>
  </si>
  <si>
    <t>https://1510t6vy0-y-https-www-degruyter-com.z.e-nformation.ro/document/doi/10.1515/dema-2022-0154/html</t>
  </si>
  <si>
    <t>N.Rao (Jamia Millia Islamia,India), A. Wafi (Jamia Millia Islamia, India), AM Acu,</t>
  </si>
  <si>
    <t>Ansari, KJ and Usta, F, A Generalization of Szasz-Mirakyan Operators Based on alpha Non-Negative Parameter, SYMMETRY-BASEL</t>
  </si>
  <si>
    <t>https://www.mdpi.com/2073-8994/14/8/1596</t>
  </si>
  <si>
    <t>Nasiruzzaman, M, CONVERGENCE ON SEQUENCES OF SZ acute accent ASZ-JAKIMOVSKI-LEVIATAN TYPE OPERATORS AND RELATED RESULTS, MATHEMATICAL FOUNDATIONS OF COMPUTING</t>
  </si>
  <si>
    <t>https://www.aimsciences.org//article/doi/10.3934/mfc.2022019</t>
  </si>
  <si>
    <t>Alotaibi, A, Approximation of GBS Type q-Jakimovski-Leviatan-Beta Integral Operators in Bogel Space, MATHEMATICS</t>
  </si>
  <si>
    <t>https://www.mdpi.com/2227-7390/10/5/675</t>
  </si>
  <si>
    <t>AM Acu, CV Muraru (Vasile Alecsandri Univ Bacau), DF Sofonea (ULBS), VA Radu(Univ. Babes-Bolyai din Cluj-Napoca)</t>
  </si>
  <si>
    <t>Some approximation properties of a Durrmeyer variant of q-Bernstein-Schurer operators</t>
  </si>
  <si>
    <t>Patel, PG; Soylemez, D and Gurel-Yilmaz, O, 
On Lupas-Jain-Beta Operators, THAI JOURNAL OF MATHEMATICS</t>
  </si>
  <si>
    <t>https://thaijmath2.in.cmu.ac.th/index.php/thaijmath/article/view/1341</t>
  </si>
  <si>
    <t>https://1510a6vyj-y-https-www-sciencedirect-com.z.e-nformation.ro/science/article/abs/pii/S0022247X21009951?via%3Dihub</t>
  </si>
  <si>
    <t>Karsli, H and Agrawal, PN, RATE OF CONVERGENCE OF STANCU TYPE MODIFIED q-GAMMA OPERATORS FOR FUNCTIONS WITH DERIVATIVES OF BOUNDED VARIATION, MATHEMATICAL FOUNDATIONS OF COMPUTING</t>
  </si>
  <si>
    <t>https://www.aimsciences.org//article/doi/10.3934/mfc.2022002</t>
  </si>
  <si>
    <t>D. Barbosu (Tech Univ Cluj Napoca), AM Acu, CV Muraru (Vasile Alecsandri Univ Bacau)</t>
  </si>
  <si>
    <t>On certain GBS-Durrmeyer operators based on q-integers</t>
  </si>
  <si>
    <t>A NEW KIND OF BI-VARIATE lambda -BERNSTEIN-KANTOROVICH TYPE OPERATOR WITH SHIFTED KNOTS AND ITS ASSOCIATED GBS FORM
Agrawal, PN; Baxhaku, B and Shukla, R, A NEW KIND OF BI-VARIATE lambda -BERNSTEIN-KANTOROVICH TYPE OPERATOR WITH SHIFTED KNOTS AND ITS ASSOCIATED GBS FORM, MATHEMATICAL FOUNDATIONS OF COMPUTING</t>
  </si>
  <si>
    <t>Aslan, R and Mursaleen, M, Approximation by bivariate Chlodowsky type Szasz-Durrmeyer operators and associated GBS operators on weighted spaces, JOURNAL OF INEQUALITIES AND APPLICATIONS</t>
  </si>
  <si>
    <t>https://journalofinequalitiesandapplications.springeropen.com/articles/10.1186/s13660-022-02763-7</t>
  </si>
  <si>
    <t>https://1510g6w8h-y-https-link-springer-com.z.e-nformation.ro/article/10.1007/s40306-021-00472-9</t>
  </si>
  <si>
    <t>P Agrawal, D Kumar, B Baxhaku, On the rate of convergence of modified -Bernstein operators based on q-integers,Journal of Numerical Analysis and Approximation Theory</t>
  </si>
  <si>
    <t>https://ictp.acad.ro/jnaat/journal/article/view/1244</t>
  </si>
  <si>
    <t>V. Gupta (Netaji Subhas Univ Technol, India), AM Acu, HM Srivastava (Univ Victoria, Canada)</t>
  </si>
  <si>
    <t>Difference of Some Positive Linear Approximation Operators for Higher-Order Derivatives</t>
  </si>
  <si>
    <t>Prakash, C; Deo, N and Verma, DK, Bezier variant of Bernstein-Durrmeyer blending-type operators, ASIAN-EUROPEAN JOURNAL OF MATHEMATICS</t>
  </si>
  <si>
    <t>https://www.worldscientific.com/doi/10.1142/S1793557122501030</t>
  </si>
  <si>
    <t>Kajla, A; Ozgerb, F and Yadav, J, Bezier-Baskakov-Beta Type Operators, FILOMAT</t>
  </si>
  <si>
    <t>https://doiserbia.nb.rs/Article.aspx?ID=0354-51802219735K</t>
  </si>
  <si>
    <t>Kajla, A; Mohiuddine, SA and Alotaibi, A, Approximation by α-Baskakov−Jain type operators, FILOMAT</t>
  </si>
  <si>
    <t>https://doiserbia.nb.rs/Article.aspx?ID=0354-51802205733K</t>
  </si>
  <si>
    <t>Ansari, KJ, On Kantorovich Variant of Baskakov Type Operators Preserving Some Functions, FILOMAT</t>
  </si>
  <si>
    <t>https://doiserbia.nb.rs/Article.aspx?ID=0354-51802203049A</t>
  </si>
  <si>
    <t>V. Gupta (Netaji Subhas Inst Technol, India), AM Acu</t>
  </si>
  <si>
    <t>On Baskakov-Szasz-Mirakyan-type operators preserving exponential type functions</t>
  </si>
  <si>
    <t>FT Okumus, M Akyigit, KJ Ansari, F Usta, On approximation of Bernstein-Chlodowsky-Gadjiev type operators that fix e(-2x), ADVANCES IN CONTINUOUS AND DISCRETE MODELS</t>
  </si>
  <si>
    <t>https://advancesincontinuousanddiscretemodels.springeropen.com/articles/10.1186/s13662-022-03675-y</t>
  </si>
  <si>
    <t>Kara, M, APPROXIMATION PROPERTIES OF THE FRACTIONAL q-INTEGRAL OF RIEMANN-LIOUVILLE INTEGRAL TYPE SZASZ-MIRAKYAN-KANTOROVICH OPERATORS, COMMUNICATIONS FACULTY OF SCIENCES UNIVERSITY OF ANKARA-SERIES A1 MATHEMATICS AND STATISTICS</t>
  </si>
  <si>
    <t>https://dergipark.org.tr/en/pub/cfsuasmas/issue/73381/1067635</t>
  </si>
  <si>
    <t>AM Acu, T. Acar (Selcuk Univ, Turkey), CV Muraru (Vasile Alecsandri Univ Bacau), VA Radu (Babes-Bolyai Univ., Cluj-Napoca)</t>
  </si>
  <si>
    <t>Some approximation properties by a class of bivariate operators</t>
  </si>
  <si>
    <t>A Khan,M Iliyas, M Arif, M Mursaleen, MR Lone, Approximation by phillips type q-Bernstein operators on square and error bounds, JOURNAL OF ANALYSIS</t>
  </si>
  <si>
    <t>https://1510g6wc8-y-https-link-springer-com.z.e-nformation.ro/article/10.1007/s41478-022-00461-7</t>
  </si>
  <si>
    <t>Ozkan, EY and Aksoy, G, Approximation by Tensor-Product Kind Bivariate Operator of a New Generalization of Bernstein-Type Rational Functions and Its GBS Operator, MATHEMATICS</t>
  </si>
  <si>
    <t>https://www.mdpi.com/2227-7390/10/9/1418</t>
  </si>
  <si>
    <t>AM Acu, V Gupta (Netaji Subhas Inst Technol, India)</t>
  </si>
  <si>
    <t>Direct Results for Certain Summation-Integral Type Baskakov-Szasz Operators</t>
  </si>
  <si>
    <t>Kumar, A, Approximation of functions by genuine Srivastava-Gupta type operators, RENDICONTI DEL CIRCOLO MATEMATICO DI PALERMO</t>
  </si>
  <si>
    <t>https://1510g6wc8-y-https-link-springer-com.z.e-nformation.ro/article/10.1007/s12215-022-00736-9</t>
  </si>
  <si>
    <t>https://1510g6wc8-y-https-link-springer-com.z.e-nformation.ro/article/10.1007/s12215-021-00695-7</t>
  </si>
  <si>
    <t>Kajla, A; Mohiuddine, SA and Alotaibi, A, Approximation by ?-Baskakov-Jain Type Operators, FILOMAT</t>
  </si>
  <si>
    <t>AM Acu, I Rasa (Univ. Tehnica din Cluj-Napoca)</t>
  </si>
  <si>
    <t>Estimates for the differences of positive linear operators and their derivatives</t>
  </si>
  <si>
    <t>Aremu, SO and Olgun, A, ON DIFFERENCE OF BIVARIATE LINEAR POSITIVE OPERATORS, COMMUNICATIONS FACULTY OF SCIENCES UNIVERSITY OF ANKARA-SERIES A1 MATHEMATICS AND STATISTICS, ON DIFFERENCE OF BIVARIATE LINEAR POSITIVE OPERATORS, COMMUNICATIONS FACULTY OF SCIENCES UNIVERSITY OF ANKARA-SERIES A1 MATHEMATICS AND STATISTICS</t>
  </si>
  <si>
    <t>AM Acu, T Acar (Selkuc Univ, Turkey), VA Radu (Babes-Bolyai Univ, Culj-Napoca)</t>
  </si>
  <si>
    <t>M Heshamuddin, N Rao, BP Lamichhane, A Kilicman, M Ayman-Mursaleen, On One- and Two-Dimensional alpha-Stancu-Schurer-Kantorovich Operators and Their Approximation Properties, MATHEMATICS</t>
  </si>
  <si>
    <t>Rani, M; Rao, N and Malik, P, Generalized Bivariate Baskakov Durrmeyer Operators and Associated GBS Operators, FILOMAT</t>
  </si>
  <si>
    <t>https://doiserbia.nb.rs/Article.aspx?ID=0354-51802205539R</t>
  </si>
  <si>
    <t>https://1510g6wgp-y-https-link-springer-com.z.e-nformation.ro/article/10.1007/s13398-021-01176-3</t>
  </si>
  <si>
    <t>AM Acu, CV Muraru (Vasile Alecsandri Univ Bacau)</t>
  </si>
  <si>
    <t>Approximation Properties of Bivariate Extension of q-Bernstein-Schurer-Kantorovich operators</t>
  </si>
  <si>
    <t>https://1510g6ws1-y-https-link-springer-com.z.e-nformation.ro/article/10.1007/s40306-021-00472-9</t>
  </si>
  <si>
    <t>Kara, M, Approximation properties of the new type generalized Bernstein-Kantorovich operators, AIMS MATHEMATICS</t>
  </si>
  <si>
    <t>http://www.aimspress.com/article/doi/10.3934/math.2022212</t>
  </si>
  <si>
    <t>M. Sidharth (Indian Inst Technol Roorkee, India), AM Acu, PN Agrawal (Indian Inst Technol Roorkee, India)</t>
  </si>
  <si>
    <t>CHLODOWSKY-SZASZ-APPELL-TYPE OPERATORS FOR FUNCTIONS OF TWO VARIABLES</t>
  </si>
  <si>
    <t>Sucu, S, Stancu Type Operators Including Generalized Brenke Polynomials, FILOMAT</t>
  </si>
  <si>
    <t>https://doiserbia.nb.rs/Article.aspx?ID=0354-51802207381S</t>
  </si>
  <si>
    <t>YC Kwun (Dong A Univ, China), AM Acu, A Rafiq (Virtual Univ Pakistan, Pakistan), VA Radu (Univ. Babes-Bolyai, Cluj-Napoca), F. Ali (Bahauddin Zakariya Univ, Pakistan), SM Kang (Gyeongsang Natl Univ, Corea de Sud)</t>
  </si>
  <si>
    <t>Bernstein-Stancu type operators which preserve polynomials</t>
  </si>
  <si>
    <t>SH Ong, CM Ng, HK Yap, HM Srivastava, Some Probabilistic Generalizations of the Cheney-Sharma and Bernstein Approximation Operators, AXIOMS</t>
  </si>
  <si>
    <t>https://www.mdpi.com/2075-1680/11/10/537</t>
  </si>
  <si>
    <t>YC Kwun (Dong A Univ, China), AM Acu, A Rafiq (Virtual Univ Pakistan, Pakistan), VA Radu (Univ. Babes-Bolyai, Cluj-Napoca), F. Ali (Bahauddin Zakariya Univ,</t>
  </si>
  <si>
    <t>Agrawal, PN; Gungor, SY and Kumar, A, BETTER DEGREE OF APPROXIMATION BY MODIFIED BERNSTEIN-DURRMEYER TYPE OPERATORS, MATHEMATICAL FOUNDATIONS OF COMPUTING</t>
  </si>
  <si>
    <t>https://www.aimsciences.org/article/doi/10.3934/mfc.2021024</t>
  </si>
  <si>
    <t>SM Kang (Gyeongsang Natl Univ, Corea de Sud), A. Rafiq(Virtual Univ Pakistan), AM Acu, F Ali (Bahauddin Zakariya Univ, Pakistan), YC Kwun (Dong A Univ, Corea de Sud)</t>
  </si>
  <si>
    <t>Some approximation properties of (p, q)-Bernstein operators</t>
  </si>
  <si>
    <t>Bulut, S, FEKETE-SZEG? INEQUALITIES FOR A NEW GENERAL SUBCLASS OF ANALYTIC FUNCTIONS INVOLVING THE (p, q)-DERIVATIVE OPERATOR, COMMUNICATIONS OF THE KOREAN MATHEMATICAL SOCIETY</t>
  </si>
  <si>
    <t>http://koreascience.or.kr/article/JAKO202221643208445.page</t>
  </si>
  <si>
    <t>PN Agrawal (Indian Inst Technol Roorkee, India), AM Acu, M Sidharth (Indian Inst Technol Roorkee, India)</t>
  </si>
  <si>
    <t>Approximation degree of a Kantorovich variant of Stancu operators based on Polya-Eggenberger distribution</t>
  </si>
  <si>
    <t>https://1510g6wwm-y-https-link-springer-com.z.e-nformation.ro/article/10.1007/s13398-021-01176-3</t>
  </si>
  <si>
    <t>M Mursaleen (Aligarh Muslim Univ, India), AH Al-Abied (Aligarh Muslim Univ, India), AM Acu,</t>
  </si>
  <si>
    <t>Approximation by Chlodowsky type of Szasz operators based on Boas-Buck-type polynomials</t>
  </si>
  <si>
    <t>Ali, M and Kadak, U, Approximation by Szasz-Chlodowsky type operators associating 2D-Appell polynomials, ZAMM-ZEITSCHRIFT FUR ANGEWANDTE MATHEMATIK UND MECHANIK</t>
  </si>
  <si>
    <t>https://1511h6wxe-y-https-onlinelibrary-wiley-com.z.e-nformation.ro/doi/10.1002/zamm.202100229</t>
  </si>
  <si>
    <t>Bhatnagar, D, Quantitative Theorems for a Rich Class of Novel Mihesan-type Approximation Operators Incorporating the Boas-Buck Polynomials, INDIAN JOURNAL OF PURE &amp; APPLIED MATHEMATICS</t>
  </si>
  <si>
    <t>https://1510g6wwm-y-https-link-springer-com.z.e-nformation.ro/article/10.1007/s13226-021-00216-3</t>
  </si>
  <si>
    <t>Sofyalioglu, M and Kanat, K, Approximation by Sza acute accent sz-Baskakov Operators Based on Boas-Buck-Type Polynomials, Filomat</t>
  </si>
  <si>
    <t>https://doiserbia.nb.rs/Article.aspx?ID=0354-51802211655S</t>
  </si>
  <si>
    <t>AM Acu, S. Hodis (Universitatea Tehnica din Cluj-Napoca), I. Rasa (Universitatea Tehnica din Cluj-Napoca)</t>
  </si>
  <si>
    <t>Estimates for the Differences of Certain Positive Linear Operators</t>
  </si>
  <si>
    <t>https://1510g6x3a-y-https-link-springer-com.z.e-nformation.ro/article/10.1007/s13398-021-01176-3</t>
  </si>
  <si>
    <t>AM Acu, V Gupta (Netaji Subhas Univ Technol, India), G Tachev (Univ Architecture Civil Engn &amp; Geodesy, Bulgaria)</t>
  </si>
  <si>
    <t>Better Numerical Approximation by Durrmeyer Type Operators</t>
  </si>
  <si>
    <t>Bajpeyi, S; Kumar, AS and Mantellini, I, Approximation by Durrmeyer Type Exponential Sampling Operators, NUMERICAL FUNCTIONAL ANALYSIS AND OPTIMIZATION</t>
  </si>
  <si>
    <t>https://1511m6x3s-y-https-www-tandfonline-com.z.e-nformation.ro/doi/full/10.1080/01630563.2021.1980798</t>
  </si>
  <si>
    <t>AR Gairola, S. Maindola, L. Rathour, LN Mishra, VN Mishra, Better Uniform Approximation by New Bivariate Bernstein Operators, INTERNATIONAL JOURNAL OF ANALYSIS AND APPLICATIONS</t>
  </si>
  <si>
    <t>http://etamaths.com/index.php/ijaa/article/view/2613</t>
  </si>
  <si>
    <t>T. Neer (Jaypee Inst Informat Technol, India), AM Acu, PN Agrawal (Indian Inst Technol Roorkee, India)</t>
  </si>
  <si>
    <t>Baskakov-Durrmeyer type operators involving generalized Appell Polynomials
Baskakov-Durrmeyer type operators involving generalized Appell Polynomials</t>
  </si>
  <si>
    <t>Varma, S and Sucu, S, Operators Obtained by Using Certain Generating Function for Approximation, MATHEMATICS</t>
  </si>
  <si>
    <t>https://www.mdpi.com/2227-7390/10/13/2239</t>
  </si>
  <si>
    <t>Baskakov-Durrmeyer type operators involving generalized Appell Polynomials</t>
  </si>
  <si>
    <t>Bhatnagar, D,Quantitative Theorems for a Rich Class of Novel Mihesan-type Approximation Operators Incorporating the Boas-Buck Polynomials, INDIAN JOURNAL OF PURE &amp; APPLIED MATHEMATICS</t>
  </si>
  <si>
    <t>https://1510g6x3a-y-https-link-springer-com.z.e-nformation.ro/article/10.1007/s13226-021-00216-3</t>
  </si>
  <si>
    <t>T. Garg (Indian Inst Technol Roorkee, India), AM Acu, PN Agrawal (Indian Inst Technol Roorkee, India)</t>
  </si>
  <si>
    <t>Weighted approximation and GBS of Chlodowsky-Szasz-Kantorovich type operators</t>
  </si>
  <si>
    <t>Ozkan, EY, INEQUALITIES AND NUMERICAL RESULTS OF APPROXIMATION FOR BIVARIATE q-BASKAKOV-DURRMEYER TYPE OPERATORS INCLUDING q-IMPROPER INTEGRAL, JOURNAL OF MATHEMATICAL INEQUALITIES</t>
  </si>
  <si>
    <t>http://jmi.ele-math.com/16-36/Inequalities-and-numerical-results-of-approximation-for-bivariate-$q$-Baskakov-Durrmeyer-type-operators-including-q-improper-integral</t>
  </si>
  <si>
    <t>AM Acu, MD Rusu (Duisburg-Essen University, Germany)</t>
  </si>
  <si>
    <t xml:space="preserve">
New results concerning Chebyshev-Gruss-type inequalities via discrete oscillations</t>
  </si>
  <si>
    <t>Wen, JJ; Han, TY and Yuan, J, 
CATER TYPE INEQUALITIES INVOLVING CATER PRODUCTS AND THEIR APPLICATIONS IN SPACE SCIENCE, JOURNAL OF MATHEMATICAL INEQUALITIES</t>
  </si>
  <si>
    <t>http://jmi.ele-math.com/16-91/Cater-type-inequalities-involving-Cater-products-and-their-applications-in-space-science</t>
  </si>
  <si>
    <t>AM Acu, G. Bascanbaz-Tunca (Ankara Univ, Turkey), I. Rasa (Universitatea Tehnica din Cluj-Napoca)</t>
  </si>
  <si>
    <t>Differences of Positive Linear Operators on Simplices</t>
  </si>
  <si>
    <t>AM Acu, G Bascanbaz-Tunca (Ankara Univ. Turkey), I Rasa (Univ. Tehnica din Cluj-Napoca)</t>
  </si>
  <si>
    <t>Information potential for some probability density functions</t>
  </si>
  <si>
    <t>Aral, A; Ozsarac, F and Yilmaz, B, Quantitative type theorems in the space of locally integrable functions, POSITIVITY,</t>
  </si>
  <si>
    <t>https://1510g6x6q-y-https-link-springer-com.z.e-nformation.ro/article/10.1007/s11117-022-00926-w</t>
  </si>
  <si>
    <t>AM Acu, PN Agrawal (Indian Inst Technol Roorkee)</t>
  </si>
  <si>
    <t xml:space="preserve">
Better approximation of functions by genuine Bernstein-Durrmeyer type operators</t>
  </si>
  <si>
    <t>AM Acu, CV Muraru</t>
  </si>
  <si>
    <t>CERTAIN APPROXIMATION PROPERTIES OF SRIVASTAVA-GUPTA OPERATORS</t>
  </si>
  <si>
    <t>V Bratian (ULBS), AM Acu, DM Mihaiu (ULBS), RA Serban (ULBS)</t>
  </si>
  <si>
    <t>H Hersugondo, ET Widyarti,DL Maruddani, T Trimono</t>
  </si>
  <si>
    <t>https://www.mdpi.com/2227-7072/10/4/112</t>
  </si>
  <si>
    <t>D. Vinod, AG Cherstvy, R Metzler, IM Sokolov,Time-averaging and nonergodicity of reset geometric Brownian motion with drift, PHYSICAL REVIEW E</t>
  </si>
  <si>
    <t>https://journals.aps.org/pre/abstract/10.1103/PhysRevE.106.034137</t>
  </si>
  <si>
    <t>Curto, JD and Serrasqueiro, P, Averaging financial ratios?, FINANCE RESEARCH LETTERS</t>
  </si>
  <si>
    <t>https://1510a6x9j-y-https-www-sciencedirect-com.z.e-nformation.ro/science/article/abs/pii/S1544612322002458?via%3Dihub</t>
  </si>
  <si>
    <t>PN Agrawal (Indian Inst Technol Roorkee, India) , AM Acu, R Chauhan (KGK PG Coll, India), T Garg (NorthCap Univ)</t>
  </si>
  <si>
    <t>APPROXIMATION OF BOGEL CONTINUOUS FUNCTIONS AND DEFERRED WEIGHTED A-STATISTICAL CONVERGENCE BY BERNSTEIN-KANTOROVICH TYPE OPERATORS ON A TRIANGLE</t>
  </si>
  <si>
    <t>Aslan, R and Izgi, A, Some Approximation Results by Bivariate Bernstein-Kantorovich Type Operators on a Triangular Domain, KYUNGPOOK MATHEMATICAL JOURNAL</t>
  </si>
  <si>
    <t>http://koreascience.or.kr/article/JAKO202229454554083.page</t>
  </si>
  <si>
    <t>Ozkan, EY and Aksoy, G, Approximation by Tensor-Product Kind Bivariate Operator of a New Generalization of Bernstein-Type Rational Functions and Its GBS, MATHEMATICS Operator, MATHEMATICS</t>
  </si>
  <si>
    <t>Srivastava, HM; Jena, BB and Paikray, SK, Some Korovkin-Type Approximation Theorems Associated with a Certain Deferred Weighted Statistical Riemann-Integrable Sequence of Functions, AXIOMS</t>
  </si>
  <si>
    <t>https://www.mdpi.com/2075-1680/11/3/128</t>
  </si>
  <si>
    <t>AM Acu, G Tachev,(Univ Architecture Civil Engn &amp; Geodesy, Bulgaria)</t>
  </si>
  <si>
    <t>Yet Another New Variant of Szasz-Mirakyan Operator</t>
  </si>
  <si>
    <t>V Bratian (ULBS), AM Acu, C Oprean-Stan (ULBS), E Dinga (ULBS), GM Ionescu (ULBS)</t>
  </si>
  <si>
    <t>Efficient or Fractal Market Hypothesis? A Stock Indexes Modelling Using Geometric Brownian Motion and Geometric Fractional Brownian Motion
Efficient or Fractal Market Hypothesis? A Stock Indexes Modelling Using Geometric Brownian Motion and Geometric Fractional Brownian Motion</t>
  </si>
  <si>
    <t>HW Hu, CN Zhao, J Li, YQ Huang, Stock Prediction Model Based on Mixed Fractional Brownian Motion and Improved Fractional-Order Particle Swarm Optimization Algorithm, FRACTAL AND FRACTIONAL</t>
  </si>
  <si>
    <t>https://www.mdpi.com/2504-3110/6/10/560</t>
  </si>
  <si>
    <t>Efficient or Fractal Market Hypothesis? A Stock Indexes Modelling Using Geometric Brownian Motion and Geometric Fractional Brownian Motion</t>
  </si>
  <si>
    <t>C Xu, JC Ke, ZK Peng, W Fang, Y Duan, Asymmetric Fractal Characteristics and Market Efficiency Analysis of Style Stock Indices, ENTROPY</t>
  </si>
  <si>
    <t>https://www.mdpi.com/1099-4300/24/7/969</t>
  </si>
  <si>
    <t>Karaomer, Y, Investigation of Fractal Market Hypothesis in Emerging Markets: Evidence from the MINT Stock Markets, ORGANIZATIONS AND MARKETS IN EMERGING ECONOMIES</t>
  </si>
  <si>
    <t>https://www.journals.vu.lt/omee/article/view/26752</t>
  </si>
  <si>
    <t>Vijay Gupta (Netaji Subhas Institute of Technology, New Delhi, India), Themistocles M Rassias (National Technical University of Athens, Greece), PN Agrawal(Indian Institute of Technology, Roorkee, India), Ana Maria Acu</t>
  </si>
  <si>
    <t>Recent advances in constructive approximation theory, Springer, 2018</t>
  </si>
  <si>
    <t>Jim X. Xiang, On convergence of derivatives of Voronovskaja-type expansion for Bernstein type operators, Journal of Approximation Theory</t>
  </si>
  <si>
    <t>https://www.sciencedirect.com/science/article/abs/pii/S0021904521001313?casa_token=3EzeAzr9ePIAAAAA:uqGjdUG16rMBwwfS3uCZAdnprmshNlv7_F0BUwk0h1H2uVyCBM2bWcPtqHiYPuQTMD2CPuo</t>
  </si>
  <si>
    <t>Adrian Holhoş, Voronovskaya-type Results for Positive Linear Operators of Exponential Type and their Derivatives, Bulletin of the Malaysian Mathematical Sciences Society</t>
  </si>
  <si>
    <t>https://link.springer.com/article/10.1007/s40840-021-01227-3</t>
  </si>
  <si>
    <t>Ana Maria Acu, Voichiţa Adriana Radu (Babes-Bolyai Univ. Cluj-Napoca)</t>
  </si>
  <si>
    <t>Approximation by Certain Operators Linking the-Bernstein and the Genuine-Bernstein–Durrmeyer Operators</t>
  </si>
  <si>
    <t>PN Agrawal, SY Güngör, A Kumar, Better degree of approximation by modified Bernstein-Durrmeyer type operators, Mathematical Foundations of Computing</t>
  </si>
  <si>
    <t>https://www.researchgate.net/profile/Sule-Guengoer-2/publication/355430041_Better_degree_of_approximation_by_modified_Bernstein-Durrmeyer_type_operators/links/61d2d28db8305f7c4b1ce6c4/Better-degree-of-approximation-by-modified-Bernstein-Durrmeyer-type-operators.pdf?_sg%5B0%5D=started_experiment_milestone&amp;origin=journalDetail&amp;_rtd=e30%3D</t>
  </si>
  <si>
    <t>P. N. Agrawal, Neha Bhardwaj, Parveen Bawa, Bézier variant of modified α-Bernstein operators, Rendiconti del Circolo Matematico di Palermo Series 2</t>
  </si>
  <si>
    <t>https://link.springer.com/article/10.1007/s12215-021-00613-x</t>
  </si>
  <si>
    <t>Acu, Mugur (ULBS); Oros, Gheorghe (Universitatea din Oradea)</t>
  </si>
  <si>
    <t>Starlikeness Condition for a New Differential-Integral Operator</t>
  </si>
  <si>
    <t>Georgia Irina Oros, Geometrical Theory of Analytic Functions, Mathematics 2022, 10(18), 3267; https://doi.org/10.3390/math10183267</t>
  </si>
  <si>
    <t>https://www.mdpi.com/2227-7390/10/18/3267</t>
  </si>
  <si>
    <r>
      <rPr>
        <sz val="10"/>
        <color theme="1"/>
        <rFont val="Arial Narrow"/>
        <family val="2"/>
      </rPr>
      <t>Güney, H.Ö.; Oros, G.I.;
Owa, S. An Application of Salagean Operator Concerning Starlike Functions. Axioms 2022, 11, 50.
https://doi.o</t>
    </r>
    <r>
      <rPr>
        <sz val="10"/>
        <color rgb="FF000000"/>
        <rFont val="Arial Narrow"/>
        <family val="2"/>
      </rPr>
      <t xml:space="preserve">rg/10.3390/axioms11020050
</t>
    </r>
  </si>
  <si>
    <t>https://www.mdpi.com/2075-1680/11/2/50</t>
  </si>
  <si>
    <t>Guney, Hatun Ozlem (Dicle University); Acu, Mugur (ULBS); Breaz, Daniel (Universitatea "1 Dcembrie 1918" din Alba Iulia); Owa, Shigeyoshi (Universitatea "1 Dcembrie 1918" din Alba Iulia)</t>
  </si>
  <si>
    <t>Applications of fractional derivatives for Alexander integral operator</t>
  </si>
  <si>
    <t xml:space="preserve">Kumar, A.; Mondal, S.R.;
Das, S. Certain Geometric Properties of the Fox–Wright Functions. Axioms 2022, 11, 629. https://doi.org/10.3390/axioms11110629
</t>
  </si>
  <si>
    <t>https://doi.org/10.3390/axioms11110629</t>
  </si>
  <si>
    <t>Seker, B. (Batman University), Acu, M. (ULBS), Eker, S.S. (Dicle University)</t>
  </si>
  <si>
    <t>Subclasses of k-uniformly convex and k-Starlike functions defined by Sălăgean operator</t>
  </si>
  <si>
    <t xml:space="preserve">Deniz, E.; Özkan, Y.; Cotîrla,
L.-I. Subclasses of Uniformly Convex Functions with Negative Coefficients Based on Deniz–Özkan Differential Operator. Axioms 2022, 11, 731.
https://doi.org/10.3390/axioms11120731
</t>
  </si>
  <si>
    <t>https://doi.org/10.3390/axioms11120731</t>
  </si>
  <si>
    <t>El-Deeb, SM (Damietta University) ; Murugusundaramoorthy, G (Qassim Univeristy); Applications on a subclass of beta-uniformly starlike functions connected with q-Borel distribution, 
Volume 15
Issue 08
Article Number 2250158
DOI 10.1142/S1793557122501583
Published AUG 2022
Indexed 2022-09-07</t>
  </si>
  <si>
    <t>https://www.worldscientific.com/doi/10.1142/S1793557122501583</t>
  </si>
  <si>
    <t>Bukhari, SZH (Mirpur University) ; Salahuddin, T (Mirpur University) ; Ahmad, I (Mirpur University) ; Ishaq, M (Mirpur University) ; Muhammad, S (King Saud University); Uniformly Close-to-Convex Functions with Respect to Conjugate Points; Kyungpook Mathematical Journal
Volume 62
Issue 2
Page 229-242
DOI 10.5666/KMJ.2022.62.2.229
Published JUN 2022 Indexed 2022-07-04</t>
  </si>
  <si>
    <t>https://kmj.knu.ac.kr/journal/download_pdf.php?doi=10.5666/KMJ.2022.62.2.229</t>
  </si>
  <si>
    <t>Fractional Integral of the Confluent Hypergeometric Function Related to Fuzzy Differential Subordination Theory</t>
  </si>
  <si>
    <t>Lupas, Alina Alb (Universitatea din Oradea) ; Oros, Georgia Irina (Universitatea din Oradea); Fuzzy Differential Subordination and Superordination Results Involving the q-Hypergeometric Function and Fractional Calculus Aspects; Mathematics, 
Volume 10
Issue 21
Article Number 4121
DOI 10.3390/math10214121
Published NOV 2022
Indexed 2022-11-24</t>
  </si>
  <si>
    <t>https://www.mdpi.com/2227-7390/10/21/4121</t>
  </si>
  <si>
    <t>Lupas, Alina Alb (Universitatea din Oradea) ; Oros, Georgia Irina (Universitatea din Oradea); Applications of Riemann-Liouville Fractional Integral of q-Hypergeometric Function for Obtaining Fuzzy Differential Sandwich Results; Symmetry-Basel, Volume 14
Issue 10
Article Number 2097
DOI 10.3390/sym14102097
Published OCT 2022
Indexed 2022-11-05</t>
  </si>
  <si>
    <t>https://www.mdpi.com/2073-8994/14/10/2097</t>
  </si>
  <si>
    <t>Eker, SS (Dicle University) ; Seker, B (Dicle University) ; Cekic, B (Dicle University) ; Acu, M (ULBS)</t>
  </si>
  <si>
    <t>Shi, L (Shi, Lei) ; Arif, M (Anyang Normal University) ; Iqbal, J (Abdul Wali Khan University) ; Ullah, K (Abdul Wali Khan University) ; Ghufran, SM (Abdul Wali Khan University); Sharp Bounds of Hankel Determinant on Logarithmic Coefficients for Functions Starlike with Exponential Function; Fractal And Fractional; Volume 6
Issue 11
Article Number 645
DOI 10.3390/fractalfract6110645
Published NOV 2022
Indexed 2022-11-21</t>
  </si>
  <si>
    <t>https://www.webofscience.com/wos/woscc/full-record/WOS:000881244100001</t>
  </si>
  <si>
    <t>On the Chebyshev Polynomial for a Certain Class of Analytic Univalent Functions</t>
  </si>
  <si>
    <t>Murugusundaramoorthy, G (Vellore Institute of Technology) ; Cotirla, LI (Technical University of Cluj-Napoca); Holder Inequalities for a Generalized Subclass of Univalent Functions Involving Borel Distributions; Mathematics; Volume 10
Issue 14
Article Number 2430
DOI 10.3390/math10142430
Published JUL 2022
Indexed 2022-08-0</t>
  </si>
  <si>
    <t>https://www.mdpi.com/2227-7390/10/14/2430/htm</t>
  </si>
  <si>
    <t>UNIVALENT HOLOMORPHIC FUNCTIONS WITH FIXED FINITELY MANY COEFFICIENTS INVOLVING SALAGEAN OPERATOR</t>
  </si>
  <si>
    <t>Oluwayemi, MO (Oluwayemi, Matthew Olanrewaju) ; Davids, EO (Davids, Esther O.) ; Catas, A (Catas, Adriana); On Geometric Properties of a Certain Analytic Function with Negative Coefficients; Fractal And Fractional; Volume 6
Issue 3
Article Number 172
DOI 10.3390/fractalfract6030172
Published MAR 2022
Indexed 2022-04-13</t>
  </si>
  <si>
    <t>https://www.mdpi.com/2504-3110/6/3/172</t>
  </si>
  <si>
    <t>Oluwayemi, MO (Oluwayemi, M. O.) ; Lupas, AA (Lupas, Alina Alb) ; Catas, A (Catas, Adrina); Results on a class of analytic functions with finitely many fixed coefficients related to a generalised multiplier transformation; Scientific African; Volume 15
Article Numbere 01115
DOI 10.1016/j.sciaf.2022.e01115
Published MAR 2022
Early Access FEB 2022
Indexed 2022-05-15</t>
  </si>
  <si>
    <t>https://www.sciencedirect.com/science/article/pii/S2468227622000242</t>
  </si>
  <si>
    <t>Mugur Acu (ULBS), Shigeyoshi Owa (Univ. "1 Decembrie 1918" din Alba Iulia)</t>
  </si>
  <si>
    <t>On some subclasses of univalent functions</t>
  </si>
  <si>
    <t>GAGANDEEP SINGH AND GURCHARANJIT SINGH; CERTAIN SUBCLASSES OF ALPHA-CONVEX FUNCTIONS
WITH FIXED POINT; J. Appl. Math. &amp; Informatics Vol. 40(2022), No. 1 - 2, pp. 259 - 266
https://doi.org/10.14317/jami.2022.259</t>
  </si>
  <si>
    <t xml:space="preserve">http://koreascience.or.kr/article/JAKO202209655103008.page </t>
  </si>
  <si>
    <t>Sheza M. El-Deeb and G. Murugusundaramoorthy; Applications on a subclass of β-uniformly starlike functions connected with q-Borel distribution; Asian-European Journal of Mathematics Vol. 15, No. 08, 2250158 (2022); https://doi.org/10.1142/S1793557122501583</t>
  </si>
  <si>
    <t>https://www.worldscientific.com/doi/abs/10.1142/S1793557122501583</t>
  </si>
  <si>
    <t>Draghici Eugen</t>
  </si>
  <si>
    <t>About an integral operatorpreserving meromorphic starlike functions</t>
  </si>
  <si>
    <t>Ali E.E., El-Ashwan Rm., Albalahi Am., Breaz N., Admissible classes of multivalent meromorphic functions defined by a linear operator, Mathematics 2022</t>
  </si>
  <si>
    <t>https://www.webofscience.com/wos/woscc/full-record/WOS:000883987100001</t>
  </si>
  <si>
    <t>Wos</t>
  </si>
  <si>
    <t>Secelean N.A. (ULBS)</t>
  </si>
  <si>
    <t>Iterated function systems consisting of F-contractions, Fixed Point
Theory and Applications, 2013, 2013:277, DOI:10.1186/1687-1812-2013-277</t>
  </si>
  <si>
    <t>Mudasir Younis, Deepak Singh, Afrah A. N. Abdou, A fixed point approach for tuning circuit problem in dislocated b-metric spaces, Mathematical Methods in the Applied Sciences, Vol.45, Issue 4, March 2022, pages 2234-2253</t>
  </si>
  <si>
    <t xml:space="preserve">https://onlinelibrary.wiley.com/doi/10.1002/mma.7922 </t>
  </si>
  <si>
    <t>WOS</t>
  </si>
  <si>
    <t>Younis, M., Singh, D. On the existence of the solution of Hammerstein integral equations and fractional differential equations. J. Appl. Math. Comput. 68, 1087–1105 (2022). https://doi.org/10.1007/s12190-021-01558-1</t>
  </si>
  <si>
    <t>https://link.springer.com/article/10.1007/s12190-021-01558-1</t>
  </si>
  <si>
    <t>Mujahid Abbas, Rizwan Anjum, Hira Iqbal, Generalized enriched cyclic contractions with application to generalized iterated function system, Chaos, Solitons &amp; Fractals
Volume 154, January 2022, 111591</t>
  </si>
  <si>
    <t>Generalized enriched cyclic contractions with application to generalized iterated function system</t>
  </si>
  <si>
    <t>B.V. Prithvi, S.K. Katiyar, Interpolative operators: Fractal to multivalued fractal, Chaos, Solitons &amp; Fractals
Volume 164, November 2022, 112449</t>
  </si>
  <si>
    <t>https://www.sciencedirect.com/science/article/abs/pii/S0960077922006592</t>
  </si>
  <si>
    <t>Min Wang, Naeem Saleem, Shahid Bashir, Mi Zhou, Fixed Point of Modified F-Contraction with an Application, Axioms 2022, 11(8), 413; https://doi.org/10.3390/axioms11080413</t>
  </si>
  <si>
    <t>https://www.webofscience.com/wos/woscc/full-record/WOS:000846220500001</t>
  </si>
  <si>
    <t xml:space="preserve">Thounaojam Stephen, Yumnam Rohen, M. Kuber Singh, Konthoujam Sangita Devi, SOME RATIONAL F-CONTRACTIONS IN b-METRIC SPACES AND FIXED POINTS, Nonlinear Functional Analysis and Applications
Vol. 27, No. 2 (2022), pp. 309-322
</t>
  </si>
  <si>
    <t>http://nfaa.kyungnam.ac.kr/journal-nfaa/index.php/NFAA/article/view/1558/1204</t>
  </si>
  <si>
    <t>R. Medhi, P. Viswanathan, On the code space and Hutchinson measure for countable iterated function system consisting of cyclic 
φ-contractions, Chaos, Solitons &amp; Fractals, https://doi.org/10.1016/j.chaos.2022.113011</t>
  </si>
  <si>
    <t>https://www.sciencedirect.com/science/article/abs/pii/S0960077922011900</t>
  </si>
  <si>
    <t>C. Thangaraj, Easwaramoorthy, Fractals via Controlled Fisher Iterated Function System, Fractal Fract. 2022, 6(12), 746; https://doi.org/10.3390/fractalfract6120746</t>
  </si>
  <si>
    <t>https://www.mdpi.com/2504-3110/6/12/746</t>
  </si>
  <si>
    <t>Ahmad, Jamshaid; Al-Rawashdeh, Ahmed Saleh; Al-Mazrooei, Abdullah Eqal, Fixed Point Results for α,⊥F-Contractions in Orthogonal F-Metric Spaces with Applications, Journal of Function Spaces . 9/14/2022, p1-10 Article ID 8532797</t>
  </si>
  <si>
    <t>https://www.hindawi.com/journals/jfs/2022/8532797/</t>
  </si>
  <si>
    <t>Tonjam Thaibema, Yumnam Rohen, Thounaojam Stephen, Oinam Budhichandra Singh, Fixed points of rational F-contractions in S-metric spaces, Journal of Mathematical and Computational Science, Vol. 12 (2022)</t>
  </si>
  <si>
    <t>http://scik.org/index.php/jmcs/article/view/7357</t>
  </si>
  <si>
    <t>Min Wang,Naeem Saleem, Xiaolan Liu, Arslan Hojat Ansari, Mi Zhou, Fixed Point of (α,β)-Admissible Generalized Geraghty F-Contraction with Application, Symmetry 2022, 14(5), 1016; https://doi.org/10.3390/sym14051016</t>
  </si>
  <si>
    <t>https://www.mdpi.com/2073-8994/14/5/1016</t>
  </si>
  <si>
    <t>WOS/Scopus</t>
  </si>
  <si>
    <t>M Farhan, U Ishtiaq, M Saeed, A Hussain, H Al Sulami, Reich-Type and (α, F)-Contractions in Partially Ordered Double-Controlled Metric-Type Spaces with Applications to Non-Linear Fractional Differential Equations and Monotonic Iterative Method, Axioms 2022, 11(10), 573; https://doi.org/10.3390/axioms11100573</t>
  </si>
  <si>
    <t>https://www.mdpi.com/2075-1680/11/10/573</t>
  </si>
  <si>
    <t>Cvetković, M. The relation between F-contraction and Meir–Keeler contraction. Rev. Real Acad. Cienc. Exactas Fis. Nat. Ser. A-Mat. 117, 39 (2023), published 8 dec. 2022. https://doi.org/10.1007/s13398-022-01373-8</t>
  </si>
  <si>
    <t>https://link.springer.com/article/10.1007/s13398-022-01373-8</t>
  </si>
  <si>
    <t>Lucas Wangwe, Santosh Kumar, Common Fixed Point Theorems for F- Kannan–Suzuki Type Mappings in TVS-Valued Cone Metric Space with Some Applications, Journal of Mathematics, Volume 2022 | Article ID 6504663 | https://doi.org/10.1155/2022/6504663</t>
  </si>
  <si>
    <t>https://www.hindawi.com/journals/jmath/2022/6504663/</t>
  </si>
  <si>
    <t>Akindele Adebayo Mebawondu, Chinedu Izuchukwu, Grace Nnennaya Ogwo and Oluwatosin Temitope Mewomo, Existence of solutions for boundary value problems and nonlinear matrix equations via F
-contraction mappings in b-metric spaces, Asian-European Journal of MathematicsVol. 15, No. 11, 2250201 (2022)</t>
  </si>
  <si>
    <t>https://www.worldscientific.com/doi/10.1142/S1793557122502011</t>
  </si>
  <si>
    <r>
      <rPr>
        <sz val="10"/>
        <color theme="1"/>
        <rFont val="Arial Narrow"/>
        <family val="2"/>
      </rPr>
      <t>ahi, O., Ramoul, H. Fixed point theorems for </t>
    </r>
    <r>
      <rPr>
        <sz val="11"/>
        <color rgb="FF333333"/>
        <rFont val="Arial Narrow"/>
        <family val="2"/>
      </rPr>
      <t>(χ,F)</t>
    </r>
    <r>
      <rPr>
        <sz val="10"/>
        <color rgb="FF333333"/>
        <rFont val="Arial Narrow"/>
        <family val="2"/>
      </rPr>
      <t>-Dass–Gupta contraction mappings in </t>
    </r>
    <r>
      <rPr>
        <i/>
        <sz val="10"/>
        <color rgb="FF333333"/>
        <rFont val="Arial Narrow"/>
        <family val="2"/>
      </rPr>
      <t>b</t>
    </r>
    <r>
      <rPr>
        <sz val="10"/>
        <color rgb="FF333333"/>
        <rFont val="Arial Narrow"/>
        <family val="2"/>
      </rPr>
      <t>-metric spaces with applications to integral equations. </t>
    </r>
    <r>
      <rPr>
        <i/>
        <sz val="10"/>
        <color rgb="FF333333"/>
        <rFont val="Arial Narrow"/>
        <family val="2"/>
      </rPr>
      <t>Bol. Soc. Mat. Mex.</t>
    </r>
    <r>
      <rPr>
        <sz val="10"/>
        <color rgb="FF333333"/>
        <rFont val="Arial Narrow"/>
        <family val="2"/>
      </rPr>
      <t> </t>
    </r>
    <r>
      <rPr>
        <b/>
        <sz val="10"/>
        <color rgb="FF333333"/>
        <rFont val="Arial Narrow"/>
        <family val="2"/>
      </rPr>
      <t>28</t>
    </r>
    <r>
      <rPr>
        <sz val="10"/>
        <color rgb="FF333333"/>
        <rFont val="Arial Narrow"/>
        <family val="2"/>
      </rPr>
      <t>, 40 (2022). https://doi.org/10.1007/s40590-022-00435-6</t>
    </r>
  </si>
  <si>
    <t>https://link.springer.com/article/10.1007/s40590-022-00435-6#citeas</t>
  </si>
  <si>
    <t>Fabiano N, Kadelburg Z, Mirkov N, Vesna Šešum Čavić, Radenović S. On F-Contractions: A Survey, Contemporary Mathematics, Volume 3 Issue 3 (2022), 270-385</t>
  </si>
  <si>
    <t>https://ojs.wiserpub.com/index.php/CM/issue/view/cm.v3i32022.270-385</t>
  </si>
  <si>
    <t>Francis Akutsah, Akindele Adebayo Mebawondu, Abass Hammed Anuoluwapo, Kazeem Olalekan Aremu, Narain Ojen Kumar, Existence of solution for a fractional differential equation via a new type of (Ψ,F)-contraction in 
b-metric spaces, Int. J. Nonlinear Anal. Appl., 1-15, 10.22075/IJNAA.2022.23232.2500</t>
  </si>
  <si>
    <t>https://ijnaa.semnan.ac.ir/article_7132.html</t>
  </si>
  <si>
    <t>Astha Malhotray, Deepak Kumar, Generalized Contraction Mappings And Fixed Point Results In
Orthogonal Metric Space, Applied Mathematics E-Notes, 22(2022), 393-426</t>
  </si>
  <si>
    <t>https://www.emis.de/journals/AMEN/2022/AMEN-B210309.pdf</t>
  </si>
  <si>
    <t>Min Wang, Naeem Saleem, Xiaolan Liu, Arslan Hojat Ansari, Mi Zhou, Fixed Point of (α,β)-Admissible Generalized Geraghty F-Contraction with Application, Symmetry 2022, 14(5), 1016; https://doi.org/10.3390/sym14051016</t>
  </si>
  <si>
    <t>Saejung, S., Ardsalee, P. A remark on Secelean–Wardowski’s fixed point theorems. Fixed Point Theory Algorithms Sci Eng 2022, 7 (2022). https://doi.org/10.1186/s13663-022-00717-8</t>
  </si>
  <si>
    <t>https://link.springer.com/article/10.1186/s13663-022-00717-8</t>
  </si>
  <si>
    <t>Hayel N. Saleh, Mohammad Imdad and Waleed M. Alfaqih, Some Metricalφ-Fixed Point Results of Wardowski Type with Applications to IntegralEquations, Bol. Soc. Paran. Mat., v. 2022 (40):1–11.</t>
  </si>
  <si>
    <t>https://periodicos.uem.br/ojs/index.php/BSocParanMat/article/view/47888</t>
  </si>
  <si>
    <t>Jayshree Patil, Basel Hardan, Ahmed A. Hamoud, Amol Bachhav, COINCIDENCE POINT AND COMMON FIXED
POINT THEOREM FOR GENERALIZED
HARDY-ROGERS TYPE ψ-CONTRACTION
MAPPINGS IN A METRIC-LIKE SPACE WITH AN APPLICATION, Dynamics of Continuous, Discrete and Impulsive Systems
Series B: Applications &amp; Algorithms 29 (2022) 215-224</t>
  </si>
  <si>
    <t>http://online.watsci.org/abstract_pdf//2022v29/v29n3b-pdf/4.pdf</t>
  </si>
  <si>
    <t>Kifayat Ullah and S. K. Katiyar, Cyclic weak ϕ iterated function system, Topol. Algebra Appl. 2022; 10:161–166, https://doi.org/10.1515/taa-2022-0123</t>
  </si>
  <si>
    <t>https://www.degruyter.com/document/doi/10.1515/taa-2022-0123/html</t>
  </si>
  <si>
    <t>Găvruţa, P., Manolescu, L. New classes of Picard operators. J. Fixed Point Theory Appl. 24, 56 (2022). https://doi.org/10.1007/s11784-022-00973-6</t>
  </si>
  <si>
    <t>https://link.springer.com/article/10.1007/s11784-022-00973-6</t>
  </si>
  <si>
    <t xml:space="preserve">Generalized iterated function systems on the space l∞(X), Journal of Mathematical Analysis and Applications
Volume 410, Issue 2, 15 February 2014, Pages 847-858 
</t>
  </si>
  <si>
    <t>Miculescu, R., Mihail, A. &amp; Urziceanu, SA. An application of Edelstein’s contraction principle: the attractor of a graph-directed generalized iterated function system. J. Fixed Point Theory Appl. 24, 63 (2022). https://doi.org/10.1007/s11784-022-00978-1</t>
  </si>
  <si>
    <t>https://link.springer.com/article/10.1007/s11784-022-00978-1</t>
  </si>
  <si>
    <t>Caballero Mena, J., Rocha Martín, J. &amp; Sadarangani, K. Existence of a fractal of iterated function systems containing condensing functions for the degree of nondensifiability. J. Fixed Point Theory Appl., 25, Art.nr. 1 published 3 dec. 2022. https://doi.org/10.1007/s11784-022-00995-0</t>
  </si>
  <si>
    <t>https://link.springer.com/article/10.1007/s11784-022-00995-0</t>
  </si>
  <si>
    <t>Amit, Basotia, V. &amp; Prajapati, A. Non-stationary ϕ
-contractions and associated fractals. J Anal (2022). https://doi.org/10.1007/s41478-022-00518-7</t>
  </si>
  <si>
    <t>https://link.springer.com/article/10.1007/s41478-022-00518-7</t>
  </si>
  <si>
    <t>Gonzalo García, A fixed point result for mappings on the ℓ∞ℓ∞​-sum of a closed and convex set based on the degree of nondensifiability. Port. Math. 79 (2022), no. 1/2, pp. 199–210</t>
  </si>
  <si>
    <t>https://ems.press/journals/pm/articles/6433483</t>
  </si>
  <si>
    <t>Drakopoulos, V., Ri, SI. (2023). Hölder Continuous Fractal Interpolation Functions. In: Volchenkov, D., Luo, A.C.J. (eds) New Perspectives on Nonlinear Dynamics and Complexity . Nonlinear Systems and Complexity, vol 35. Springer, Cham. https://doi.org/10.1007/978-3-030-97328-5_9</t>
  </si>
  <si>
    <t>https://link.springer.com/chapter/10.1007/978-3-030-97328-5_9#citeas</t>
  </si>
  <si>
    <t>WOS (Springer book)</t>
  </si>
  <si>
    <t xml:space="preserve">Weak F-contractions and some fixed point results, Bulletin of the Iranian Mathematical Society . Jun2016, Vol. 42 Issue 3, p.779-798 
</t>
  </si>
  <si>
    <t>Muhammad Nazam, Hassen Aydi &amp; Aftab Hussain, Existence theorems for (Ψ,Φ)-orthogonal interpolative contractions and an application to fractional differential equations, Optimization, TAYLOR &amp; FRANCIS LTD, published online 1 mar. 2022</t>
  </si>
  <si>
    <t>https://doi.org/10.1080/02331934.2022.2043858</t>
  </si>
  <si>
    <r>
      <rPr>
        <sz val="10"/>
        <color theme="1"/>
        <rFont val="Arial Narrow"/>
        <family val="2"/>
      </rPr>
      <t>Zhou, M., Saleem, N. &amp; Bashir, S. Solution of fractional integral equations via fixed point results. </t>
    </r>
    <r>
      <rPr>
        <i/>
        <sz val="10"/>
        <color rgb="FF333333"/>
        <rFont val="Arial Narrow"/>
        <family val="2"/>
      </rPr>
      <t>J Inequal Appl</t>
    </r>
    <r>
      <rPr>
        <sz val="10"/>
        <color rgb="FF333333"/>
        <rFont val="Arial Narrow"/>
        <family val="2"/>
      </rPr>
      <t> </t>
    </r>
    <r>
      <rPr>
        <b/>
        <sz val="10"/>
        <color rgb="FF333333"/>
        <rFont val="Arial Narrow"/>
        <family val="2"/>
      </rPr>
      <t>2022</t>
    </r>
    <r>
      <rPr>
        <sz val="10"/>
        <color rgb="FF333333"/>
        <rFont val="Arial Narrow"/>
        <family val="2"/>
      </rPr>
      <t>, 148 (2022). https://doi.org/10.1186/s13660-022-02887-w</t>
    </r>
  </si>
  <si>
    <t>https://journalofinequalitiesandapplications.springeropen.com/articles/10.1186/s13660-022-02887-w</t>
  </si>
  <si>
    <t>M Zhou, X Liu, N Saleem, A Fulga, N Özgür, A new study on the fixed point sets of Proinov-type contractions via rational forms, Symmetry 2022, 14(1), 93; https://doi.org/10.3390/sym14010093</t>
  </si>
  <si>
    <t>https://www.mdpi.com/2073-8994/14/1/93</t>
  </si>
  <si>
    <t>M Zhou, N Saleem, X Liu, N Özgür, On two new contractions and discontinuity on fixed points, AIMS Mathematics
2022, Volume 7, Issue 2: 1628-1663. doi: 10.3934/math.2022095</t>
  </si>
  <si>
    <t>http://www.aimspress.com/math/article/2022/2/archive-articles</t>
  </si>
  <si>
    <t>Fabiano N, Kadelburg Z, Mirkov N, Vesna Šešum Čavić, Radenović S. On F-Contractions: A Survey. Contemp. Math. [Internet]. 2022 Vol. 3 Issue 3: 327-342.</t>
  </si>
  <si>
    <t>https://ojs.wiserpub.com/index.php/CM/article/view/1517</t>
  </si>
  <si>
    <t>Secelean N.A. (ULBS), D. Wardowski (University of Łódz, Poland)</t>
  </si>
  <si>
    <t>ψF-contractions: not necessarily nonexpansive Picard operators. Results Math. 2016; 70: 415-431. doi: 10.1007/s00025-016-0570-7</t>
  </si>
  <si>
    <r>
      <rPr>
        <sz val="10"/>
        <color theme="1"/>
        <rFont val="Arial Narrow"/>
        <family val="2"/>
      </rPr>
      <t>Zhou, M., Saleem, N. &amp; Bashir, S. Solution of fractional integral equations via fixed point results. </t>
    </r>
    <r>
      <rPr>
        <i/>
        <sz val="10"/>
        <color rgb="FF333333"/>
        <rFont val="Arial Narrow"/>
        <family val="2"/>
      </rPr>
      <t>J Inequal Appl</t>
    </r>
    <r>
      <rPr>
        <sz val="10"/>
        <color rgb="FF333333"/>
        <rFont val="Arial Narrow"/>
        <family val="2"/>
      </rPr>
      <t> </t>
    </r>
    <r>
      <rPr>
        <b/>
        <sz val="10"/>
        <color rgb="FF333333"/>
        <rFont val="Arial Narrow"/>
        <family val="2"/>
      </rPr>
      <t>2022</t>
    </r>
    <r>
      <rPr>
        <sz val="10"/>
        <color rgb="FF333333"/>
        <rFont val="Arial Narrow"/>
        <family val="2"/>
      </rPr>
      <t>, 148 (2022). https://doi.org/10.1186/s13660-022-02887-w</t>
    </r>
  </si>
  <si>
    <t>Secelean N.A. (ULBS), Suciu L.(ULBS), Majdak W.(Faculty of Applied Mathematics, AGH University of Sciences and Technology, 30-059 Krakow, Poland),</t>
  </si>
  <si>
    <t>Ergodic properties of operators in some semi-Hilbertian spaces, Linear and Multilinear Algebra, vol. 61, issue 2, 2013, p.139-159 DOI: 10.1080/03081087.2012.667094</t>
  </si>
  <si>
    <t>Fuad Kittaneh a, Ali Zamani, Bounds for 
A-numerical radius based on an extension of A-Buzano inequality, Journal of Computational and Applied Mathematics
Volume 426, July 2023, 115070</t>
  </si>
  <si>
    <t>https://www.sciencedirect.com/science/article/abs/pii/S0377042723000146</t>
  </si>
  <si>
    <r>
      <rPr>
        <sz val="10"/>
        <color theme="1"/>
        <rFont val="Arial Narrow"/>
        <family val="2"/>
      </rPr>
      <t>Enderami, S.M., Abtahi, M. &amp; Zamani, A. An Extension of Birkhoff–James Orthogonality Relations in Semi-Hilbertian Space Operators. </t>
    </r>
    <r>
      <rPr>
        <i/>
        <sz val="10"/>
        <color rgb="FF333333"/>
        <rFont val="Arial Narrow"/>
        <family val="2"/>
      </rPr>
      <t>Mediterr. J. Math.</t>
    </r>
    <r>
      <rPr>
        <sz val="10"/>
        <color rgb="FF333333"/>
        <rFont val="Arial Narrow"/>
        <family val="2"/>
      </rPr>
      <t> </t>
    </r>
    <r>
      <rPr>
        <b/>
        <sz val="10"/>
        <color rgb="FF333333"/>
        <rFont val="Arial Narrow"/>
        <family val="2"/>
      </rPr>
      <t>19</t>
    </r>
    <r>
      <rPr>
        <sz val="10"/>
        <color rgb="FF333333"/>
        <rFont val="Arial Narrow"/>
        <family val="2"/>
      </rPr>
      <t>, 234 (2022). https://doi.org/10.1007/s00009-022-02127-x</t>
    </r>
  </si>
  <si>
    <t>https://link.springer.com/article/10.1007/s00009-022-02127-x</t>
  </si>
  <si>
    <r>
      <rPr>
        <sz val="10"/>
        <color theme="1"/>
        <rFont val="Arial Narrow"/>
        <family val="2"/>
      </rPr>
      <t>Feki, K. Some </t>
    </r>
    <r>
      <rPr>
        <i/>
        <sz val="10"/>
        <color rgb="FF333333"/>
        <rFont val="Arial Narrow"/>
        <family val="2"/>
      </rPr>
      <t>A</t>
    </r>
    <r>
      <rPr>
        <sz val="10"/>
        <color rgb="FF333333"/>
        <rFont val="Arial Narrow"/>
        <family val="2"/>
      </rPr>
      <t>-spectral radius inequalities for </t>
    </r>
    <r>
      <rPr>
        <i/>
        <sz val="10"/>
        <color rgb="FF333333"/>
        <rFont val="Arial Narrow"/>
        <family val="2"/>
      </rPr>
      <t>A</t>
    </r>
    <r>
      <rPr>
        <sz val="10"/>
        <color rgb="FF333333"/>
        <rFont val="Arial Narrow"/>
        <family val="2"/>
      </rPr>
      <t>-bounded Hilbert space operators. </t>
    </r>
    <r>
      <rPr>
        <i/>
        <sz val="10"/>
        <color rgb="FF333333"/>
        <rFont val="Arial Narrow"/>
        <family val="2"/>
      </rPr>
      <t>Banach J. Math. Anal.</t>
    </r>
    <r>
      <rPr>
        <sz val="10"/>
        <color rgb="FF333333"/>
        <rFont val="Arial Narrow"/>
        <family val="2"/>
      </rPr>
      <t> </t>
    </r>
    <r>
      <rPr>
        <b/>
        <sz val="10"/>
        <color rgb="FF333333"/>
        <rFont val="Arial Narrow"/>
        <family val="2"/>
      </rPr>
      <t>16</t>
    </r>
    <r>
      <rPr>
        <sz val="10"/>
        <color rgb="FF333333"/>
        <rFont val="Arial Narrow"/>
        <family val="2"/>
      </rPr>
      <t>, 31 (2022). https://doi.org/10.1007/s43037-022-00185-7</t>
    </r>
  </si>
  <si>
    <t>https://link.springer.com/article/10.1007/s43037-022-00185-7</t>
  </si>
  <si>
    <t>Pintu Bhunia, Raj Kumar Nayak and Kallol Paul, Refinement of seminorm and numerical radius inequalities of semi-Hilbertian space operators, Mathematica Slovaca, Volume 72 (2022), Issue 4, 969-976</t>
  </si>
  <si>
    <t>https://www.degruyter.com/document/doi/10.1515/ms-2022-0067/html</t>
  </si>
  <si>
    <t>KAIS FEKI, Improved inequalities related to the A-numerical radius for commutators of operator, Turkish Journal of Mathematics, Vol. 46 (2022), No. 1, DOI
10.3906/mat-2110-13</t>
  </si>
  <si>
    <t>https://journals.tubitak.gov.tr/math/vol46/iss1/21/</t>
  </si>
  <si>
    <t>Secelean N.A. (ULBS), Sunil Mathew (National Institute of Technology Calicut, India), Wardowski (University of Łódz, Poland)</t>
  </si>
  <si>
    <t>New fixed point results in quasi-metric spaces and applications in fractals theory. Adv. Differ. Equ. 2019, 2019, 177, https://doi.org/10.1186/s13662-019-2119-z</t>
  </si>
  <si>
    <t>Salvador Romaguera, Basic Contractions of Suzuki-Type on Quasi-Metric Spaces and Fixed Point Results, Mathematics 2022, 10(21), 3931; https://doi.org/10.3390/math10213931</t>
  </si>
  <si>
    <t>https://www.mdpi.com/2227-7390/10/21/3931</t>
  </si>
  <si>
    <t>T Bînzar, F Pater, S Nădăban, Fixed-Point Theorems in Fuzzy Normed Linear Spaces for Contractive Mappings with Applications to Dynamic-Programming, Symmetry 2022, 14(10), 1966; https://doi.org/10.3390/sym14101966</t>
  </si>
  <si>
    <t>https://www.mdpi.com/2073-8994/14/10/1966</t>
  </si>
  <si>
    <t>E Karapinar, A Fulga, SS Yeşilkaya, Fixed Points of Proinov Type Multivalued Mappings on Quasimetric Spaces, Journal of Function Spaces, Volume 2022 | Article ID 7197541 | https://doi.org/10.1155/2022/7197541</t>
  </si>
  <si>
    <t>https://www.hindawi.com/journals/jfs/2022/7197541/</t>
  </si>
  <si>
    <r>
      <rPr>
        <sz val="10"/>
        <color theme="1"/>
        <rFont val="Arial Narrow"/>
        <family val="2"/>
      </rPr>
      <t>Surjeet Singh Chauhan (Gonder), Prachi Garg, Kamleshwar Thakur, "Study of Metric Space and Its Variants", </t>
    </r>
    <r>
      <rPr>
        <i/>
        <sz val="10"/>
        <color theme="1"/>
        <rFont val="Arial Narrow"/>
        <family val="2"/>
      </rPr>
      <t>Journal of Mathematics</t>
    </r>
    <r>
      <rPr>
        <sz val="10"/>
        <color theme="1"/>
        <rFont val="Arial Narrow"/>
        <family val="2"/>
      </rPr>
      <t>, vol. 2022, Article ID 7142651, 22 pages, 2022. https://doi.org/10.1155/2022/7142651</t>
    </r>
  </si>
  <si>
    <t>https://www.hindawi.com/journals/jmath/2022/7142651/</t>
  </si>
  <si>
    <r>
      <rPr>
        <sz val="10"/>
        <color theme="1"/>
        <rFont val="Arial Narrow"/>
        <family val="2"/>
      </rPr>
      <t>Dutta, R., Nayak, P.K. &amp; Mondal, H.S. On Quasi </t>
    </r>
    <r>
      <rPr>
        <i/>
        <sz val="10"/>
        <color rgb="FF333333"/>
        <rFont val="Arial Narrow"/>
        <family val="2"/>
      </rPr>
      <t>b</t>
    </r>
    <r>
      <rPr>
        <sz val="10"/>
        <color rgb="FF333333"/>
        <rFont val="Arial Narrow"/>
        <family val="2"/>
      </rPr>
      <t>-Metric Space with index </t>
    </r>
    <r>
      <rPr>
        <i/>
        <sz val="10"/>
        <color rgb="FF333333"/>
        <rFont val="Arial Narrow"/>
        <family val="2"/>
      </rPr>
      <t>k</t>
    </r>
    <r>
      <rPr>
        <sz val="10"/>
        <color rgb="FF333333"/>
        <rFont val="Arial Narrow"/>
        <family val="2"/>
      </rPr>
      <t> and fixed point results. </t>
    </r>
    <r>
      <rPr>
        <i/>
        <sz val="10"/>
        <color rgb="FF333333"/>
        <rFont val="Arial Narrow"/>
        <family val="2"/>
      </rPr>
      <t>J Anal</t>
    </r>
    <r>
      <rPr>
        <sz val="10"/>
        <color rgb="FF333333"/>
        <rFont val="Arial Narrow"/>
        <family val="2"/>
      </rPr>
      <t> </t>
    </r>
    <r>
      <rPr>
        <b/>
        <sz val="10"/>
        <color rgb="FF333333"/>
        <rFont val="Arial Narrow"/>
        <family val="2"/>
      </rPr>
      <t>30</t>
    </r>
    <r>
      <rPr>
        <sz val="10"/>
        <color rgb="FF333333"/>
        <rFont val="Arial Narrow"/>
        <family val="2"/>
      </rPr>
      <t>, 919–940 (2022). https://doi.org/10.1007/s41478-021-00378-7</t>
    </r>
  </si>
  <si>
    <t>https://link.springer.com/article/10.1007/s41478-021-00378-7</t>
  </si>
  <si>
    <t>Anna Laura Suarez, The category of finitary biframes as the category of pointfree bispaces, Journal of Pure and Applied Algebra
Volume 226, Issue 2, February 2022, 106783, https://doi.org/10.1016/j.jpaa.2021.106783</t>
  </si>
  <si>
    <t>https://www.sciencedirect.com/science/article/pii/S0022404921001237</t>
  </si>
  <si>
    <t>The Existence of the Attractor of Countable Iterated Function Systems. Mediterr. J. Math. 9, 61–79 (2012). https://doi.org/10.1007/s00009-011-0116-x</t>
  </si>
  <si>
    <t>https://www.sciencedirect.com/science/article/pii/S0960077922006592</t>
  </si>
  <si>
    <r>
      <rPr>
        <sz val="10"/>
        <color theme="1"/>
        <rFont val="Arial Narrow"/>
        <family val="2"/>
      </rPr>
      <t>Chandra, S., Abbas, S. &amp; Verma, S. Bernstein super fractal interpolation function for countable data systems. </t>
    </r>
    <r>
      <rPr>
        <i/>
        <sz val="10"/>
        <color rgb="FF333333"/>
        <rFont val="Arial Narrow"/>
        <family val="2"/>
      </rPr>
      <t>Numer Algor</t>
    </r>
    <r>
      <rPr>
        <sz val="10"/>
        <color rgb="FF333333"/>
        <rFont val="Arial Narrow"/>
        <family val="2"/>
      </rPr>
      <t> (2022). https://doi.org/10.1007/s11075-022-01398-5</t>
    </r>
  </si>
  <si>
    <t>https://link.springer.com/article/10.1007/s11075-022-01398-5</t>
  </si>
  <si>
    <t>https://www.sciencedirect.com/science/article/pii/S0960077922011900</t>
  </si>
  <si>
    <t>Pasupathi, R., Chand, A.K.B., Navascués, M.A. (2022). Cyclic Multivalued Iterated Function Systems. In: Rushi Kumar, B., Ponnusamy, S., Giri, D., Thuraisingham, B., Clifton, C.W., Carminati, B. (eds) Mathematics and Computing. ICMC 2022. Springer Proceedings in Mathematics &amp; Statistics, vol 415. Springer, Singapore. https://doi.org/10.1007/978-981-19-9307-7_21</t>
  </si>
  <si>
    <t>https://link.springer.com/chapter/10.1007/978-981-19-9307-7_21</t>
  </si>
  <si>
    <t>Springer book</t>
  </si>
  <si>
    <r>
      <rPr>
        <sz val="10"/>
        <color theme="1"/>
        <rFont val="Arial Narrow"/>
        <family val="2"/>
      </rPr>
      <t>Caballero Mena, J., Rocha Martín, J. &amp; Sadarangani, K. Existence of a fractal of iterated function systems containing condensing functions for the degree of nondensifiability. </t>
    </r>
    <r>
      <rPr>
        <i/>
        <sz val="10"/>
        <color rgb="FF333333"/>
        <rFont val="Arial Narrow"/>
        <family val="2"/>
      </rPr>
      <t>J. Fixed Point Theory Appl.</t>
    </r>
    <r>
      <rPr>
        <sz val="10"/>
        <color rgb="FF333333"/>
        <rFont val="Arial Narrow"/>
        <family val="2"/>
      </rPr>
      <t> </t>
    </r>
    <r>
      <rPr>
        <b/>
        <sz val="10"/>
        <color rgb="FF333333"/>
        <rFont val="Arial Narrow"/>
        <family val="2"/>
      </rPr>
      <t>25</t>
    </r>
    <r>
      <rPr>
        <sz val="10"/>
        <color rgb="FF333333"/>
        <rFont val="Arial Narrow"/>
        <family val="2"/>
      </rPr>
      <t>, 1 (2023). https://doi.org/10.1007/s11784-022-00995-0</t>
    </r>
  </si>
  <si>
    <r>
      <rPr>
        <sz val="10"/>
        <color theme="1"/>
        <rFont val="Arial Narrow"/>
        <family val="2"/>
      </rPr>
      <t>Amit, Basotia, V. &amp; Prajapati, A. Non-stationary </t>
    </r>
    <r>
      <rPr>
        <sz val="11"/>
        <color rgb="FF333333"/>
        <rFont val="Arial Narrow"/>
        <family val="2"/>
      </rPr>
      <t>ϕ</t>
    </r>
    <r>
      <rPr>
        <sz val="10"/>
        <color rgb="FF333333"/>
        <rFont val="Arial Narrow"/>
        <family val="2"/>
      </rPr>
      <t>-contractions and associated fractals. </t>
    </r>
    <r>
      <rPr>
        <i/>
        <sz val="10"/>
        <color rgb="FF333333"/>
        <rFont val="Arial Narrow"/>
        <family val="2"/>
      </rPr>
      <t>J Anal</t>
    </r>
    <r>
      <rPr>
        <sz val="10"/>
        <color rgb="FF333333"/>
        <rFont val="Arial Narrow"/>
        <family val="2"/>
      </rPr>
      <t> (2022). https://doi.org/10.1007/s41478-022-00518-7</t>
    </r>
  </si>
  <si>
    <t>Jose Mathew, Sunil Mathew, A Survey on Self Similarity, Discontinuity, Nonlinearity, and Complexity 11(3) (2022) 409--424 | DOI:10.5890/DNC.2022.09.005</t>
  </si>
  <si>
    <t>https://www.lhscientificpublishing.com/journals/articles/DOI-10.5890-DNC.2022.09.005.aspx</t>
  </si>
  <si>
    <t xml:space="preserve">Gowrisankar, A., Hassan, M.K. (2022). Randomness and Fractal Functions on the Sierpinski Triangle. In: Banerjee, S., Saha, A. (eds) Nonlinear Dynamics and Applications. Springer Proceedings in Complexity. Springer, Cham. https://doi.org/10.1007/978-3-030-99792-2_89 
</t>
  </si>
  <si>
    <t>https://link.springer.com/chapter/10.1007/978-3-030-99792-2_89</t>
  </si>
  <si>
    <t>Ullah, Kifayat and Katiyar, S. K.. "Cyclic weak ϕ iterated function system" Topological Algebra and its Applications, vol. 10, no. 1, 2022, pp. 161-166. https://doi.org/10.1515/taa-2022-0123</t>
  </si>
  <si>
    <t>Generalized countable iterated function systems, Filomat, Vol. 25, No. 1 (2011), pp. 21-36</t>
  </si>
  <si>
    <t>M. Priya, R. Uthayakumar, Fractal set of generalized countable partial iterated function system with generalized contractions via partial Hausdorff metric, Topology and its Applications
Volume 308, 1 March 2022, 108000</t>
  </si>
  <si>
    <t>https://www.sciencedirect.com/science/article/pii/S0166864122000025</t>
  </si>
  <si>
    <r>
      <rPr>
        <sz val="10"/>
        <color theme="1"/>
        <rFont val="Arial Narrow"/>
        <family val="2"/>
      </rPr>
      <t>Caballero Mena, J., Rocha Martín, J. &amp; Sadarangani, K. Existence of a fractal of iterated function systems containing condensing functions for the degree of nondensifiability. </t>
    </r>
    <r>
      <rPr>
        <i/>
        <sz val="10"/>
        <color rgb="FF333333"/>
        <rFont val="Arial Narrow"/>
        <family val="2"/>
      </rPr>
      <t>J. Fixed Point Theory Appl.</t>
    </r>
    <r>
      <rPr>
        <sz val="10"/>
        <color rgb="FF333333"/>
        <rFont val="Arial Narrow"/>
        <family val="2"/>
      </rPr>
      <t> </t>
    </r>
    <r>
      <rPr>
        <b/>
        <sz val="10"/>
        <color rgb="FF333333"/>
        <rFont val="Arial Narrow"/>
        <family val="2"/>
      </rPr>
      <t>25</t>
    </r>
    <r>
      <rPr>
        <sz val="10"/>
        <color rgb="FF333333"/>
        <rFont val="Arial Narrow"/>
        <family val="2"/>
      </rPr>
      <t>, 1 (2023). https://doi.org/10.1007/s11784-022-00995-0</t>
    </r>
  </si>
  <si>
    <t>Melusi Khumalo, Talat Nazir∗ and Vuledzani Makhoshi, Generalized iterated function system for common attractors in partial metric spaces, AIMS Mathematics Volume 7 (2022), Issue 7, 13074–13103</t>
  </si>
  <si>
    <t>https://www.aimspress.com/aimspress-data/math/2022/7/PDF/math-07-07-723.pdf</t>
  </si>
  <si>
    <t>Ioan Marian Olaru (ULBS), Secelean N.A. (ULBS)</t>
  </si>
  <si>
    <t>A New Approach of Some Contractive Mappings on Metric Spaces, Mathematics 2021, 9(12), 1433; https://doi.org/10.3390/math9121433</t>
  </si>
  <si>
    <t>M Zhou, X Liu, N Saleem, A Fulga, N Özgür, A new study on the fixed point sets of Proinov-type contractions via rational forms, Symmetry 2022, 14(1), 93; https://doi.org/10.3390/sym14010093</t>
  </si>
  <si>
    <r>
      <rPr>
        <sz val="10"/>
        <color theme="1"/>
        <rFont val="Arial Narrow"/>
        <family val="2"/>
      </rPr>
      <t>New Fixed Point Tools in Non-metrizable Spaces. </t>
    </r>
    <r>
      <rPr>
        <i/>
        <sz val="10"/>
        <color rgb="FF333333"/>
        <rFont val="Arial Narrow"/>
        <family val="2"/>
      </rPr>
      <t>Results Math</t>
    </r>
    <r>
      <rPr>
        <sz val="10"/>
        <color rgb="FF333333"/>
        <rFont val="Arial Narrow"/>
        <family val="2"/>
      </rPr>
      <t> </t>
    </r>
    <r>
      <rPr>
        <b/>
        <sz val="10"/>
        <color rgb="FF333333"/>
        <rFont val="Arial Narrow"/>
        <family val="2"/>
      </rPr>
      <t>72</t>
    </r>
    <r>
      <rPr>
        <sz val="10"/>
        <color rgb="FF333333"/>
        <rFont val="Arial Narrow"/>
        <family val="2"/>
      </rPr>
      <t>, 919–935 (2017). https://doi.org/10.1007/s00025-017-0688-2</t>
    </r>
  </si>
  <si>
    <t>The fractal interpolation for countable systems of data, Publikacije Elektrotehničkog fakulteta. Serija Matematika
No. 14 (2003), pp. 11-19</t>
  </si>
  <si>
    <t>María A. Navascués, Cristina Pacurar, Vasileios Drakopoulos, Scale-Free Fractal Interpolation, Fractal Fract. 2022, 6(10), 602; https://doi.org/10.3390/fractalfract6100602</t>
  </si>
  <si>
    <t>https://www.mdpi.com/2504-3110/6/10/602</t>
  </si>
  <si>
    <r>
      <rPr>
        <sz val="10"/>
        <color theme="1"/>
        <rFont val="Arial Narrow"/>
        <family val="2"/>
      </rPr>
      <t>Chandra, S., Abbas, S. &amp; Verma, S. Bernstein super fractal interpolation function for countable data systems. </t>
    </r>
    <r>
      <rPr>
        <i/>
        <sz val="10"/>
        <color rgb="FF333333"/>
        <rFont val="Arial Narrow"/>
        <family val="2"/>
      </rPr>
      <t>Numer Algor</t>
    </r>
    <r>
      <rPr>
        <sz val="10"/>
        <color rgb="FF333333"/>
        <rFont val="Arial Narrow"/>
        <family val="2"/>
      </rPr>
      <t> (2022). https://doi.org/10.1007/s11075-022-01398-5</t>
    </r>
  </si>
  <si>
    <t>Radu Miculescu, Alexandru Mihail, Cristina Maria Pacurar, A fractal interpolation scheme for a possible sizeable set of data. J. Fractal Geom. (2022),</t>
  </si>
  <si>
    <t>https://ems.press/journals/jfg/articles/6564302</t>
  </si>
  <si>
    <t>MA Navascués, Fractal Curves on Banach Algebras, Fractal Fract. 2022, 6(12), 722; https://doi.org/10.3390/fractalfract6120722</t>
  </si>
  <si>
    <t>https://www.mdpi.com/2504-3110/6/12/722</t>
  </si>
  <si>
    <t>Invariant measure associated with a generalized countable iterated function system. Mediterranean Journal of Mathematics 11: 2014, p. 361–372.</t>
  </si>
  <si>
    <t>Grzegorz Guzik and Rafał Kapica, On the geometric ergodicity for a generalized IFS with probabilities, Stochastics and Dynamics, Vol. 22, No. 01, 2150051 (2022), https://doi.org/10.1142/S0219493721500519</t>
  </si>
  <si>
    <t>https://www.worldscientific.com/doi/abs/10.1142/S0219493721500519</t>
  </si>
  <si>
    <t>E. de Amo (Univ. de Almeria, Spain), I. Chitescu (Univ. Bucuresti), M. Diaz Carillo (Univ. de Granada, Spain), Secelean N.A. (ULBS)</t>
  </si>
  <si>
    <t>A new approximation procedure for fractals, Journal of Computational and Applied Mathematics
Volume 151, Issue 2, 15 February 2003, Pages 355-370, https://doi.org/10.1016/S0377-0427(02)00752-5</t>
  </si>
  <si>
    <t>Y. S. Liang, "Approximation With Fractal Functions By Fractal Dimension," FRACTALS (fractals), World Scientific Publishing Co. Pte. Ltd., vol. 30(07),2022, pages 1-12, DOI: 10.1142/S0218348X22501511</t>
  </si>
  <si>
    <t>https://ideas.repec.org/a/wsi/fracta/v30y2022i07ns0218348x22501511.html</t>
  </si>
  <si>
    <t>Any compact subset of a metric space is the attractor of a countable function system, Bulletin mathématique de la Société des Sciences Mathématiques de Roumanie
Nouvelle Série, Vol. 44 (92), No. 3 (2001), pp. 237-241</t>
  </si>
  <si>
    <t>A New Kind of Nonlinear Quasicontractions in Metric Spaces, Mathematics 2020, Vol. 8, Issue: 5, Article Number: 661, Published April 2020, DOI: 10.3390/math8050661</t>
  </si>
  <si>
    <r>
      <rPr>
        <sz val="10"/>
        <color theme="1"/>
        <rFont val="Arial Narrow"/>
        <family val="2"/>
      </rPr>
      <t>Găvruţa, P., Manolescu, L. New classes of Picard operators. </t>
    </r>
    <r>
      <rPr>
        <i/>
        <sz val="10"/>
        <color rgb="FF333333"/>
        <rFont val="Arial Narrow"/>
        <family val="2"/>
      </rPr>
      <t>J. Fixed Point Theory Appl.</t>
    </r>
    <r>
      <rPr>
        <sz val="10"/>
        <color rgb="FF333333"/>
        <rFont val="Arial Narrow"/>
        <family val="2"/>
      </rPr>
      <t> </t>
    </r>
    <r>
      <rPr>
        <b/>
        <sz val="10"/>
        <color rgb="FF333333"/>
        <rFont val="Arial Narrow"/>
        <family val="2"/>
      </rPr>
      <t>24</t>
    </r>
    <r>
      <rPr>
        <sz val="10"/>
        <color rgb="FF333333"/>
        <rFont val="Arial Narrow"/>
        <family val="2"/>
      </rPr>
      <t>, 56 (2022). https://doi.org/10.1007/s11784-022-00973-6</t>
    </r>
  </si>
  <si>
    <t>https://link.springer.com/article/10.1007/s11784-022-00973-6#citeas</t>
  </si>
  <si>
    <t>A new kind of nonlinear quasicontractions in metric spaces. Mathematics. 2020; 8: 661. doi: 10.3390/math8050661</t>
  </si>
  <si>
    <t xml:space="preserve">Tatjana Dosenovic´, Dusan Rakic, Stojan Radenovic´, Biljana Caric, Ćirić type nonunique fixed point theorems in the frame of fuzzy metric spaces, AIMS Mathematics, 8(1): 2154–2167, Published: 28 October 2022,
</t>
  </si>
  <si>
    <t>https://www.aimspress.com/aimspress-data/math/2023/1/PDF/math-08-01-111.pdf</t>
  </si>
  <si>
    <r>
      <rPr>
        <sz val="10"/>
        <color theme="1"/>
        <rFont val="Arial Narrow"/>
        <family val="2"/>
      </rPr>
      <t>Approximation of the attractor of a countable iterated function system. Gen. Math. </t>
    </r>
    <r>
      <rPr>
        <b/>
        <sz val="10"/>
        <color rgb="FF333333"/>
        <rFont val="Arial Narrow"/>
        <family val="2"/>
      </rPr>
      <t>3</t>
    </r>
    <r>
      <rPr>
        <sz val="10"/>
        <color rgb="FF333333"/>
        <rFont val="Arial Narrow"/>
        <family val="2"/>
      </rPr>
      <t>, 221–231 (2009)</t>
    </r>
  </si>
  <si>
    <r>
      <rPr>
        <sz val="10"/>
        <color theme="1"/>
        <rFont val="Arial Narrow"/>
        <family val="2"/>
      </rPr>
      <t>Chandra, S., Abbas, S. &amp; Verma, S. Bernstein super fractal interpolation function for countable data systems. </t>
    </r>
    <r>
      <rPr>
        <i/>
        <sz val="10"/>
        <color rgb="FF333333"/>
        <rFont val="Arial Narrow"/>
        <family val="2"/>
      </rPr>
      <t>Numer Algor</t>
    </r>
    <r>
      <rPr>
        <sz val="10"/>
        <color rgb="FF333333"/>
        <rFont val="Arial Narrow"/>
        <family val="2"/>
      </rPr>
      <t> (2022). https://doi.org/10.1007/s11075-022-01398-5</t>
    </r>
  </si>
  <si>
    <t>Continuous dependence on a parameter of the countable fractal interpolation Function, Carpathian Journal of Mathematics, 27, 2011, No.1, p.131-141</t>
  </si>
  <si>
    <r>
      <rPr>
        <sz val="10"/>
        <color theme="1"/>
        <rFont val="Arial Narrow"/>
        <family val="2"/>
      </rPr>
      <t>Vijay, Vijender, N. &amp; Chand, A.K.B. Generalized zipper fractal approximation and parameter identification problems. </t>
    </r>
    <r>
      <rPr>
        <i/>
        <sz val="10"/>
        <color rgb="FF333333"/>
        <rFont val="Arial Narrow"/>
        <family val="2"/>
      </rPr>
      <t>Comp. Appl. Math.</t>
    </r>
    <r>
      <rPr>
        <sz val="10"/>
        <color rgb="FF333333"/>
        <rFont val="Arial Narrow"/>
        <family val="2"/>
      </rPr>
      <t> </t>
    </r>
    <r>
      <rPr>
        <b/>
        <sz val="10"/>
        <color rgb="FF333333"/>
        <rFont val="Arial Narrow"/>
        <family val="2"/>
      </rPr>
      <t>41</t>
    </r>
    <r>
      <rPr>
        <sz val="10"/>
        <color rgb="FF333333"/>
        <rFont val="Arial Narrow"/>
        <family val="2"/>
      </rPr>
      <t>, 155 (2022). https://doi.org/10.1007/s40314-022-01862-x</t>
    </r>
  </si>
  <si>
    <t>https://link.springer.com/article/10.1007/s40314-022-01862-x</t>
  </si>
  <si>
    <t>Countable Iterated Function Systems, Far East Journal of Dynamical Systems 3(2), 2001, p.149-167</t>
  </si>
  <si>
    <t>Countable Iterated Function Systems, LAP Lambert Academic Publishing, 2013, ISBN-13: 978-3-659-32030-9; ISBN-10: 3659320307</t>
  </si>
  <si>
    <t>Chiţescu, I., Ioana, L., Miculescu, R. et al. Invariant (Fractal) Vector Measures as Fixed Points of Markov-Type Operators. Bull Braz Math Soc, New Series 54, Published: 15 December 2022. https://doi.org/10.1007/s00574-022-00318-4</t>
  </si>
  <si>
    <t>https://link.springer.com/article/10.1007/s00574-022-00318-4</t>
  </si>
  <si>
    <t>Lin Michael (Beer Sheva, Israel), Shoikhet David (Karmiel, Israel), and Suciu Laurian (ULBS)</t>
  </si>
  <si>
    <r>
      <rPr>
        <sz val="10"/>
        <color theme="1"/>
        <rFont val="Arial Narrow"/>
        <family val="2"/>
      </rPr>
      <t>Remarks on uniform ergodic theorems,</t>
    </r>
    <r>
      <rPr>
        <sz val="10"/>
        <color rgb="FF000000"/>
        <rFont val="Arial Narrow"/>
        <family val="2"/>
      </rPr>
      <t xml:space="preserve"> Acta Sci. Math. (Szeged) Vol. 81 (2015), 251-283. </t>
    </r>
  </si>
  <si>
    <r>
      <rPr>
        <sz val="10"/>
        <color theme="1"/>
        <rFont val="Arial Narrow"/>
        <family val="2"/>
      </rPr>
      <t xml:space="preserve">Barki, F., Tajmouati, </t>
    </r>
    <r>
      <rPr>
        <i/>
        <sz val="10"/>
        <color rgb="FF000000"/>
        <rFont val="Arial Narrow"/>
        <family val="2"/>
      </rPr>
      <t>A Local Ergodic Theorems for C0-Semigroups.</t>
    </r>
    <r>
      <rPr>
        <sz val="10"/>
        <color rgb="FF000000"/>
        <rFont val="Arial Narrow"/>
        <family val="2"/>
      </rPr>
      <t> Complex Anal. Oper. Theory 16, 37 (2022).</t>
    </r>
  </si>
  <si>
    <t>https://link.springer.com/article/10.1007/s11785-022-01213-y</t>
  </si>
  <si>
    <t>WoS https://1510q6ka5-y-https-jcr-clarivate-com.z.e-nformation.ro/jcr-jp/journal-profile?journal=COMPLEX%20ANAL%20OPER%20TH&amp;year=2021</t>
  </si>
  <si>
    <t>Remarks on uniform ergodic theorems, Acta Sci. Math. (Szeged) Vol. 81 (2015), 251-283.</t>
  </si>
  <si>
    <r>
      <rPr>
        <sz val="10"/>
        <color theme="1"/>
        <rFont val="Arial Narrow"/>
        <family val="2"/>
      </rPr>
      <t xml:space="preserve">Erkurşun-Özcan, N., Mukhamedov, F. </t>
    </r>
    <r>
      <rPr>
        <i/>
        <sz val="10"/>
        <color rgb="FF000000"/>
        <rFont val="Arial Narrow"/>
        <family val="2"/>
      </rPr>
      <t>UNIFORM ERGODICITIES OF MARKOV SEMIGROUPS ON ABSTRACT STATES SPACES</t>
    </r>
    <r>
      <rPr>
        <sz val="10"/>
        <color rgb="FF000000"/>
        <rFont val="Arial Narrow"/>
        <family val="2"/>
      </rPr>
      <t>. J Math Sci 266, 448–460 (2022). </t>
    </r>
  </si>
  <si>
    <t>https://link.springer.com/article/10.1007/s10958-022-05899-5#citeas</t>
  </si>
  <si>
    <t>SCOPUS https://www.scopus.com/sourceid/130128</t>
  </si>
  <si>
    <r>
      <rPr>
        <sz val="10"/>
        <color theme="1"/>
        <rFont val="Arial Narrow"/>
        <family val="2"/>
      </rPr>
      <t xml:space="preserve">Barki, F., Boua, H. </t>
    </r>
    <r>
      <rPr>
        <i/>
        <sz val="10"/>
        <color rgb="FF000000"/>
        <rFont val="Arial Narrow"/>
        <family val="2"/>
      </rPr>
      <t>Abel ergodic theorems for strongly continuous cosine operators</t>
    </r>
    <r>
      <rPr>
        <sz val="10"/>
        <color rgb="FF000000"/>
        <rFont val="Arial Narrow"/>
        <family val="2"/>
      </rPr>
      <t>. Rend. Circ. Mat. Palermo, II. Ser 71, 171–186 (2022).</t>
    </r>
  </si>
  <si>
    <t>https://link.springer.com/article/10.1007/s12215-021-00603-z</t>
  </si>
  <si>
    <t>SCOPUS https://151096kg9-y-https-www-scopus-com.z.e-nformation.ro/sourceid/12100155618?origin=resultslist</t>
  </si>
  <si>
    <r>
      <rPr>
        <sz val="10"/>
        <color theme="1"/>
        <rFont val="Arial Narrow"/>
        <family val="2"/>
      </rPr>
      <t>Genkay O. and Cihan O.</t>
    </r>
    <r>
      <rPr>
        <i/>
        <sz val="10"/>
        <color rgb="FF000000"/>
        <rFont val="Arial Narrow"/>
        <family val="2"/>
      </rPr>
      <t>Some mean and uniform ergodic type theorems, Filomat 2022 Volume 36, Issue 7, Pages: 2403-2410</t>
    </r>
  </si>
  <si>
    <t>https://doiserbia.nb.rs/Article.aspx?id=0354-51802207403O</t>
  </si>
  <si>
    <t>WoS https://1510q6kgi-y-https-jcr-clarivate-com.z.e-nformation.ro/jcr-jp/journal-profile?journal=FILOMAT&amp;year=2021</t>
  </si>
  <si>
    <t>Lin Michael (Beer Sheva, Israel) and Suciu Laurian (ULBS)</t>
  </si>
  <si>
    <r>
      <rPr>
        <sz val="10"/>
        <color theme="1"/>
        <rFont val="Arial Narrow"/>
        <family val="2"/>
      </rPr>
      <t>Poisson’s equation for mean ergodic operators</t>
    </r>
    <r>
      <rPr>
        <sz val="10"/>
        <color rgb="FF000000"/>
        <rFont val="Arial Narrow"/>
        <family val="2"/>
      </rPr>
      <t>. Contemp. Math. 636, 141–148 (2015)</t>
    </r>
  </si>
  <si>
    <r>
      <rPr>
        <sz val="10"/>
        <color theme="1"/>
        <rFont val="Arial Narrow"/>
        <family val="2"/>
      </rPr>
      <t>Oğuz, G., Orhan, C</t>
    </r>
    <r>
      <rPr>
        <i/>
        <sz val="10"/>
        <color rgb="FF000000"/>
        <rFont val="Arial Narrow"/>
        <family val="2"/>
      </rPr>
      <t xml:space="preserve">. </t>
    </r>
    <r>
      <rPr>
        <sz val="10"/>
        <color rgb="FF000000"/>
        <rFont val="Arial Narrow"/>
        <family val="2"/>
      </rPr>
      <t>Poisson’s Equation for A-Mean Ergodic Operators. Results Math 77, 53 (2022).</t>
    </r>
  </si>
  <si>
    <t>https://link.springer.com/article/10.1007/s00025-021-01593-1#citeas</t>
  </si>
  <si>
    <t>WoS https://1510q6j8g-y-https-jcr-clarivate-com.z.e-nformation.ro/jcr-jp/journal-profile?journal=RESULTS%20MATH&amp;year=2021</t>
  </si>
  <si>
    <t>Majdak Witold (AGH, Krakow), Secelean Nicolae (ULBS) and Suciu Laurian (ULBS)</t>
  </si>
  <si>
    <r>
      <rPr>
        <sz val="10"/>
        <color theme="1"/>
        <rFont val="Arial Narrow"/>
        <family val="2"/>
      </rPr>
      <t>Ergodic properties for operators in semi-Hilbertian spaces</t>
    </r>
    <r>
      <rPr>
        <sz val="10"/>
        <color rgb="FF000000"/>
        <rFont val="Arial Narrow"/>
        <family val="2"/>
      </rPr>
      <t>, Linear and Multilinear Algebra Volume 61, Issue 2, pp. 139-159, 2013.</t>
    </r>
  </si>
  <si>
    <r>
      <rPr>
        <sz val="10"/>
        <color theme="1"/>
        <rFont val="Arial Narrow"/>
        <family val="2"/>
      </rPr>
      <t xml:space="preserve">Enderami, S.M., Abtahi, M. &amp; Zamani, A. </t>
    </r>
    <r>
      <rPr>
        <i/>
        <sz val="10"/>
        <color rgb="FF000000"/>
        <rFont val="Arial Narrow"/>
        <family val="2"/>
      </rPr>
      <t>An Extension of Birkhoff–James Orthogonality Relations in Semi-Hilbertian Space Operators.</t>
    </r>
    <r>
      <rPr>
        <sz val="10"/>
        <color rgb="FF000000"/>
        <rFont val="Arial Narrow"/>
        <family val="2"/>
      </rPr>
      <t> Mediterr. J. Math. 19, 234 (2022). </t>
    </r>
  </si>
  <si>
    <t>https://link.springer.com/article/10.1007/s00009-022-02127-x?utm_source=xmol&amp;utm_medium=affiliate&amp;utm_content=meta&amp;utm_campaign=DDCN_1_GL01_metadata</t>
  </si>
  <si>
    <t>WoS https://1510q6ka5-y-https-jcr-clarivate-com.z.e-nformation.ro/jcr-jp/journal-profile?journal=MEDITERR%20J%20MATH&amp;year=2021</t>
  </si>
  <si>
    <r>
      <rPr>
        <sz val="10"/>
        <color theme="1"/>
        <rFont val="Arial Narrow"/>
        <family val="2"/>
      </rPr>
      <t>Ergodic properties for operators in semi-Hilbertian spaces</t>
    </r>
    <r>
      <rPr>
        <sz val="10"/>
        <color rgb="FF000000"/>
        <rFont val="Arial Narrow"/>
        <family val="2"/>
      </rPr>
      <t>, Linear and Multilinear Algebra Volume 61, Issue 2, pp. 139-159, 2013.</t>
    </r>
  </si>
  <si>
    <r>
      <rPr>
        <sz val="10"/>
        <color theme="1"/>
        <rFont val="Arial Narrow"/>
        <family val="2"/>
      </rPr>
      <t xml:space="preserve">Feki, K. </t>
    </r>
    <r>
      <rPr>
        <i/>
        <sz val="10"/>
        <color rgb="FF000000"/>
        <rFont val="Arial Narrow"/>
        <family val="2"/>
      </rPr>
      <t>Some A-spectral radius inequalities for A-bounded Hilbert space operators</t>
    </r>
    <r>
      <rPr>
        <sz val="10"/>
        <color rgb="FF000000"/>
        <rFont val="Arial Narrow"/>
        <family val="2"/>
      </rPr>
      <t>. Banach J. Math. Anal. 16, 31 (2022). https://doi.org/10.1007/s43037-022-00185-7</t>
    </r>
  </si>
  <si>
    <t>Wos https://1510q6ka5-y-https-jcr-clarivate-com.z.e-nformation.ro/jcr-jp/journal-profile?journal=BANACH%20J%20MATH%20ANAL&amp;year=2021</t>
  </si>
  <si>
    <r>
      <rPr>
        <sz val="10"/>
        <color theme="1"/>
        <rFont val="Arial Narrow"/>
        <family val="2"/>
      </rPr>
      <t>Ergodic properties for operators in semi-Hilbertian spaces</t>
    </r>
    <r>
      <rPr>
        <sz val="10"/>
        <color rgb="FF000000"/>
        <rFont val="Arial Narrow"/>
        <family val="2"/>
      </rPr>
      <t>, Linear and Multilinear Algebra Volume 61, Issue 2, pp. 139-159, 2013.</t>
    </r>
  </si>
  <si>
    <r>
      <rPr>
        <sz val="10"/>
        <color theme="1"/>
        <rFont val="Arial Narrow"/>
        <family val="2"/>
      </rPr>
      <t xml:space="preserve">Pintu Bhunia, Raj Kumar Nayak and Kallol Paul, </t>
    </r>
    <r>
      <rPr>
        <i/>
        <sz val="10"/>
        <color rgb="FF000000"/>
        <rFont val="Arial Narrow"/>
        <family val="2"/>
      </rPr>
      <t>Refinement of seminorm and numerical radius inequalities of semi-Hilbertian space operators</t>
    </r>
    <r>
      <rPr>
        <sz val="10"/>
        <color rgb="FF000000"/>
        <rFont val="Arial Narrow"/>
        <family val="2"/>
      </rPr>
      <t>, Mathematica Slovaca, Volume 72 (2022), Issue 4, 969-976</t>
    </r>
  </si>
  <si>
    <t>WoS https://1510q6ka5-y-https-jcr-clarivate-com.z.e-nformation.ro/jcr-jp/journal-profile?journal=MATH%20SLOVACA&amp;year=2021</t>
  </si>
  <si>
    <r>
      <rPr>
        <sz val="10"/>
        <color theme="1"/>
        <rFont val="Arial Narrow"/>
        <family val="2"/>
      </rPr>
      <t>Ergodic properties for operators in semi-Hilbertian spaces</t>
    </r>
    <r>
      <rPr>
        <sz val="10"/>
        <color rgb="FF000000"/>
        <rFont val="Arial Narrow"/>
        <family val="2"/>
      </rPr>
      <t>, Linear and Multilinear Algebra Volume 61, Issue 2, pp. 139-159, 2013.</t>
    </r>
  </si>
  <si>
    <t>Feki Kais, Improved inequalities related to the A-numerical radius for commutators of operator, Turkish Journal of Mathematics, Vol. 46 (2022), No. 1, DOI</t>
  </si>
  <si>
    <t>WoS https://1510q6ka5-y-https-jcr-clarivate-com.z.e-nformation.ro/jcr-jp/journal-profile?journal=TURK%20J%20MATH&amp;year=2021</t>
  </si>
  <si>
    <r>
      <rPr>
        <sz val="10"/>
        <color theme="1"/>
        <rFont val="Arial Narrow"/>
        <family val="2"/>
      </rPr>
      <t>Quasi-isometries in semi-Hilbertian spaces</t>
    </r>
    <r>
      <rPr>
        <sz val="10"/>
        <color rgb="FF000000"/>
        <rFont val="Arial Narrow"/>
        <family val="2"/>
      </rPr>
      <t>, Linear Algebra and Its Applications, vol. 430, no. 8-9, pp. 2474–2487, 2009.</t>
    </r>
  </si>
  <si>
    <r>
      <rPr>
        <sz val="10"/>
        <color theme="1"/>
        <rFont val="Arial Narrow"/>
        <family val="2"/>
      </rPr>
      <t xml:space="preserve">Sid Ahmed Ould Ahmed Mahmoud, Sidi Hamidou Jah, </t>
    </r>
    <r>
      <rPr>
        <i/>
        <sz val="10"/>
        <color rgb="FF000000"/>
        <rFont val="Arial Narrow"/>
        <family val="2"/>
      </rPr>
      <t>Inequalities Involving A-Numerical Radius and Operator A-Norm for a Class of Operators Related to -(\alpha,\beta)-A-Normal Operators</t>
    </r>
    <r>
      <rPr>
        <sz val="10"/>
        <color rgb="FF000000"/>
        <rFont val="Arial Narrow"/>
        <family val="2"/>
      </rPr>
      <t>, Journal of Mathematics, vol. 2022, Article ID 1506330, 15 pages, 2022.</t>
    </r>
  </si>
  <si>
    <t>https://www.hindawi.com/journals/jmath/2022/1506330/</t>
  </si>
  <si>
    <t>WoS https://1510q6kjt-y-https-jcr-clarivate-com.z.e-nformation.ro/jcr-jp/journal-profile?journal=J%20MATH-UK&amp;year=2021</t>
  </si>
  <si>
    <t>Quasi-isometries in semi-Hilbertian spaces, Linear Algebra and Its Applications, vol. 430, no. 8-9, pp. 2474–2487, 2009.</t>
  </si>
  <si>
    <r>
      <rPr>
        <sz val="10"/>
        <color theme="1"/>
        <rFont val="Arial Narrow"/>
        <family val="2"/>
      </rPr>
      <t>Sid Ahmed Ould Ahmed Mahmoud, El Moctar Ould Beiba, Sidi Hamidou Jah, Maawiya Ould Sidi, "</t>
    </r>
    <r>
      <rPr>
        <i/>
        <sz val="10"/>
        <color rgb="FF000000"/>
        <rFont val="Arial Narrow"/>
        <family val="2"/>
      </rPr>
      <t>Structure of -k-Quasi-(m,n)-Isosymmetric Operators</t>
    </r>
    <r>
      <rPr>
        <sz val="10"/>
        <color rgb="FF000000"/>
        <rFont val="Arial Narrow"/>
        <family val="2"/>
      </rPr>
      <t>", Journal of Mathematics, vol. 2022, Article ID 8377463, 13 pages, 2022.</t>
    </r>
  </si>
  <si>
    <t>https://www.hindawi.com/journals/jmath/2022/8377463/</t>
  </si>
  <si>
    <r>
      <rPr>
        <sz val="10"/>
        <color theme="1"/>
        <rFont val="Arial Narrow"/>
        <family val="2"/>
      </rPr>
      <t>Orthogonal decompositions induced by generalized contractions</t>
    </r>
    <r>
      <rPr>
        <sz val="10"/>
        <color rgb="FF000000"/>
        <rFont val="Arial Narrow"/>
        <family val="2"/>
      </rPr>
      <t>,Acta Scientiarum Mathematicarum, vol. 70, Article ID 751765, 2004.</t>
    </r>
  </si>
  <si>
    <t>Sid Ahmed Ould Ahmed Mahmoud, Sidi Hamidou Jah, Inequalities Involving A-Numerical Radius and Operator A-Norm for a Class of Operators Related to -(\alpha,\beta)-A-Normal Operators, Journal of Mathematics, vol. 2022, Article ID 1506330, 15 pages, 2022.</t>
  </si>
  <si>
    <t>Mbekhta Mostafa (Univ of Lille) and Suciu Laurian (ULBS)</t>
  </si>
  <si>
    <r>
      <rPr>
        <sz val="10"/>
        <color theme="1"/>
        <rFont val="Arial Narrow"/>
        <family val="2"/>
      </rPr>
      <t>Classes of operators similar to partial isometries,</t>
    </r>
    <r>
      <rPr>
        <sz val="10"/>
        <color rgb="FF000000"/>
        <rFont val="Arial Narrow"/>
        <family val="2"/>
      </rPr>
      <t> Integral Equations and Operator Theory, vol. 63, no. 4, pp. 571–590, 2009.</t>
    </r>
  </si>
  <si>
    <t>Sid Ahmed Ould Ahmed Mahmoud, El Moctar Ould Beiba, Sidi Hamidou Jah, Maawiya Ould Sidi, "Structure of -k-Quasi-(m,n)-Isosymmetric Operators", Journal of Mathematics, vol. 2022, Article ID 8377463, 13 pages, 2022.</t>
  </si>
  <si>
    <r>
      <rPr>
        <sz val="10"/>
        <color theme="1"/>
        <rFont val="Arial Narrow"/>
        <family val="2"/>
      </rPr>
      <t>Classes of operators similar to partial isometries</t>
    </r>
    <r>
      <rPr>
        <sz val="10"/>
        <color rgb="FF000000"/>
        <rFont val="Arial Narrow"/>
        <family val="2"/>
      </rPr>
      <t>, Integral Equations and Operator Theory, vol. 63, no. 4, pp. 571–590, 2009.</t>
    </r>
  </si>
  <si>
    <r>
      <rPr>
        <sz val="10"/>
        <color theme="1"/>
        <rFont val="Arial Narrow"/>
        <family val="2"/>
      </rPr>
      <t xml:space="preserve">Garbouj Z., </t>
    </r>
    <r>
      <rPr>
        <i/>
        <sz val="10"/>
        <color rgb="FF000000"/>
        <rFont val="Arial Narrow"/>
        <family val="2"/>
      </rPr>
      <t>Some new results for n-quasi-isometries</t>
    </r>
    <r>
      <rPr>
        <sz val="10"/>
        <color rgb="FF000000"/>
        <rFont val="Arial Narrow"/>
        <family val="2"/>
      </rPr>
      <t>, Asian-European Journal of MathematicsVol. 15, No. 12, 2250213 (2022)</t>
    </r>
  </si>
  <si>
    <t>https://www.worldscientific.com/doi/10.1142/S1793557122502138</t>
  </si>
  <si>
    <t>WoS-ESCI https://1510q6kcz-y-https-www-webofscience-com.z.e-nformation.ro/wos/woscc/summary/373120cb-ef4e-40d5-8d08-e69e3438f370-93bec0f3/relevance/1</t>
  </si>
  <si>
    <r>
      <rPr>
        <sz val="10"/>
        <color theme="1"/>
        <rFont val="Arial Narrow"/>
        <family val="2"/>
      </rPr>
      <t>Quasi-isometries in semi-Hilbertian spaces</t>
    </r>
    <r>
      <rPr>
        <sz val="10"/>
        <color rgb="FF000000"/>
        <rFont val="Arial Narrow"/>
        <family val="2"/>
      </rPr>
      <t>, Linear Algebra and Its Applications, vol. 430, no. 8-9, pp. 2474–2487, 2009.</t>
    </r>
  </si>
  <si>
    <r>
      <rPr>
        <sz val="10"/>
        <color theme="1"/>
        <rFont val="Arial Narrow"/>
        <family val="2"/>
      </rPr>
      <t xml:space="preserve">Garbouj Z., </t>
    </r>
    <r>
      <rPr>
        <i/>
        <sz val="10"/>
        <color rgb="FF000000"/>
        <rFont val="Arial Narrow"/>
        <family val="2"/>
      </rPr>
      <t>Some new results for n-quasi-isometries</t>
    </r>
    <r>
      <rPr>
        <sz val="10"/>
        <color rgb="FF000000"/>
        <rFont val="Arial Narrow"/>
        <family val="2"/>
      </rPr>
      <t>, Asian-European Journal of MathematicsVol. 15, No. 12, 2250213 (2022)</t>
    </r>
  </si>
  <si>
    <t>Cassier Gilles (Univ. of Lyon 1) and Suciu Laurian (ULBS)</t>
  </si>
  <si>
    <r>
      <rPr>
        <sz val="10"/>
        <color theme="1"/>
        <rFont val="Arial Narrow"/>
        <family val="2"/>
      </rPr>
      <t>Mapping theorems and similarity to contractions for classes of A-contractions</t>
    </r>
    <r>
      <rPr>
        <sz val="10"/>
        <color rgb="FF000000"/>
        <rFont val="Arial Narrow"/>
        <family val="2"/>
      </rPr>
      <t>, in Hot Topics in Operator Theory, Theta Series in Advanced Mathematics (Theta Foundation, 2008), pp. 39–58.</t>
    </r>
  </si>
  <si>
    <r>
      <rPr>
        <sz val="10"/>
        <color theme="1"/>
        <rFont val="Arial Narrow"/>
        <family val="2"/>
      </rPr>
      <t xml:space="preserve">Garbouj Z., </t>
    </r>
    <r>
      <rPr>
        <i/>
        <sz val="10"/>
        <color rgb="FF000000"/>
        <rFont val="Arial Narrow"/>
        <family val="2"/>
      </rPr>
      <t>Some new results for n-quasi-isometries</t>
    </r>
    <r>
      <rPr>
        <sz val="10"/>
        <color rgb="FF000000"/>
        <rFont val="Arial Narrow"/>
        <family val="2"/>
      </rPr>
      <t>, Asian-European Journal of MathematicsVol. 15, No. 12, 2250213 (2022)</t>
    </r>
  </si>
  <si>
    <t>Suciu Nicolae (Univ. de Vest din Timișoara) and Suciu Laurian (ULBS)</t>
  </si>
  <si>
    <r>
      <rPr>
        <sz val="10"/>
        <color theme="1"/>
        <rFont val="Arial Narrow"/>
        <family val="2"/>
      </rPr>
      <t>Ergodic conditions and spectral properties for A-contractions</t>
    </r>
    <r>
      <rPr>
        <sz val="10"/>
        <color rgb="FF000000"/>
        <rFont val="Arial Narrow"/>
        <family val="2"/>
      </rPr>
      <t>, Opuscula Math. 28(2) (2008) 195–216.</t>
    </r>
  </si>
  <si>
    <r>
      <rPr>
        <sz val="10"/>
        <color theme="1"/>
        <rFont val="Arial Narrow"/>
        <family val="2"/>
      </rPr>
      <t xml:space="preserve">Garbouj Z., </t>
    </r>
    <r>
      <rPr>
        <i/>
        <sz val="10"/>
        <color rgb="FF000000"/>
        <rFont val="Arial Narrow"/>
        <family val="2"/>
      </rPr>
      <t>Some new results for n-quasi-isometries</t>
    </r>
    <r>
      <rPr>
        <sz val="10"/>
        <color rgb="FF000000"/>
        <rFont val="Arial Narrow"/>
        <family val="2"/>
      </rPr>
      <t>, Asian-European Journal of MathematicsVol. 15, No. 12, 2250213 (2022)</t>
    </r>
  </si>
  <si>
    <r>
      <rPr>
        <sz val="10"/>
        <color theme="1"/>
        <rFont val="Arial Narrow"/>
        <family val="2"/>
      </rPr>
      <t>Orthogonal decompositions induced by generalized contractions</t>
    </r>
    <r>
      <rPr>
        <sz val="10"/>
        <color rgb="FF000000"/>
        <rFont val="Arial Narrow"/>
        <family val="2"/>
      </rPr>
      <t>,Acta Scientiarum Mathematicarum, vol. 70, Article ID 751765, 2004.</t>
    </r>
  </si>
  <si>
    <r>
      <rPr>
        <sz val="10"/>
        <color theme="1"/>
        <rFont val="Arial Narrow"/>
        <family val="2"/>
      </rPr>
      <t xml:space="preserve">Samir Al Mohammady; Sid Ahmed Ould Beinane; Sid Ahmed Ould Ahmed Mahmoud, </t>
    </r>
    <r>
      <rPr>
        <i/>
        <sz val="10"/>
        <color rgb="FF000000"/>
        <rFont val="Arial Narrow"/>
        <family val="2"/>
      </rPr>
      <t xml:space="preserve">On (n,m)-A-normal and (n,m)-A-quasinormal semi-Hilbertian space operators, </t>
    </r>
    <r>
      <rPr>
        <sz val="10"/>
        <color rgb="FF000000"/>
        <rFont val="Arial Narrow"/>
        <family val="2"/>
      </rPr>
      <t>Mathematica Bohemica, Vol.147(2022), No.2,1 69–186</t>
    </r>
  </si>
  <si>
    <t>https://dml.cz/handle/10338.dmlcz/150326</t>
  </si>
  <si>
    <t>WoS-ESCI https://1510q6kcz-y-https-www-webofscience-com.z.e-nformation.ro/wos/woscc/summary/b4c5cfcd-9b80-48c8-8682-231ae01cdd0c-93bf8567/relevance/1</t>
  </si>
  <si>
    <r>
      <rPr>
        <sz val="10"/>
        <color theme="1"/>
        <rFont val="Arial Narrow"/>
        <family val="2"/>
      </rPr>
      <t>Operators with expansive m-isometric liftings</t>
    </r>
    <r>
      <rPr>
        <sz val="10"/>
        <color rgb="FF000000"/>
        <rFont val="Arial Narrow"/>
        <family val="2"/>
      </rPr>
      <t>. Monatsh fur Math. 2022;198:165–187. doi: 10.1007/s00605-021-01648-z </t>
    </r>
  </si>
  <si>
    <r>
      <rPr>
        <sz val="10"/>
        <color theme="1"/>
        <rFont val="Arial Narrow"/>
        <family val="2"/>
      </rPr>
      <t>Sid Ahmed Ould Ahmed Mahmoud, EL Moctar Ould Beiba &amp; Fei Zuo (2022) </t>
    </r>
    <r>
      <rPr>
        <i/>
        <sz val="10"/>
        <color rgb="FF000000"/>
        <rFont val="Arial Narrow"/>
        <family val="2"/>
      </rPr>
      <t>Classes of operators related to m-hypercontractive and m-hyperexpansive Hilbert space operators</t>
    </r>
    <r>
      <rPr>
        <sz val="10"/>
        <color rgb="FF000000"/>
        <rFont val="Arial Narrow"/>
        <family val="2"/>
      </rPr>
      <t>, Linear and Multilinear Algebra, DOI: 10.1080/03081087.2022.2114409</t>
    </r>
  </si>
  <si>
    <t>https://www.tandfonline.com/doi/ref/10.1080/03081087.2022.2114409?scroll=top&amp;role=tab</t>
  </si>
  <si>
    <t>WoS https://1510q6ka5-y-https-jcr-clarivate-com.z.e-nformation.ro/jcr-jp/journal-profile?journal=LINEAR%20MULTILINEAR%20A&amp;year=2021</t>
  </si>
  <si>
    <t>Badea Cătălin (Univ of Lille), Muller Vladimir (Prague) and Suciu Laurian (ULBS)</t>
  </si>
  <si>
    <r>
      <rPr>
        <sz val="10"/>
        <color theme="1"/>
        <rFont val="Arial Narrow"/>
        <family val="2"/>
      </rPr>
      <t xml:space="preserve">High order isometric liftings and dilations. </t>
    </r>
    <r>
      <rPr>
        <sz val="10"/>
        <color rgb="FF000000"/>
        <rFont val="Arial Narrow"/>
        <family val="2"/>
      </rPr>
      <t>Studia Math. 258(1), 87–101 (2021)</t>
    </r>
  </si>
  <si>
    <r>
      <rPr>
        <sz val="10"/>
        <color theme="1"/>
        <rFont val="Arial Narrow"/>
        <family val="2"/>
      </rPr>
      <t>Bermúdez, T., Martinón, A., Müller, V. et al. </t>
    </r>
    <r>
      <rPr>
        <i/>
        <sz val="10"/>
        <color rgb="FF000000"/>
        <rFont val="Arial Narrow"/>
        <family val="2"/>
      </rPr>
      <t>On Invertible m-isometrical Extension of an m-isometry</t>
    </r>
    <r>
      <rPr>
        <sz val="10"/>
        <color rgb="FF000000"/>
        <rFont val="Arial Narrow"/>
        <family val="2"/>
      </rPr>
      <t>. Results Math 77, 233 (2022).</t>
    </r>
  </si>
  <si>
    <t>https://link.springer.com/article/10.1007/s00025-022-01765-7</t>
  </si>
  <si>
    <r>
      <rPr>
        <sz val="10"/>
        <color theme="1"/>
        <rFont val="Arial Narrow"/>
        <family val="2"/>
      </rPr>
      <t>Partial isometries and the conjecture of CK Fong and SK Tsui.</t>
    </r>
    <r>
      <rPr>
        <sz val="10"/>
        <color rgb="FF000000"/>
        <rFont val="Arial Narrow"/>
        <family val="2"/>
      </rPr>
      <t xml:space="preserve"> J. Math. Anal. Appl. 437(1), 431–444 (2016)</t>
    </r>
  </si>
  <si>
    <r>
      <rPr>
        <sz val="10"/>
        <color theme="1"/>
        <rFont val="Arial Narrow"/>
        <family val="2"/>
      </rPr>
      <t xml:space="preserve">Mortad, M.H. (2022). </t>
    </r>
    <r>
      <rPr>
        <i/>
        <sz val="10"/>
        <color rgb="FF000000"/>
        <rFont val="Arial Narrow"/>
        <family val="2"/>
      </rPr>
      <t>More Questions and Some Open Problems.</t>
    </r>
    <r>
      <rPr>
        <sz val="10"/>
        <color rgb="FF000000"/>
        <rFont val="Arial Narrow"/>
        <family val="2"/>
      </rPr>
      <t xml:space="preserve"> In: Counterexamples in Operator Theory. Birkhäuser, Cham. https://doi.org/10.1007/978-3-030-97814-3_17</t>
    </r>
  </si>
  <si>
    <t>https://link.springer.com/chapter/10.1007/978-3-030-97814-3_17</t>
  </si>
  <si>
    <t>How can we apply the Model of the Quality of Life and of the Quality of Life Management in an Economy based on Knowledge?, Economic Research - Ekonomska Istraživanja, vol.30, 1, 2017, 629-646</t>
  </si>
  <si>
    <t>Majed S.Balalaa(University of Tabuk, Saudi Arabia), Anouar Ben Mabrouk(Department of Mathematics, Higher Institute of Applied Mathematics and Computer Science, University of Kairouan, Tunisia), A Wavelet Multiscale Mathematical Model for Quality of Life Index Measuring, Applied Sciences, vol.12, issue 8, 4058, pp.1-24, 2022</t>
  </si>
  <si>
    <t>https://www.mdpi.com/2076-3417/12/8/4058</t>
  </si>
  <si>
    <t xml:space="preserve">WoS
De la simbolul cu trei puncte:
https://www.webofscience.com/wos/woscc/full-record/WOS:000786778000001
WOS:000786778000001
10.3390/app12084058
Din bara de sus:
https://1510q674l-y-https-www-webofscience-com.z.e-nformation.ro/wos/woscc/full-record/WOS:000786778000001
</t>
  </si>
  <si>
    <t>Francisia S. S. E. Seda(Universitas Indonesia, Depok Indonesia), Kevin Nobel Kurniawan(Universitas Indonesia, Depok Indonesia), Yosef Hilarius Timu
Pera(Universitas Indonesia, Depok Indonesia), Community still matters: horizontal and vertical interrelation of social advantages
in explaining personal well-being in Indonesia, Cogent Social Sciences, 8:1, 2083481, 2022</t>
  </si>
  <si>
    <t>https://www.tandfonline.com/doi/full/10.1080/23311886.2022.2083481</t>
  </si>
  <si>
    <t xml:space="preserve">WoS
De la simbolul cu trei puncte:
https://www.webofscience.com/wos/woscc/full-record/WOS:000805643700001
WOS:000805643700001
10.1080/23311886.2022.2083481
Din bara de sus:
https://1510q674l-y-https-www-webofscience-com.z.e-nformation.ro/wos/woscc/full-record/WOS:000805643700001
</t>
  </si>
  <si>
    <t>Ardestani, L.(Tarbiat Modares University, Tehran, Iran) Choobchian, S.(Ghent University, Ghent, Belgium), Sadighi, H.(Tarbiat Modares University, Tehran, Iran), Hossein Azadi(Czech University of Life Sciences Prague, Prague, Czech Republic), Vjekoslav Tanaskovik(University of Chinese Academy of Sciences, Beijing),Alishir Kurban(Estonian University of Life Sciences, Estonia),Ants-Hannes Viira (Skopje, Republic of North Macedonia),Investigating Subjective and Objective Quality of Life in Rural Areas: the Case of Tehran Province in Iran, Applied Research Quality Life 17, 671–702 (2022)</t>
  </si>
  <si>
    <t>https://link.springer.com/article/10.1007/s11482-020-09897-0</t>
  </si>
  <si>
    <t xml:space="preserve">WoS
De la simbolul cu trei puncte:
https://www.webofscience.com/wos/woscc/full-record/WOS:000630614600001
WOS:000630614600001
10.1007/s11482-020-09897-0
Din bara de sus:
https://1510q674l-y-https-www-webofscience-com.z.e-nformation.ro/wos/woscc/full-record/WOS:000630614600001
</t>
  </si>
  <si>
    <t>Bucur Amelia, Kifor Claudiu Vasile, Mărginean Silvia Cristina</t>
  </si>
  <si>
    <t>Evaluation of the Quality and Quantity of Research Results in Higher Education, Quality &amp; Quantity, nr.1, 2018, 101-118</t>
  </si>
  <si>
    <t>Lidon Moliner( Universitat Jaume, Spain), Francisco Alegre(Universitat Jaume, Spain), Attitudes, beliefs and knowledge of mathematics teachers regarding peer tutoring, European Journal of Teacher Education, vol.45, issue 1, 2022, pp.93-112</t>
  </si>
  <si>
    <t>https://www.tandfonline.com/doi/abs/10.1080/02619768.2020.1803271</t>
  </si>
  <si>
    <t>WoS
De la simbolul cu trei puncte: 
https://www.webofscience.com/wos/woscc/full-record/WOS:000556480800001
WOS:000556480800001
10.1080/02619768.2020.1803271
Din bara de sus:
https://1510q674l-y-https-www-webofscience-com.z.e-nformation.ro/wos/woscc/full-record/WOS:000556480800001</t>
  </si>
  <si>
    <t>Hermanu, A.I.(Padjadjaran University, Indonesia), Sondari, M.C.(Padjadjaran University, Indonesia), Dimyati, M.(Faculty of Mathematics and Natural Sciences, University of Indonesia, Indonesi) and Sari, D.(Universitas Padjadjaran, Indonesia), Study on university research performance based on systems theory: systematic literature review, Int. J. Productivity and Quality Management, Vol. 35, No. 4, 2022, pp.447–472</t>
  </si>
  <si>
    <t>https://www.inderscienceonline.com/doi/epdf/10.1504/IJPQM.2022.122777</t>
  </si>
  <si>
    <t>SCOPUS
Din bara de sus:
https://15109675q-y-
https-www-scopus-com.z.e-nformation.ro/record/display.uri?eid=2-s2.0-85130455809&amp;origin=resultslist&amp;sort=plf-f&amp;src=s&amp;sid=09ea5a9aac19f26cd91c37f361b13788&amp;sot=b&amp;sdt=b&amp;s=TITLE-ABS-KEY%28Study++on++university++research++performance++++based++++on++++systems++++theory%3A++++systematic++++literature++++review%29&amp;sl=134&amp;sessionSearchId=09ea5a9aac19f26cd91c37f361b13788</t>
  </si>
  <si>
    <t>Oprean Constantin, Bucur Amelia</t>
  </si>
  <si>
    <t>Modeling and simulation of the quality’s entropy. Qual Quant 47, 3403–3409 (2013)</t>
  </si>
  <si>
    <t>WoS
De la simbolul cu trei puncte:
https://www.webofscience.com/wos/woscc/full-record/WOS:000786778000001
WOS:000786778000001
10.3390/app12084058
Din bara de sus:
https://1510q674l-y-https-www-webofscience-com.z.e-nformation.ro/wos/woscc/full-record/WOS:000786778000001</t>
  </si>
  <si>
    <t>Oprean Constantin, Vanu Mihaela Alina, Bucur Amelia</t>
  </si>
  <si>
    <t>SUSTAINABLE DEVELOPMENT MODELING (VANU-OPREAN-BUCUR MODEL), Management of Sustainable Development, vol.1, nr.1, 2009</t>
  </si>
  <si>
    <t>Iancu, T.; Petre, I.L.; Tudor, V.C.; Micu, M.M.; Ursu, A.; Teodorescu, F.-R.; Dumitru, E.A. A Difficult Pattern to Change in Romania, the Perspective of Socio-Economic Development. Sustainability 2022, 14, 2350</t>
  </si>
  <si>
    <t>https://www.mdpi.com/2071-1050/14/4/2350</t>
  </si>
  <si>
    <t>WoS
De la simbolul cu trei puncte:
https://www.webofscience.com/wos/woscc/full-record/WOS:000608208300001
WOS:000608208300001
10.1109/ACCESS.2020.3048774
Din bara de sus:
https://1510q67c9-y-https-www-webofscience-com.z.e-nformation.ro/wos/woscc/full-record/WOS:000767974200001</t>
  </si>
  <si>
    <t>Bucur Amelia, Oprean Constantin</t>
  </si>
  <si>
    <t>Operational Research and Applications in Quality Management, LAP Lambert Academic Publishing, Saarbrücken, Germania, 2014</t>
  </si>
  <si>
    <t>Oprean Camelia; Tanasescu Cristina; Bucur Amelia</t>
  </si>
  <si>
    <t>A new proposal for efficiency quantification of capital markets in the context of complex
non-linear dynamics and chaos. Econ. Res.-Ekonomska Istraživanja 2017, 30, 1669–1692.</t>
  </si>
  <si>
    <t>Brătian, V.; Acu, A.-M.; Mihaiu, D.M.; Șerban, R.-A. Geometric Brownian Motion (GBM) of Stock Indexes and Financial Market Uncertainty in the Context of Non-Crisis and Financial Crisis Scenarios. Mathematics 2022, 10, 309.</t>
  </si>
  <si>
    <t>https://www.mdpi.com/2227-7390/10/3/309#cite</t>
  </si>
  <si>
    <t>WoS
De la simbolul cu trei puncte:
https://www.webofscience.com/wos/woscc/full-record/WOS:000755071900001
WOS:000755071900001
10.3390/math10030309
Din bara de sus:
https://1510q67c9-y-https-www-webofscience-com.z.e-nformation.ro/wos/woscc/full-record/WOS:000755071900001</t>
  </si>
  <si>
    <t>a multiple-criteria Modeling as decision-making problem and simulation,
556 for the hierarchization of programs of study. Proceedings of the Advances in Automatic
557 Control Modelling and Simulation, Brasov,2013, 338–343.</t>
  </si>
  <si>
    <t>Ognean Mihai, Ognean Claudia Felicia, Bucur Amelia</t>
  </si>
  <si>
    <t>Rheological Effects of Some Xylanase on Doughs from High and Low Extraction Flours, Procedia Food Science, vol 1., 2011, 308-314</t>
  </si>
  <si>
    <t>Mehrdad Mohammad, Alaleh Zoghi, Mohammad Hossein Azizi(University, Tehran, Iran), Effect of Xylanase and Pentosanase Enzymes on Dough Rheological Properties and Quality of Baguette Bread, Journal of Food Quality, Article ID 2910821, pp.1-9, 2022</t>
  </si>
  <si>
    <t>https://www.hindawi.com/journals/jfq/2022/2910821/</t>
  </si>
  <si>
    <t>WoS
De la simbolul cu trei puncte:
https://www.webofscience.com/wos/woscc/full-record/WOS:000813886600001
WOS:000813886600001
10.1155/2022/2910821
Din bara de sus:
https://1510q67c9-y-https-www-webofscience-com.z.e-nformation.ro/wos/woscc/full-record/WOS:000813886600001</t>
  </si>
  <si>
    <t>Oprean-Stan Camelia, Tănăsescu Cristina, Bucur Amelia</t>
  </si>
  <si>
    <t>A New Proposal for Efficiency Quantification of Capital Markets in the Context of Complex Nonlinear Dynamics and Chaos, Economic Research-Ekonomska Istraživanja, 30(1), 2017, 1669-1692</t>
  </si>
  <si>
    <t>Zouhaier Dhifaoui(University of Sousse, Tunisia), Determinism and Non-linear Behaviour of Log-return and Conditional Volatility: Empirical Analysis for 26 Stock Markets, South Asian Journal of Macroeconomics and Public Finance, vol.11, nr.1, pp.69-94, 2022</t>
  </si>
  <si>
    <t>https://journals.sagepub.com/doi/abs/10.1177/2277978721995654</t>
  </si>
  <si>
    <t>SCOPUS
Din bara de sus:
https://1510967f1-y-https-www-scopus-com.z.e-nformation.ro/record/display.uri?eid=2-s2.0-85103633413&amp;origin=resultslist&amp;sort=plf-f&amp;src=s&amp;sid=855f69185e894e59c19f7faf862ad189&amp;sot=b&amp;sdt=b&amp;s=TITLE-ABS-KEY%28Determinism+and+Non-linear+Behaviour+of+Log-return+and+Conditional+Volatility%3A+Empirical+Analysis+for+26+Stock+Markets%29&amp;sl=133&amp;sessionSearchId=855f69185e894e59c19f7faf862ad189</t>
  </si>
  <si>
    <t>Mehrdad Mohammadi, Alaleh Zoghi, Mohammad Hossein Azizi(Faculty of Nutrition Sciences and Food Technology, Shahid Beheshti University of Medical Sciences, Tehran, Iran), Effect of Xylanase and Pentosanase Enzymes on Dough
Rheological Properties and Quality of Baguette Bread, Journal of Food Quality, Article ID 2910821, 2022</t>
  </si>
  <si>
    <t>https://downloads.hindawi.com/journals/jfq/2022/2910821.pdf</t>
  </si>
  <si>
    <t>WoS
De la simbolul cu trei puncte:
https://www.webofscience.com/wos/woscc/full-record/WOS:000813886600001
WOS:000813886600001
10.1155/2022/2910821
Din bara de sus:
https://1510q67f3-y-https-www-webofscience-com.z.e-nformation.ro/wos/woscc/full-record/WOS:000813886600001</t>
  </si>
  <si>
    <t>An indicator of an individual’s professional quality. In Proceedings of the 8th
International Conference on Applied Mathematics, Simulation, Modelling, Florence, Italy,
22–24 November 2014; pp. 342–345</t>
  </si>
  <si>
    <t>Balalaa, M.S.(University of Tabuk, Saudi Arabia); Ben Mabrouk(Department of Mathematics, Higher Institute of Applied Mathematics and Computer Science, University
of Kairouan, Tunisia), A. A Wavelet Multiscale Mathematical Model for Quality of Life Index Measuring. Appl. Sci. 2022, 12</t>
  </si>
  <si>
    <t>Bucur Amelia, Guran Liliana, Petruşel Adrian</t>
  </si>
  <si>
    <t>Fixed Point Theorem for Multivalued Operators on a Set Endowed with Vector-Valued Metrics and Applications, Fixed Point Theory, no.1, 19-34, Cluj-Napoca, 2009</t>
  </si>
  <si>
    <t>Mureșan Sorin, Iambor Loredana Florentina, Bazighifan Omar (Section of Mathematics, International Telematic University Uninettuno, Italy), New Applications of Perov’s Fixed Point Theorem, Mathematics 2022, 10, 4597</t>
  </si>
  <si>
    <t>https://www.mdpi.com/2227-7390/10/23/4597</t>
  </si>
  <si>
    <t>WoS 
De la simbolul cu trei puncte:
https://www.webofscience.com/wos/woscc/full-record/WOS:000896148500001
WOS:000896148500001
10.3390/math10234597
Din bara de sus:
https://1510q67f3-y-https-www-webofscience-com.z.e-nformation.ro/wos/woscc/full-record/WOS:000896148500001</t>
  </si>
  <si>
    <t>Ibtehal Alazman(Department of Mathematics and Statistics,College of ScienceImam Mohammad Ibn Saud Islamic University(IMSIU)Saudi Arabia), Mohamed Jleli, Bessem Samet(Department of Mathematics,College of ScienceKing Saud University,Saudi Arabia), SYSTEMS OF NONLINEAR DELAY INTEGRALEQUATIONS: POSITIVE SOLUTIONS, COMPARISONTHEOREMS, AND DATA DEPENDENCE, Fractals, Vol. 30, No. 10 (2022) 2240250, pp. 1-8</t>
  </si>
  <si>
    <t>https://www.worldscientific.com/doi/epdf/10.1142/S0218348X22402502</t>
  </si>
  <si>
    <t>WoS
De la simbolul cu trei puncte:
https://www.webofscience.com/wos/woscc/full-record/WOS:000906204100036
WOS:000906204100036
10.1142/S0218348X22402502
Din bara de sus:
https://1510q67fo-y-https-www-webofscience-com.z.e-nformation.ro/wos/woscc/summary/fd042ac4-d921-4fb5-8d5c-56b7347c8a47-92076f67/relevance/1</t>
  </si>
  <si>
    <t>N. Zikria, A. Mukheimer, M. Samreen, T. Kamran, H. Aydi, K. Abodayeh, Periodic and fixed points for F-type contractions in b-gauge spaces, AIMS Mathematics, ISSN 2473-6988, vol. 7, no. 10, pp 18393-18415, 2022.</t>
  </si>
  <si>
    <t>https://www.webofscience.com/wos/woscc/full-record/WOS:000844650700001</t>
  </si>
  <si>
    <t>I.M. Olaru, A new contraction-type mapping on a vectorial dislocated metric space over topological modules, Axioms, ISSN 2075-1680, vol. 11, no. 8, art. 405, pp 1-12, 2022</t>
  </si>
  <si>
    <t>https://www.webofscience.com/wos/woscc/full-record/WOS:000846148000001</t>
  </si>
  <si>
    <t>Cone metric spaces over topological modules and fixed point theorems for Lipschitz mappings</t>
  </si>
  <si>
    <t xml:space="preserve">Sofonea Florin </t>
  </si>
  <si>
    <t>AM Acu, N Manav, DF Sofonea</t>
  </si>
  <si>
    <t>Approximation properties of λ-Kantorovich operators</t>
  </si>
  <si>
    <t>M Bodur, N Manav, F Tasdelen,Approximation Properties of λ-Bernstein-Kantorovich-Stancu Operators, Tbilisi Mathematical Journal</t>
  </si>
  <si>
    <t>https://projecteuclid.org/journals/advanced-studies-euro-tbilisi-mathematical-journal/volume-15/issue-1/On-a-Stancu-form-Sz%C3%A1sz-Mirakjan-Kantorovich-operators-based-on/10.3251/asetmj/19322008210.short</t>
  </si>
  <si>
    <t>Övgü GÜREL YILMAZ Rabia AKTAŞ Fatma TAŞDELEN YEŞİLDAL Ali OLGUN, On approximation properties of generalized Lupaş type operators based on Polya distribution with Pochhammer k-symbol, Hacettepe Journal of Mathematics and Statistics</t>
  </si>
  <si>
    <t>https://dergipark.org.tr/en/pub/hujms/issue/68941/911716</t>
  </si>
  <si>
    <t>MK Shehab, AK Hassan, Approximation using a modified type of Bernstein operators, Basrah Journal of Science</t>
  </si>
  <si>
    <t>http://kkms.org/index.php/kjm/article/view/1420</t>
  </si>
  <si>
    <t>V Gupta, AM Acu, DF Sofonea</t>
  </si>
  <si>
    <t>V Gupta, On new exponential-type operators, Revista de la Real Academia de Ciencias Exactas, Físicas y Naturales. Serie A. Matemáticas</t>
  </si>
  <si>
    <t>https://link.springer.com/article/10.1007/s13398-022-01302-9</t>
  </si>
  <si>
    <t>M Dhamija, N Deo, R Pratap, AM Acu, Generalized Durrmeyer operators based on inverse Pólya–Eggenberger distribution, Afrika Matematika</t>
  </si>
  <si>
    <t>https://link.springer.com/article/10.1007/s13370-021-00949-8</t>
  </si>
  <si>
    <t>Naokant Deo, Ram Pratap, Approximation by mixed positive linear operators based on second-kind beta transform, Asian-European Journal of Mathematics</t>
  </si>
  <si>
    <t>https://www.worldscientific.com/doi/abs/10.1142/S1793557122501364</t>
  </si>
  <si>
    <t>DF Sofonea</t>
  </si>
  <si>
    <t>Numerical analysis and q-calculus. I</t>
  </si>
  <si>
    <t>Muhammad Raees, Artion Kashuri, Muhammad Uzair Awan, Matloob Anwar, Some new post-quantum integral inequalities involving multi-parameter and their applications, Mathematical Methods in Applied Sciences</t>
  </si>
  <si>
    <t>https://onlinelibrary.wiley.com/doi/abs/10.1002/mma.8151</t>
  </si>
  <si>
    <t>Muhammad Raees, Matloob Anwar, Miguel Vivas-Cortez, Artion Kashuri ,Muhammad Samraiz and Gauhar Rahman, New Simpson’s Type Estimates for Two Newly Defined Quantum Integrals, Symmetry</t>
  </si>
  <si>
    <t>https://www.mdpi.com/2073-8994/14/3/548</t>
  </si>
  <si>
    <t>Some properties from q-calculus</t>
  </si>
  <si>
    <t>Hormoz Rahmatan
Ali Shokri, Hijaz Ahmad and Thongchai Botmart, Subordination Method for the Estimation of Certain Subclass of Analytic Functions Defined by the -Derivative Operator, journal of Functions Space - Advances in Nonlinear Analysis and Applications</t>
  </si>
  <si>
    <t>https://www.hindawi.com/journals/jfs/2022/5078060/</t>
  </si>
  <si>
    <t>Muhammad Raees, Matloob Anwar, Miguel Vivas-Cortez, Artion Kashuri, Muhammad Samraiz and Gauhar Rahman, New Simpson’s Type Estimates for Two Newly Defined Quantum Integrals, Symmetry</t>
  </si>
  <si>
    <t>Miguel Vivas-Cortez, Muhammad Uzair Awan, Sadia Talib, Artion Kashuri and Muhammad Aslam Noor, Multi-Parameter Quantum Integral Identity Involving Raina’s Function and Corresponding q-Integral Inequalities with Applications, Symmetry</t>
  </si>
  <si>
    <t>https://www.mdpi.com/2073-8994/14/3/606</t>
  </si>
  <si>
    <t>Daniel Breaz, Gangadharan Murugusundaramoorthy , Luminita-Ioana Cotîrla; "Geometric Properties for a New Class of Analytic FunctionsDefined by a Certain Operator"; Symmetry-Basel</t>
  </si>
  <si>
    <t>https://www.mdpi.com/2073-8994/14/12/2624</t>
  </si>
  <si>
    <t>Sarah Ahmed, Maslina Darus, Georgia Irina Oros; "Subordination Results for the Second-Order DifferentialPolynomials of Meromorphic Functions"; Symmetry-Basel.</t>
  </si>
  <si>
    <t>https://www.mdpi.com/2073-8994/14/12/2587</t>
  </si>
  <si>
    <t>Totoi Elisabeta-Alina (ULBS)</t>
  </si>
  <si>
    <t>On some subclasses of starlike and convex functions</t>
  </si>
  <si>
    <t>Miodrag S. Mateljević,Nikola M. Mutavdžić, Bülent Nafi Örnek, "NOTE ON SOME CLASSES OF HOLOMORPHIC FUNCTIONS RELATED TO JACK’S AND SCHWARZ’S LEMMA"; Applicable Analysis and Discrete Mathematics</t>
  </si>
  <si>
    <t>http://pefmath.etf.rs/component/papers/?vol=16&amp;no=1&amp;year=2022 https://doiserbia.nb.rs/Article.aspx?id=1452-86302200006M</t>
  </si>
  <si>
    <t>Several refinements and counterparts of Radon's inequality</t>
  </si>
  <si>
    <t>Loredana Ciurdariu, A variant of Radon's inequality for seminorms, Journal of Science and Arts</t>
  </si>
  <si>
    <t>https://www.proquest.com/docview/2731217777/fulltextPDF/F54561817DB94813PQ/1?accountid=8083</t>
  </si>
  <si>
    <t>Web of Science - Clarivate Analytics - Master list</t>
  </si>
  <si>
    <t>Alexandru Aleman(University of Lund-Sweden), Alfonso Montes-Rodriguez (University of Seville- Spain), Andreea Sarafoleanu(Ulbs),</t>
  </si>
  <si>
    <t>The Eigenfunctions of the Hilbert Matrix</t>
  </si>
  <si>
    <t>Jose Bonet, Weighted Banach spaces of analytic functions with supnorms and operators between them: a survey, Revista de la Real Academia de Ciencias Exactas, Fisicas y Naturales 116, 2022.</t>
  </si>
  <si>
    <t>https://link.springer.com/article/10.1007/s13398-022-01323-4</t>
  </si>
  <si>
    <t>M.Lindstrom, S.Miihkinen, D.Norrbo, Exact essential norm of generalized Hilbert matrixoperators on classical analytic functions spaces, Advances in Mathematics vol 408 part B 2022.</t>
  </si>
  <si>
    <t>https://www.sciencedirect.com/science/article/pii/S0001870822004157</t>
  </si>
  <si>
    <t>Jineng Dai, Norm of the Hilbert matrix operator on the Korenblum space, Journal of Mathematical Analysis and its Applications, vol 514 issue 1 2022.</t>
  </si>
  <si>
    <t>https://www.sciencedirect.com/science/article/abs/pii/S0022247X22002840</t>
  </si>
  <si>
    <r>
      <rPr>
        <sz val="10"/>
        <color theme="1"/>
        <rFont val="Arial Narrow"/>
        <family val="2"/>
      </rPr>
      <t xml:space="preserve">Crisan G. (Univ. Bacau), Nechita E.(Univ. Bacau), Simian D.(ULBS) </t>
    </r>
    <r>
      <rPr>
        <sz val="10"/>
        <color rgb="FF333333"/>
        <rFont val="Arial Narrow"/>
        <family val="2"/>
      </rPr>
      <t>2021, pp. 5312–5331</t>
    </r>
  </si>
  <si>
    <t>On Randomness and Structure in Euclidean TSP Instances: A Study with Heuristic Methods. IEEE Access, Vol. 9.</t>
  </si>
  <si>
    <t>Choi, Y and Schonfeld, PM, Review of Length Approximations for Tours with Few Stops, Transportation Review Record</t>
  </si>
  <si>
    <t>https://1510p5l30-y-https-journals-sagepub-com.z.e-nformation.ro/doi/10.1177/03611981211049433</t>
  </si>
  <si>
    <r>
      <rPr>
        <sz val="10"/>
        <color theme="1"/>
        <rFont val="Arial Narrow"/>
        <family val="2"/>
      </rPr>
      <t>Simian, Dana (ULBS) </t>
    </r>
    <r>
      <rPr>
        <sz val="12"/>
        <color rgb="FF000000"/>
        <rFont val="Arial"/>
        <family val="2"/>
      </rPr>
      <t>; </t>
    </r>
    <r>
      <rPr>
        <sz val="10"/>
        <color rgb="FF000000"/>
        <rFont val="Arial Narrow"/>
        <family val="2"/>
      </rPr>
      <t>Stoica, Florin(ULBS) ; Barbulescu, Alina(Univ. Constanta), Neural Computing and Applications</t>
    </r>
  </si>
  <si>
    <t>Automatic optimized support vector regression for financial data prediction</t>
  </si>
  <si>
    <t>Tas, E., Atli, A.H. Stock Price Ranking by Learning Pairwise Preferences. Comput Econ (2022).</t>
  </si>
  <si>
    <t>https://1510g5l3l-y-https-link-springer-com.z.e-nformation.ro/article/10.1007/s10614-022-10350-7#Sec9</t>
  </si>
  <si>
    <r>
      <rPr>
        <sz val="10"/>
        <color theme="1"/>
        <rFont val="Arial Narrow"/>
        <family val="2"/>
      </rPr>
      <t>Simian, Dana (ULBS) </t>
    </r>
    <r>
      <rPr>
        <sz val="12"/>
        <color rgb="FF000000"/>
        <rFont val="Arial"/>
        <family val="2"/>
      </rPr>
      <t>; </t>
    </r>
    <r>
      <rPr>
        <sz val="10"/>
        <color rgb="FF000000"/>
        <rFont val="Arial Narrow"/>
        <family val="2"/>
      </rPr>
      <t>Stoica, Florin(ULBS) ; Barbulescu, Alina(Univ. Constanta), Neural Computing and Applications</t>
    </r>
  </si>
  <si>
    <r>
      <rPr>
        <sz val="10"/>
        <color theme="1"/>
        <rFont val="Arial Narrow"/>
        <family val="2"/>
      </rPr>
      <t>H. Yuan, "An early warning system (EWS) for Dynamic unbalanced monetary data on account of neural network algorithm (NNA)," </t>
    </r>
    <r>
      <rPr>
        <i/>
        <sz val="10"/>
        <color rgb="FF333333"/>
        <rFont val="Arial Narrow"/>
        <family val="2"/>
      </rPr>
      <t>The International Conference on Forthcoming Networks and Sustainability (FoNeS 2022)</t>
    </r>
    <r>
      <rPr>
        <sz val="10"/>
        <color rgb="FF333333"/>
        <rFont val="Arial Narrow"/>
        <family val="2"/>
      </rPr>
      <t>, Hybrid Conference, Nicosia, Cyprus, 2022, pp. 343-347</t>
    </r>
  </si>
  <si>
    <t>https://ieeexplore.ieee.org/abstract/document/10042378</t>
  </si>
  <si>
    <r>
      <rPr>
        <sz val="10"/>
        <color theme="1"/>
        <rFont val="Arial Narrow"/>
        <family val="2"/>
      </rPr>
      <t>Simian, Dana (ULBS) </t>
    </r>
    <r>
      <rPr>
        <sz val="12"/>
        <color rgb="FF000000"/>
        <rFont val="Arial"/>
        <family val="2"/>
      </rPr>
      <t>; </t>
    </r>
    <r>
      <rPr>
        <sz val="10"/>
        <color rgb="FF000000"/>
        <rFont val="Arial Narrow"/>
        <family val="2"/>
      </rPr>
      <t>Stoica, Florin(ULBS) ; Barbulescu, Alina(Univ. Constanta), Neural Computing and Applications</t>
    </r>
  </si>
  <si>
    <t>Kara Ahmet, A deep learning framework with convolutional long short-term memory for influenza-like illness trend estimation, Concurrency and Computation: Practice and ExperienceVolume 34, Issue 17, 2022</t>
  </si>
  <si>
    <t>https://151095m67-y-https-www-scopus-com.z.e-nformation.ro/record/display.uri?eid=2-s2.0-85127447238&amp;origin=resultslist&amp;sort=plf-f&amp;cite=2-s2.0-85065444822&amp;src=s&amp;imp=t&amp;sid=089b186e23a8ee615e1f7fb69823cfed&amp;sot=cite&amp;sdt=a&amp;sl=0&amp;relpos=3&amp;citeCnt=1&amp;searchTerm=</t>
  </si>
  <si>
    <r>
      <rPr>
        <sz val="10"/>
        <color theme="1"/>
        <rFont val="Arial Narrow"/>
        <family val="2"/>
      </rPr>
      <t>Simian, Dana (ULBS) </t>
    </r>
    <r>
      <rPr>
        <sz val="12"/>
        <color rgb="FF000000"/>
        <rFont val="Arial"/>
        <family val="2"/>
      </rPr>
      <t>; </t>
    </r>
    <r>
      <rPr>
        <sz val="10"/>
        <color rgb="FF000000"/>
        <rFont val="Arial Narrow"/>
        <family val="2"/>
      </rPr>
      <t>Stoica, Florin(ULBS) ; Barbulescu, Alina(Univ. Constanta), Neural Computing and Applications</t>
    </r>
  </si>
  <si>
    <t>Sharma, R., Garg, M., A Province Time-Series Data Prognostication Model-based Unconventional Research, Proceedings of the 2022 11th International Conference on System Modeling and Advancement in Research Trends, SMART 2022
pp. 1093-1097, 2022</t>
  </si>
  <si>
    <t>https://151095m67-y-https-www-scopus-com.z.e-nformation.ro/record/display.uri?eid=2-s2.0-85149770819&amp;origin=resultslist&amp;sort=plf-f&amp;cite=2-s2.0-85065444822&amp;src=s&amp;imp=t&amp;sid=089b186e23a8ee615e1f7fb69823cfed&amp;sot=cite&amp;sdt=a&amp;sl=0&amp;relpos=4&amp;citeCnt=0&amp;searchTerm=</t>
  </si>
  <si>
    <r>
      <rPr>
        <sz val="10"/>
        <color theme="1"/>
        <rFont val="Arial Narrow"/>
        <family val="2"/>
      </rPr>
      <t>Simian, Dana (ULBS) </t>
    </r>
    <r>
      <rPr>
        <sz val="12"/>
        <color rgb="FF000000"/>
        <rFont val="Arial"/>
        <family val="2"/>
      </rPr>
      <t>; </t>
    </r>
    <r>
      <rPr>
        <sz val="10"/>
        <color rgb="FF000000"/>
        <rFont val="Arial Narrow"/>
        <family val="2"/>
      </rPr>
      <t>Stoica, Florin(ULBS) ; Barbulescu, Alina(Univ. Constanta), Neural Computing and Applications</t>
    </r>
  </si>
  <si>
    <t>Fu, Z., Wu, Y., Liu, X., A tensor-based deep LSTM forecasting model capturing the intrinsic connection in multivariate time series, Applied Intelligence, 2022</t>
  </si>
  <si>
    <t>https://151095m67-y-https-www-scopus-com.z.e-nformation.ro/record/display.uri?eid=2-s2.0-85142925267&amp;origin=resultslist&amp;sort=plf-f&amp;cite=2-s2.0-85065444822&amp;src=s&amp;imp=t&amp;sid=089b186e23a8ee615e1f7fb69823cfed&amp;sot=cite&amp;sdt=a&amp;sl=0&amp;relpos=5&amp;citeCnt=0&amp;searchTerm=</t>
  </si>
  <si>
    <r>
      <rPr>
        <sz val="10"/>
        <color theme="1"/>
        <rFont val="Arial Narrow"/>
        <family val="2"/>
      </rPr>
      <t>Simian, Dana (ULBS) </t>
    </r>
    <r>
      <rPr>
        <sz val="12"/>
        <color rgb="FF000000"/>
        <rFont val="Arial"/>
        <family val="2"/>
      </rPr>
      <t>; </t>
    </r>
    <r>
      <rPr>
        <sz val="10"/>
        <color rgb="FF000000"/>
        <rFont val="Arial Narrow"/>
        <family val="2"/>
      </rPr>
      <t>Stoica, Florin(ULBS) ; Barbulescu, Alina(Univ. Constanta), Neural Computing and Applications</t>
    </r>
  </si>
  <si>
    <t>Gupta, K., Tayal, D.K., Jain, A., An experimental analysis of state-of-the-art Time Series Prediction models, 2022 2nd International Conference on Advance Computing and Innovative Technologies in Engineering, ICACITE 2022
pp. 44-47</t>
  </si>
  <si>
    <t>https://151095m67-y-https-www-scopus-com.z.e-nformation.ro/record/display.uri?eid=2-s2.0-85135460926&amp;origin=resultslist&amp;sort=plf-f&amp;cite=2-s2.0-85065444822&amp;src=s&amp;imp=t&amp;sid=089b186e23a8ee615e1f7fb69823cfed&amp;sot=cite&amp;sdt=a&amp;sl=0&amp;relpos=7&amp;citeCnt=0&amp;searchTerm=</t>
  </si>
  <si>
    <r>
      <rPr>
        <sz val="10"/>
        <color theme="1"/>
        <rFont val="Arial Narrow"/>
        <family val="2"/>
      </rPr>
      <t>Simian, Dana (ULBS) </t>
    </r>
    <r>
      <rPr>
        <sz val="12"/>
        <color rgb="FF000000"/>
        <rFont val="Arial"/>
        <family val="2"/>
      </rPr>
      <t>; </t>
    </r>
    <r>
      <rPr>
        <sz val="10"/>
        <color rgb="FF000000"/>
        <rFont val="Arial Narrow"/>
        <family val="2"/>
      </rPr>
      <t>Stoica, Florin(ULBS) ; Barbulescu, Alina(Univ. Constanta), Neural Computing and Applications</t>
    </r>
  </si>
  <si>
    <t>Li, J and Zhang, ML, Application of PCA-SVM Model in Financial Crisis Early Warning System of Listed Manufacturing Companies, Mathematical problems in engineering, 2022</t>
  </si>
  <si>
    <t>https://www.hindawi.com/journals/mpe/2022/6847145/</t>
  </si>
  <si>
    <t>Tuba, E. (Singidunum University, Belgrade, Serbia), Dolicanin-Djekic, D. (University of Pristina-Kosovska Mitrovica, Serbia), Jovanovic, R.(Hamad bin Khalifa University, Doha, Qatar), Simian, D. (ULB Sibiu, Romania), Tuba, M. (State University of Novi Pazar, Serbia)</t>
  </si>
  <si>
    <t>Combined Elephant Herding Optimization Algorithm with K-means for Data Clustering</t>
  </si>
  <si>
    <t>Alihodzic, A; Chahin, M and Cunjalo, F, New Clustering Techniques of Node Embeddings Based on Metaheuristic Optimization Algorithms, Proceedings of13th LSSC Conference, 2022</t>
  </si>
  <si>
    <t>https://1510g5l3l-y-https-link-springer-com.z.e-nformation.ro/chapter/10.1007/978-3-030-97549-4_23</t>
  </si>
  <si>
    <t>Belkhiri, Y; Kamel, N and Drias, H, An efficient multi-swarm elephant herding optimization for solving community detection problem in complex environment, Concurency and computation,vol. 34 (3), 2022</t>
  </si>
  <si>
    <t>https://1511h5l5j-y-https-onlinelibrary-wiley-com.z.e-nformation.ro/doi/10.1002/cpe.6590</t>
  </si>
  <si>
    <t>Hoseini, Z., Varaee, H., Rafieizonooz, M., Kim, J.-H.J., A New Enhanced Hybrid Grey Wolf Optimizer (GWO) Combined with Elephant Herding Optimization (EHO) Algorithm for Engineering Optimization, Journal of Soft Computing in Civil Engineering
6(4), pp. 1-42, 2022</t>
  </si>
  <si>
    <t>https://151095m67-y-https-www-scopus-com.z.e-nformation.ro/record/display.uri?eid=2-s2.0-85143599644&amp;origin=resultslist&amp;sort=plf-f&amp;cite=2-s2.0-85059075735&amp;src=s&amp;imp=t&amp;sid=245a8715d43cfe5258ac4f97f036e7dd&amp;sot=cite&amp;sdt=a&amp;sl=0&amp;relpos=0&amp;citeCnt=3&amp;searchTerm=</t>
  </si>
  <si>
    <t>Elnawasany, A., Makhlouf, M.A.A., Tawfik, B., Nassar, H., Feature selection of unbalanced breast cancer data using particle swarm optimization, International Journal of Electrical and Computer Engineering
12(5), pp. 4951-4959, 2022
Open Access,</t>
  </si>
  <si>
    <t>https://151095m67-y-https-www-scopus-com.z.e-nformation.ro/record/display.uri?eid=2-s2.0-85135267128&amp;origin=resultslist&amp;sort=plf-f&amp;cite=2-s2.0-85059075735&amp;src=s&amp;imp=t&amp;sid=245a8715d43cfe5258ac4f97f036e7dd&amp;sot=cite&amp;sdt=a&amp;sl=0&amp;relpos=1&amp;citeCnt=0&amp;searchTerm=</t>
  </si>
  <si>
    <t>Li, W., Wang, G.-G., Elephant herding optimization using dynamic topology and biogeography-based optimization based on learning for numerical optimization, Engineering with Computers
38, pp. 1585-1613, 2022</t>
  </si>
  <si>
    <t>https://151095m67-y-https-www-scopus-com.z.e-nformation.ro/record/display.uri?eid=2-s2.0-85100500990&amp;origin=resultslist&amp;sort=plf-f&amp;cite=2-s2.0-85059075735&amp;src=s&amp;imp=t&amp;sid=245a8715d43cfe5258ac4f97f036e7dd&amp;sot=cite&amp;sdt=a&amp;sl=0&amp;relpos=2&amp;citeCnt=17&amp;searchTerm=</t>
  </si>
  <si>
    <r>
      <rPr>
        <sz val="10"/>
        <color theme="1"/>
        <rFont val="Arial Narrow"/>
        <family val="2"/>
      </rPr>
      <t>Alihodzic, A (Univ. Saraevo)</t>
    </r>
    <r>
      <rPr>
        <sz val="10"/>
        <color rgb="FF5D33BF"/>
        <rFont val="Arial Narrow"/>
        <family val="2"/>
      </rPr>
      <t> </t>
    </r>
    <r>
      <rPr>
        <sz val="10"/>
        <color theme="1"/>
        <rFont val="Arial Narrow"/>
        <family val="2"/>
      </rPr>
      <t>; Tuba, E (Singidumum, Univ. Belgrad) ; Simian, D (Simian, Dana); Tuba, V (Singidumum, Univ. Belgrad) ; Tuba, M (Singidumum, Univ. Belgrad)</t>
    </r>
  </si>
  <si>
    <t>Extreme Learning Machines for Data Classification Tuning by Improved Bat Algorithm</t>
  </si>
  <si>
    <t>Agarwal, T and Kumar, V, A Systematic Review on Bat Algorithm: Theoretical Foundation, Variants, and Applications, ARCHIVES OF COMPUTATIONAL METHODS IN ENGINEERING, 29 (5) , pp.2707-2736, 2022</t>
  </si>
  <si>
    <t>https://1510g5l3l-y-https-link-springer-com.z.e-nformation.ro/article/10.1007/s11831-021-09673-9</t>
  </si>
  <si>
    <t>E Tuba (Faculty of Informatics and Computing, Singidunum University, Belgrade, Serbia) , D Simian (ULBS), E Dolicanin(Department of Technical Sciences, State University of Novi Pazar, Novi Pazar, Serbia), R Jovanovic (Qatar Environment and Energy Research Institute, Hamad bin Khalifa University, Doha, Qatar), M Tuba (Faculty of Informatics and Computing, Singidunum University, Belgrade, Serbia)</t>
  </si>
  <si>
    <t>Energy Efficient Sink Placement in Wireless Sensor Networks by Brain Storm Optimization Algorithm</t>
  </si>
  <si>
    <t>Pitchaimanickam, B., Grey Wolf Optimization for Effective Sink Placement in Wireless Sensor Networks, 2022 1st International Conference on Electrical, Electronics, 2022 1st International Conference on Electrical, Electronics, Information and Communication Technologies, ICEEICT 2022</t>
  </si>
  <si>
    <t>https://151095m67-y-https-www-scopus-com.z.e-nformation.ro/record/display.uri?eid=2-s2.0-85130254568&amp;origin=resultslist&amp;sort=plf-f&amp;cite=2-s2.0-85053887168&amp;src=s&amp;imp=t&amp;sid=b685fe4867de795b5edc08d8c47083ed&amp;sot=cite&amp;sdt=a&amp;sl=0&amp;relpos=2&amp;citeCnt=0&amp;searchTerm=</t>
  </si>
  <si>
    <t>Poggi, B ; Babatounde, C ; Vittori, E; Antoine-Santoni, Efficient WSN Node Placement by Coupling KNN Machine Learning for Signal Estimations and I-HBIA Metaheuristic Algorithm for Node Position Optimization, Sensors, vol. 22/issue24, 2022</t>
  </si>
  <si>
    <t>https://www.mdpi.com/1424-8220/22/24/9927</t>
  </si>
  <si>
    <t>Tuba, Eva (Univ.of Belgrade, Serbia); Tuba, Milan (Univ. of Belgrade, Serbia); Simian, Dana (ULBS)</t>
  </si>
  <si>
    <t>Wireless Sensor Network Coverage Problem Using Modified Fireworks Algorithm</t>
  </si>
  <si>
    <r>
      <rPr>
        <sz val="10"/>
        <color theme="1"/>
        <rFont val="Arial Narrow"/>
        <family val="2"/>
      </rPr>
      <t>Qi, X., Li, Z., Chen, C. </t>
    </r>
    <r>
      <rPr>
        <i/>
        <sz val="10"/>
        <color theme="1"/>
        <rFont val="Arial Narrow"/>
        <family val="2"/>
      </rPr>
      <t>et al.</t>
    </r>
    <r>
      <rPr>
        <sz val="10"/>
        <color theme="1"/>
        <rFont val="Arial Narrow"/>
        <family val="2"/>
      </rPr>
      <t> A wireless sensor node deployment scheme based on embedded virtual force resampling particle swarm optimization algorithm. </t>
    </r>
    <r>
      <rPr>
        <i/>
        <sz val="10"/>
        <color theme="1"/>
        <rFont val="Arial Narrow"/>
        <family val="2"/>
      </rPr>
      <t>Appl Intell</t>
    </r>
    <r>
      <rPr>
        <sz val="10"/>
        <color theme="1"/>
        <rFont val="Arial Narrow"/>
        <family val="2"/>
      </rPr>
      <t> </t>
    </r>
    <r>
      <rPr>
        <b/>
        <sz val="10"/>
        <color theme="1"/>
        <rFont val="Arial Narrow"/>
        <family val="2"/>
      </rPr>
      <t>52</t>
    </r>
    <r>
      <rPr>
        <sz val="10"/>
        <color theme="1"/>
        <rFont val="Arial Narrow"/>
        <family val="2"/>
      </rPr>
      <t>, 7420–7441 (2022)</t>
    </r>
  </si>
  <si>
    <t>https://1510g5l3l-y-https-link-springer-com.z.e-nformation.ro/article/10.1007/s10489-021-02745-0#citeas</t>
  </si>
  <si>
    <t>Adjusted Bat Algorithm for Tuning of Support Vector Machine Parameters</t>
  </si>
  <si>
    <t>Ma, L; Wang, GD; Zhang, P; Huo, YJ, Fault Diagnosis Method of Circuit Breaker Based on CEEMDAN and PSO-GSA-SVM, IEEJ Transactions on Electrical and Electronic Engineering</t>
  </si>
  <si>
    <t>https://1511h5l5j-y-https-onlinelibrary-wiley-com.z.e-nformation.ro/doi/10.1002/tee.23666</t>
  </si>
  <si>
    <t>Jovanovic, Raka (Univ.of Belgrade, Serbia); Tuba, Milan (Univ. Megatrend, Serbia) Simian, Dana (ULBS)</t>
  </si>
  <si>
    <t>A New Visualization Algorithm for the Mandelbrot Set</t>
  </si>
  <si>
    <t>Popa, B; Selisteanu, D and Lorincz, AE, Possibilities of Use for Fractal Techniques as Parameters of Graphic Analysis. Fractal and Fractional, vol. 6, issue 11, 2022</t>
  </si>
  <si>
    <t>https://www.mdpi.com/2504-3110/6/11/686</t>
  </si>
  <si>
    <r>
      <rPr>
        <sz val="10"/>
        <color theme="1"/>
        <rFont val="Arial Narrow"/>
        <family val="2"/>
      </rPr>
      <t>Jovanovic R. (Univ. of Belgrade, Serbia)</t>
    </r>
    <r>
      <rPr>
        <sz val="12"/>
        <color rgb="FF333333"/>
        <rFont val="Arial"/>
        <family val="2"/>
      </rPr>
      <t>, </t>
    </r>
    <r>
      <rPr>
        <sz val="10"/>
        <color theme="1"/>
        <rFont val="Arial Narrow"/>
        <family val="2"/>
      </rPr>
      <t>Tuba M. (Univ. of Belgrade, Serbia), Simian D.</t>
    </r>
  </si>
  <si>
    <t>Ant colony optimization applied to minimum weight dominating set problem</t>
  </si>
  <si>
    <t>Luo, W., Ye, R., Wan, H., (...), Fang, B., Zhang, D.,Improving Local Search Algorithms via Probabilistic Configuration Checking, Proceedings of the 36th AAAI Conference on Artificial Intelligence, AAAI 2022
36, pp. 10283-10290</t>
  </si>
  <si>
    <t>https://151095m67-y-https-www-scopus-com.z.e-nformation.ro/record/display.uri?eid=2-s2.0-85147680988&amp;origin=resultslist&amp;sort=plf-f&amp;cite=2-s2.0-79952633691&amp;src=s&amp;imp=t&amp;sid=e02a52bf87eb94e1c3c58798a87dac9e&amp;sot=cite&amp;sdt=a&amp;sl=0&amp;relpos=1&amp;citeCnt=0&amp;searchTerm=</t>
  </si>
  <si>
    <r>
      <rPr>
        <sz val="10"/>
        <color theme="1"/>
        <rFont val="Arial Narrow"/>
        <family val="2"/>
      </rPr>
      <t>Jovanovic R. (Univ. of Belgrade, Serbia)</t>
    </r>
    <r>
      <rPr>
        <sz val="12"/>
        <color rgb="FF333333"/>
        <rFont val="Arial"/>
        <family val="2"/>
      </rPr>
      <t>, </t>
    </r>
    <r>
      <rPr>
        <sz val="10"/>
        <color theme="1"/>
        <rFont val="Arial Narrow"/>
        <family val="2"/>
      </rPr>
      <t>Tuba M. (Univ. of Belgrade, Serbia), Simian D.</t>
    </r>
  </si>
  <si>
    <r>
      <rPr>
        <sz val="10"/>
        <color theme="1"/>
        <rFont val="Arial Narrow"/>
        <family val="2"/>
      </rPr>
      <t>R Li, S Liu, F Wang, J Gao, H Liu, </t>
    </r>
    <r>
      <rPr>
        <sz val="10"/>
        <color theme="1"/>
        <rFont val="Arial"/>
        <family val="2"/>
      </rPr>
      <t>S Hu, M Yin, A restart local search algorithm with relaxed configuration checking strategy for the minimum k-dominating set problem, Knowledge-Based Systems, 2022 - Elsevier</t>
    </r>
  </si>
  <si>
    <t>https://151095ma2-y-https-www-scopus-com.z.e-nformation.ro/record/display.uri?eid=2-s2.0-85136531073&amp;origin=resultslist&amp;sort=plf-f&amp;src=s&amp;st1=A+restart+local+search+algorithm+with+relaxed+configuration+checking+strategy+for+the+minimum+k-dominating+set+problem&amp;sid=dbd254058e7c5f43a3575d7a7d54c487&amp;sot=b&amp;sdt=b&amp;sl=125&amp;s=TITLE%28A+restart+local+search+algorithm+with+relaxed+configuration+checking+strategy+for+the+minimum+k-dominating+set+problem%29&amp;relpos=0&amp;citeCnt=0&amp;searchTerm=</t>
  </si>
  <si>
    <r>
      <rPr>
        <sz val="10"/>
        <color theme="1"/>
        <rFont val="Arial Narrow"/>
        <family val="2"/>
      </rPr>
      <t>Jovanovic R. (Univ. of Belgrade, Serbia)</t>
    </r>
    <r>
      <rPr>
        <sz val="12"/>
        <color rgb="FF333333"/>
        <rFont val="Arial"/>
        <family val="2"/>
      </rPr>
      <t>, </t>
    </r>
    <r>
      <rPr>
        <sz val="10"/>
        <color theme="1"/>
        <rFont val="Arial Narrow"/>
        <family val="2"/>
      </rPr>
      <t>Tuba M. (Univ. of Belgrade, Serbia), Simian D.</t>
    </r>
  </si>
  <si>
    <t>Boni, P.K., Islam, M.R., Minimum weight dominating set using chemical reaction optimization algorithm, Lecture Notes on Data Engineering and Communications Technologies book series (LNDECT,volume 99), pp. 43-56, 2022</t>
  </si>
  <si>
    <t>https://151095mah-y-https-www-scopus-com.z.e-nformation.ro/record/display.uri?eid=2-s2.0-85126358849&amp;origin=resultslist&amp;sort=plf-f&amp;src=s&amp;st1=Minimum+weight+dominating+set+using+chemical+reaction+optimization+algorithm&amp;sid=a2648cf67e4559d0022b08ad87e1d6f4&amp;sot=b&amp;sdt=b&amp;sl=83&amp;s=TITLE%28Minimum+weight+dominating+set+using+chemical+reaction+optimization+algorithm%29&amp;relpos=0&amp;citeCnt=0&amp;searchTerm=</t>
  </si>
  <si>
    <r>
      <rPr>
        <sz val="10"/>
        <color theme="1"/>
        <rFont val="Arial Narrow"/>
        <family val="2"/>
      </rPr>
      <t>Jovanovic R. (Univ. of Belgrade, Serbia)</t>
    </r>
    <r>
      <rPr>
        <sz val="12"/>
        <color rgb="FF333333"/>
        <rFont val="Arial"/>
        <family val="2"/>
      </rPr>
      <t>, </t>
    </r>
    <r>
      <rPr>
        <sz val="10"/>
        <color theme="1"/>
        <rFont val="Arial Narrow"/>
        <family val="2"/>
      </rPr>
      <t>Tuba M. (Univ. of Belgrade, Serbia), Simian D.</t>
    </r>
  </si>
  <si>
    <t>Nakkala, M.R., Singh, A., Rossi, A., Swarm intelligence, exact and matheuristic approaches for minimum weight directed dominating set problem, Engineering Applications of Artificial Intelligence
109,2022</t>
  </si>
  <si>
    <t>https://151095m67-y-https-www-scopus-com.z.e-nformation.ro/record/display.uri?eid=2-s2.0-85122532607&amp;origin=resultslist&amp;sort=plf-f&amp;cite=2-s2.0-79952633691&amp;src=s&amp;imp=t&amp;sid=e02a52bf87eb94e1c3c58798a87dac9e&amp;sot=cite&amp;sdt=a&amp;sl=0&amp;relpos=2&amp;citeCnt=1&amp;searchTerm=</t>
  </si>
  <si>
    <r>
      <rPr>
        <sz val="10"/>
        <color theme="1"/>
        <rFont val="Arial Narrow"/>
        <family val="2"/>
      </rPr>
      <t>Jovanovic R. (Univ. of Belgrade, Serbia)</t>
    </r>
    <r>
      <rPr>
        <sz val="12"/>
        <color rgb="FF333333"/>
        <rFont val="Arial"/>
        <family val="2"/>
      </rPr>
      <t>, </t>
    </r>
    <r>
      <rPr>
        <sz val="10"/>
        <color theme="1"/>
        <rFont val="Arial Narrow"/>
        <family val="2"/>
      </rPr>
      <t>Tuba M. (Univ. of Belgrade, Serbia), Simian D.</t>
    </r>
  </si>
  <si>
    <t>Comparison of different topologies for island-based multi-colony ant algorithms for the minimum weight vertex cover problem</t>
  </si>
  <si>
    <t>Meng, J., You, X., Liu, S., Heterogeneous ant colony optimization based on adaptive interactive learning and non-zero-sum game, Soft Computing
26(8), pp. 3903-3920, 2022</t>
  </si>
  <si>
    <t>https://151095m67-y-https-www-scopus-com.z.e-nformation.ro/record/display.uri?eid=2-s2.0-85125400134&amp;origin=resultslist&amp;sort=plf-f&amp;cite=2-s2.0-77950106560&amp;src=s&amp;imp=t&amp;sid=147a19179d7d1df53bbea50ef792564a&amp;sot=cite&amp;sdt=a&amp;sl=0&amp;relpos=0&amp;citeCnt=1&amp;searchTerm=</t>
  </si>
  <si>
    <r>
      <rPr>
        <sz val="10"/>
        <color theme="1"/>
        <rFont val="Arial Narrow"/>
        <family val="2"/>
      </rPr>
      <t>Jovanovic R. (Univ. of Belgrade, Serbia)</t>
    </r>
    <r>
      <rPr>
        <sz val="12"/>
        <color rgb="FF333333"/>
        <rFont val="Arial"/>
        <family val="2"/>
      </rPr>
      <t>, </t>
    </r>
    <r>
      <rPr>
        <sz val="10"/>
        <color theme="1"/>
        <rFont val="Arial Narrow"/>
        <family val="2"/>
      </rPr>
      <t>Tuba M. (Univ. of Belgrade, Serbia), Simian D.</t>
    </r>
  </si>
  <si>
    <t>An object-oriented framework with corresponding graphical user interface for developing ant colony optimization based algorithms</t>
  </si>
  <si>
    <t>Ehringhausen, M., Logofatu, D., Interactive Visualization of Ant Colony Optimization - Pathfinding on a Dynamic Grid, 16th International Conference on INnovations in Intelligent SysTems and Applications, INISTA 2022</t>
  </si>
  <si>
    <t>https://151095m67-y-https-www-scopus-com.z.e-nformation.ro/record/display.uri?eid=2-s2.0-85139597177&amp;origin=resultslist&amp;sort=plf-f&amp;cite=2-s2.0-59249108369&amp;src=s&amp;imp=t&amp;sid=6eb3da1ae1f1262f2803ba05287bb48d&amp;sot=cite&amp;sdt=a&amp;sl=0&amp;relpos=0&amp;citeCnt=0&amp;searchTerm=</t>
  </si>
  <si>
    <t>Tuba, Eva (Univ.of Belgrade, Serbia); Tuba, Milan (Univ. of Belgrade, Serbia); Simian, Dana</t>
  </si>
  <si>
    <t>Handwritten digit recognition by support vector machine optimized by bat algorithm</t>
  </si>
  <si>
    <r>
      <rPr>
        <sz val="10"/>
        <color theme="1"/>
        <rFont val="Arial Narrow"/>
        <family val="2"/>
      </rPr>
      <t>A Banerjee</t>
    </r>
    <r>
      <rPr>
        <sz val="10"/>
        <color theme="1"/>
        <rFont val="Arial"/>
        <family val="2"/>
      </rPr>
      <t>, D Singh, S Sahana, I Nath, Impacts of metaheuristic and swarm intelligence approach in optimization, Cognitive Data Science in Sustainable Computing
2022, Pages 71-99</t>
    </r>
  </si>
  <si>
    <t>https://www.sciencedirect.com/science/article/abs/pii/B978032385117600008X</t>
  </si>
  <si>
    <r>
      <rPr>
        <sz val="10"/>
        <color theme="1"/>
        <rFont val="Arial Narrow"/>
        <family val="2"/>
      </rPr>
      <t>M. O. Alshrief, W. El-Tarhouni and K. A. Bozed, "Ensemble machine learning model for classification of handwritten digit recognition," </t>
    </r>
    <r>
      <rPr>
        <i/>
        <sz val="10"/>
        <color rgb="FF333333"/>
        <rFont val="Arial"/>
        <family val="2"/>
      </rPr>
      <t>2022 IEEE 2nd International Maghreb Meeting of the Conference on Sciences and Techniques of Automatic Control and Computer Engineering (MI-STA)</t>
    </r>
    <r>
      <rPr>
        <sz val="10"/>
        <color rgb="FF333333"/>
        <rFont val="Arial"/>
        <family val="2"/>
      </rPr>
      <t>, Sabratha, Libya, 2022, pp. 580-585, doi: 10.1109/MI-STA54861.2022.9837750.</t>
    </r>
  </si>
  <si>
    <t>https://ieeexplore.ieee.org/abstract/document/9837750</t>
  </si>
  <si>
    <r>
      <rPr>
        <sz val="10"/>
        <color theme="1"/>
        <rFont val="Arial Narrow"/>
        <family val="2"/>
      </rPr>
      <t>R. C. Joshi, V. R. Patel and A. Goyal, "Evaluation of Supervised Machine Learning Models for Handwritten Digit Recognition, " </t>
    </r>
    <r>
      <rPr>
        <i/>
        <sz val="10"/>
        <color rgb="FF333333"/>
        <rFont val="Arial"/>
        <family val="2"/>
      </rPr>
      <t>2022 4th International Conference on Advances in Computing, Communication Control and Networking (ICAC3N)</t>
    </r>
    <r>
      <rPr>
        <sz val="10"/>
        <color rgb="FF333333"/>
        <rFont val="Arial"/>
        <family val="2"/>
      </rPr>
      <t>, Greater Noida, India, 2022, pp. 378-383</t>
    </r>
  </si>
  <si>
    <t>https://ieeexplore.ieee.org/abstract/document/10074292 https://151095mgx-y-https-www-scopus-com.z.e-nformation.ro/record/display.uri?eid=2-s2.0-85152193561&amp;origin=resultslist&amp;sort=plf-f&amp;src=s&amp;st1=Evaluation+of+Supervised+Machine+Learning+Models+for+Handwritten+Digit+Recognition&amp;sid=992e6b2ab0b113eab8bbc2aa2b742926&amp;sot=b&amp;sdt=b&amp;sl=89&amp;s=TITLE%28Evaluation+of+Supervised+Machine+Learning+Models+for+Handwritten+Digit+Recognition%29&amp;relpos=0&amp;citeCnt=0&amp;searchTerm=</t>
  </si>
  <si>
    <t>Dana Simian (ULBS), Florin Stoica (ULBS), Alina Bărbulescu (UNITBV)</t>
  </si>
  <si>
    <r>
      <rPr>
        <sz val="10"/>
        <color theme="1"/>
        <rFont val="Arial Narrow"/>
        <family val="2"/>
      </rPr>
      <t>Fu, Z., Wu, Y. &amp; Liu, X. A tensor-based deep LSTM forecasting model capturing the intrinsic connection in multivariate time series</t>
    </r>
    <r>
      <rPr>
        <sz val="11"/>
        <color theme="1"/>
        <rFont val="Segoe UI"/>
        <family val="2"/>
      </rPr>
      <t>. </t>
    </r>
    <r>
      <rPr>
        <sz val="11"/>
        <color theme="1"/>
        <rFont val="Calibri"/>
        <family val="2"/>
      </rPr>
      <t xml:space="preserve">Appl Intell (2022). </t>
    </r>
  </si>
  <si>
    <t>https://doi.org/10.1007/s10489-022-04229-1</t>
  </si>
  <si>
    <t>WOS:000890125400004</t>
  </si>
  <si>
    <r>
      <rPr>
        <sz val="10"/>
        <color theme="1"/>
        <rFont val="Arial Narrow"/>
        <family val="2"/>
      </rPr>
      <t>Tas, E., Atli, A.H. Stock Price Ranking by Learning Pairwise Preferences.</t>
    </r>
    <r>
      <rPr>
        <sz val="11"/>
        <color theme="1"/>
        <rFont val="Segoe UI"/>
        <family val="2"/>
      </rPr>
      <t> </t>
    </r>
    <r>
      <rPr>
        <sz val="11"/>
        <color theme="1"/>
        <rFont val="Calibri"/>
        <family val="2"/>
      </rPr>
      <t xml:space="preserve">Comput Econ (2022) </t>
    </r>
  </si>
  <si>
    <t>https://doi.org/10.1007/s10614-022-10350-7</t>
  </si>
  <si>
    <t>WOS:000890113500002</t>
  </si>
  <si>
    <t>Boitor C (ULBS), Stoica F (ULBS), Nasser H</t>
  </si>
  <si>
    <t>Prediction of the mesiodistal size of unerupted canines and premolars for a group of Romanian children: a comparative study.</t>
  </si>
  <si>
    <t>Hasan Camcı, Farhad Salmanpour. Estimating the size of unerupted teeth: Moyers vs deep learning. Digital Orthodontics| Volume 161, Issue 3, pp. 451-456, March 2022</t>
  </si>
  <si>
    <t>https://doi.org/10.1016/j.ajodo.2021.03.015</t>
  </si>
  <si>
    <t>WOS:000760324700027</t>
  </si>
  <si>
    <t>Jing Li, Mingliang Zhang, Application of PCA-SVM Model in Financial Crisis Early Warning System of Listed Manufacturing Companies. Mathematical Problems in Engineering, vol. 2022, Article ID 6847145, 9 pages, 2022.</t>
  </si>
  <si>
    <t>https://doi.org/10.1155/2022/6847145</t>
  </si>
  <si>
    <t>WOS:000862776600003</t>
  </si>
  <si>
    <t>Qi, K., Yang, H. A novel robust nonparallel support vector classifier based on one optimization problem. Neural Comput &amp; Applic 35, 799–814 (2022).</t>
  </si>
  <si>
    <t>https://doi.org/10.1007/s00521-022-07814-0</t>
  </si>
  <si>
    <t>WOS:000856591300003</t>
  </si>
  <si>
    <t>K. Gupta, D. K. Tayal and A. Jain. An experimental analysis of state-of-the-art Time Series Prediction models</t>
  </si>
  <si>
    <t>https://doi.org/10.1109/ICACITE53722.2022.9823455</t>
  </si>
  <si>
    <r>
      <rPr>
        <sz val="10"/>
        <color theme="1"/>
        <rFont val="Arial Narrow"/>
        <family val="2"/>
      </rPr>
      <t xml:space="preserve">Milev Ivana, Prislan Lev, Zajc Matej, </t>
    </r>
    <r>
      <rPr>
        <i/>
        <sz val="10"/>
        <color rgb="FF000000"/>
        <rFont val="Arial Narrow"/>
        <family val="2"/>
      </rPr>
      <t>Energy Portal Design and Evaluation for Consumer Active Participation in Energy Services: Seven-Month Field Study with 234 Slovenian Households</t>
    </r>
    <r>
      <rPr>
        <sz val="10"/>
        <color rgb="FF000000"/>
        <rFont val="Arial Narrow"/>
        <family val="2"/>
      </rPr>
      <t>, ELECTRONICS, WOS:000881031000001, Volume11, Issue21, Article Number: 3452, eISSN: 2079-9292</t>
    </r>
  </si>
  <si>
    <t>https://www.mdpi.com/2079-9292/11/21/3452</t>
  </si>
  <si>
    <t>WOS: 000881031000001</t>
  </si>
  <si>
    <t>Simion E., Constantinescu N.</t>
  </si>
  <si>
    <t>Complexity computations in code cracking problems</t>
  </si>
  <si>
    <t>Adu-Kyere A, Nigussie E, Isoahy J, Quantum Key Distribution: Modeling and Simulation through BB84 Protocol Using Python3</t>
  </si>
  <si>
    <t>https://www.mdpi.com/1424-8220/22/16/6284</t>
  </si>
  <si>
    <t>Stephanides G., Constantinescu N., Cosulschi M, Gabroveanu M</t>
  </si>
  <si>
    <t>RSA-padding signatures with attack studies</t>
  </si>
  <si>
    <t>Alsaedi R, Dhifli A, Ghanmi A, Different approach on elliptic curves mathematical models study and their applications</t>
  </si>
  <si>
    <t>https://www.anstuocmath.ro/mathematics/anale2022v1/3_RamziAlsaedi_et_all.pdf</t>
  </si>
  <si>
    <t>Constantinescu N</t>
  </si>
  <si>
    <t>SECURITY SYSTEM VULNERABILITIES</t>
  </si>
  <si>
    <t>Ticleanu Oana, Constantinescu Nicolae</t>
  </si>
  <si>
    <t>Intelligent data retrieval with hierarchically structured information</t>
  </si>
  <si>
    <t>Stephanides George, Constantinescu Nicolae</t>
  </si>
  <si>
    <t>The GN-authenticated key agreement</t>
  </si>
  <si>
    <t>Emil Simion, Nicolae Constantinescu</t>
  </si>
  <si>
    <t>Complexity Computations in Code Cracking Problems</t>
  </si>
  <si>
    <t>Nicolae Constantinescu, Oana Ticleanu, Alin Golumbeanu</t>
  </si>
  <si>
    <t>Nonliniearities on Cryptographic Shift Registers</t>
  </si>
  <si>
    <t>Iancu I, Constantinescu N</t>
  </si>
  <si>
    <t>Intuitionistic fuzzy system for fingerprints authentication</t>
  </si>
  <si>
    <t>Awan K, Din I, Almogren A, Kumar N, Almogren A, A Taxonomy of Multimedia-based Graphical User Authentication for Green Internet of Things</t>
  </si>
  <si>
    <t>https://dl.acm.org/doi/abs/10.1145/3433544</t>
  </si>
  <si>
    <t>Bouchra Ben Amma, Said Melliani, Lalla Saadia Chadli, Convergence, Consistence, and Stability Analysis of One-Step Methods for First-Order Intuitionistic Fuzzy Differential Equations</t>
  </si>
  <si>
    <t>https://www.igi-global.com/article/convergence-consistence-and-stability-analysis-of-one-step-methods-for-first-order-intuitionistic-fuzzy-differential-equations/302123</t>
  </si>
  <si>
    <t>Novario J. Perdana; Dyah E. Herwindiati; Nor H. Sarmin, Voice Recognition System for User Authentication Using Gaussian Mixture Model</t>
  </si>
  <si>
    <t>https://ieeexplore.ieee.org/abstract/document/9936856</t>
  </si>
  <si>
    <t>Somashekhar B. M., Sharath Kumar Y. H., Ranjith K. C., Puneeth P., A Fingerprint Retrieval System Using Bag of Features of SIFT and SURF</t>
  </si>
  <si>
    <t>https://www.philstat.org/index.php/MSEA/article/view/698</t>
  </si>
  <si>
    <t>Akwasi Adu-Kyere , Ethiopia Nigussie and Jouni Isoaho, Quantum Key Distribution: Modeling and Simulation through BB84 Protocol Using Python3</t>
  </si>
  <si>
    <t>Mihai Gabroveanu; Ion Iancu; Mirel Cosulschi; Nicolae Constantinescu</t>
  </si>
  <si>
    <t>Towards using grid services for mining fuzzy association rules</t>
  </si>
  <si>
    <t>Andreea Liliana Bădică, Kumar Nalinaksh &amp; Agnieszka Król, Experiments with Big Semi-Structured Data Analytics for Digital Marketing</t>
  </si>
  <si>
    <t>https://link.springer.com/chapter/10.1007/978-3-031-25088-0_2</t>
  </si>
  <si>
    <t>Paola Patricia Ariza-Colpas , Enrico Vicario, Ana Isabel Oviedo-Carrascal, Shariq Butt Aziz, Marlon Alberto Piñeres-Melo, Alejandra Quintero-Linero and Fulvio Patara, Human Activity Recognition Data Analysis: History, Evolutions, and New Trends</t>
  </si>
  <si>
    <t>https://www.mdpi.com/1424-8220/22/9/3401</t>
  </si>
  <si>
    <t>Nicolae Constantinescu</t>
  </si>
  <si>
    <t>Estimators in Cryptography</t>
  </si>
  <si>
    <t>Behrouz Zolfaghari, Khodakhast Bibak and Takeshi Koshiba, The Odyssey of Entropy: Cryptography</t>
  </si>
  <si>
    <t>https://www.mdpi.com/1099-4300/24/2/266</t>
  </si>
  <si>
    <t>Hunyadi Daniel (ULBS)</t>
  </si>
  <si>
    <t>Performance comparison of Apriori and FP-Growth algorithms in generating association rules</t>
  </si>
  <si>
    <t>STFTiS: Introducing a spatio-temporal FTiS model to investigate the level of citizens' satisfaction of 311 non-emergency services, Reza Mohammadi, Mohammad Taleai, Somayeh Alizadeh, Omid Reza Abbasi, Transaction in GIS, Volume 26, Issue 2 , 2022</t>
  </si>
  <si>
    <t>https://onlinelibrary.wiley.com/doi/abs/10.1111/tgis.12890</t>
  </si>
  <si>
    <t>WoS, SCOPUS</t>
  </si>
  <si>
    <t>TCM Constitution Analysis Method Based on Parallel FP-Growth Algorithm in Hadoop Framework, 
Li, M.,Lv, X., Liu, Y., Wang, L., Song, J., Journal of Healthcare Engineering,</t>
  </si>
  <si>
    <t>https://www.hindawi.com/journals/jhe/2022/9006096/</t>
  </si>
  <si>
    <t>Maniu I, Costea R, Maniu G, Neamtu B.</t>
  </si>
  <si>
    <t>Inflammatory Biomarkers in Febrile Seizure: A Comprehensive Bibliometric, Review and Visualization Analysis</t>
  </si>
  <si>
    <t>Morante-Carballo, F., Montalván-Burbano, N., Arias-Hidalgo, M., Domínguez-Granda, L., Apolo-Masache, B., &amp; Carrión-Mero, P. (2022). Flood Models: An Exploratory Analysis and Research Trends. Water, 14(16), 2488.</t>
  </si>
  <si>
    <t>https://www.webofscience.com/wos/woscc/full-record/WOS:000845151200001</t>
  </si>
  <si>
    <t>Scantlebury, M. H., Reid, A. Y., &amp; Pittman, Q. J. (2023). Contributions of cytokines to febrile seizures. In Febrile Seizures (pp. 179-193). Academic Press.</t>
  </si>
  <si>
    <t>https://www.scopus.com/results/citedbyresults.uri?sort=plf-f&amp;cite=2-s2.0-85113502477&amp;src=s&amp;imp=t&amp;sid=8ce81dce41466a9b8f52a1ec679b3578&amp;sot=cite&amp;sdt=a&amp;sl=0&amp;origin=resultslist&amp;editSaveSearch=&amp;txGid=0e4d0aaa416da50f8cf743485a69c81b</t>
  </si>
  <si>
    <t>Costea RM, Maniu I, Dobrota L, Neamtu B</t>
  </si>
  <si>
    <t>Stress Hyperglycemia as Predictive Factor of Recurrence in Children with Febrile Seizures</t>
  </si>
  <si>
    <t>Henry, C., Cockburn, C., Simpson, M. H., Budd, S., Wang, C., &amp; Dinov, D. (2022). The baseline risk of multiple febrile seizures in the same febrile illness: a meta-analysis. European Journal of Pediatrics, 181(6), 2201-2213.</t>
  </si>
  <si>
    <t>https://www.webofscience.com/wos/woscc/full-record/WOS:000769263900001</t>
  </si>
  <si>
    <t>Korakas, E., Argyropoulos, T., Koliou, G. A., Gikas, A., Kountouri, A., Nikolopoulou, S. K., ... &amp; Lambadiari, V. (2022). Prevalence and Prognostic Factors of Stress Hyperglycemia in a Pediatric Population with Acute Illness in Greece—A Prospective Observational Study. Journal of Clinical Medicine, 11(5), 1301.</t>
  </si>
  <si>
    <t>https://www.webofscience.com/wos/woscc/full-record/WOS:000819942000001</t>
  </si>
  <si>
    <t>Neamțu BM, Visa G, Maniu I, Ognean ML, Pérez-Elvira R (NEPSA Rehabil Neurol, Neuropsychophysiol Lab, Salamanca 37003, Spain), Dragomir A (Natl Univ Singapore), Agudo M (NEPSA Rehabil Neurol, Neuropsychophysiol Lab, Salamanca 37003, Spain), Șofariu CR (Pediat Clin Hosp), Gheonea M, Pitic A, Brad R, Matei C, Teodoru M, Băcilă C.</t>
  </si>
  <si>
    <t>A Decision-Tree Approach to Assist in Forecasting the Outcomes of the Neonatal Brain Injury</t>
  </si>
  <si>
    <t>Bertoncelli, C. M., Dehan, N., Bertoncelli, D., Bagui, S., Bagui, S. C., Costantini, S., &amp; Solla, F. (2022). Prediction Model for Identifying Factors Associated with Epilepsy in Children with Cerebral Palsy. Children, 9(12), 1918.</t>
  </si>
  <si>
    <t>https://www.webofscience.com/wos/woscc/full-record/WOS:000900575900001</t>
  </si>
  <si>
    <t>Rao, A., &amp; Palma, J. (2022, March). Clinical decision support in the neonatal ICU. In Seminars in Fetal and Neonatal Medicine (p. 101332). WB Saunders.</t>
  </si>
  <si>
    <t>https://www.webofscience.com/wos/woscc/full-record/WOS:000907629200004</t>
  </si>
  <si>
    <t>Li, H., Liu, Y., Zhao, R., Zhang, X., &amp; Zhang, Z. (2022). How Did the Risk of Poverty-Stricken Population Return to Poverty in the Karst Ecologically Fragile Areas Come into Being?—Evidence from China. Land, 11(10), 1656.</t>
  </si>
  <si>
    <t>https://www.webofscience.com/wos/woscc/full-record/WOS:000874310100001</t>
  </si>
  <si>
    <t>Hilal, A. M., Albraikan, A. A., Dhahbi, S., Nour, M. K., Mohamed, A., Motwakel, A., ... &amp; Rizwanullah, M. (2022). Intelligent Epileptic Seizure Detection and Classification Model Using Optimal Deep Canonical Sparse Autoencoder. Biology, 11(8), 1220.</t>
  </si>
  <si>
    <t>https://www.webofscience.com/wos/woscc/full-record/WOS:000846225900001</t>
  </si>
  <si>
    <t>Cainelli, E., Vedovelli, L., Gregori, D., Suppiej, A., Padalino, M., Cogo, P., &amp; Bisiacchi, P. (2022). Embrace the Complexity: Agnostic Evaluation of Children’s Neuropsychological Performances Reveals Hidden Neurodevelopment Patterns. Children, 9(6), 775.</t>
  </si>
  <si>
    <t>https://www.webofscience.com/wos/woscc/full-record/WOS:000818248700001</t>
  </si>
  <si>
    <t>Tanner, D.L., Privitera, M., Rao, M.B., Basu, I, Use of Electronic Seizure Diaries and Decision Trees to Predict Seizure Outcome for Patients with Epilepsy , Proceedings of the World Congress on Electrical Engineering and Computer Systems and Science</t>
  </si>
  <si>
    <t>https://www.scopus.com/results/citedbyresults.uri?sort=plf-f&amp;cite=2-s2.0-85105521944&amp;src=s&amp;imp=t&amp;sid=5a65a71f5ac56e23f1cee94a5eae02da&amp;sot=cite&amp;sdt=a&amp;sl=0&amp;origin=resultslist&amp;editSaveSearch=&amp;txGid=29532d7dbf876187a4235c6850fd4389</t>
  </si>
  <si>
    <t>Costache C, Dumitrascu D-D, Maniu I.</t>
  </si>
  <si>
    <t>Facilitators of and Barriers to Sustainable Development in Small and Medium-Sized Enterprises: A Descriptive Exploratory Study in Romania</t>
  </si>
  <si>
    <t>Dwikat, S. Y., Arshad, D., &amp; Mohd Shariff, M. N. (2022). The Influence of Systematic Strategic Planning and Strategic Business Innovation on the Sustainable Performance of Manufacturing SMEs: The Case of Palestine. Sustainability, 14(20), 13388.</t>
  </si>
  <si>
    <t>https://www.webofscience.com/wos/woscc/full-record/WOS:000875938100001</t>
  </si>
  <si>
    <t>Gunawan, A. A., Bloemer, J., van Riel, A. C., &amp; Essers, C. (2022). Institutional barriers and facilitators of sustainability for Indonesian batik SMEs: a policy agenda. Sustainability, 14(14), 8772.</t>
  </si>
  <si>
    <t>https://www.webofscience.com/wos/woscc/full-record/WOS:000832206500001</t>
  </si>
  <si>
    <t>Martínez, C. I. P., &amp; Poveda, A. C. (2022). Strategies to improve sustainability: an analysis of 120 microenterprises in an emerging economy. Global Sustainability, 5, e3.</t>
  </si>
  <si>
    <t>https://www.webofscience.com/wos/woscc/full-record/WOS:000770031200001</t>
  </si>
  <si>
    <t>Maniu I, Costache C, Dumitraşcu D-D.</t>
  </si>
  <si>
    <t>Adoption of Green Environmental Practices in Small and Medium-Sized Enterprises: Entrepreneur and Business Policies Patterns in Romania</t>
  </si>
  <si>
    <t>Zioło, M., Bródka, P., Spoz, A., &amp; Jankowski, J. (2022). Modeling the impact of external influence on green behaviour spreading in multilayer financial networks. arXiv preprint arXiv:2210.10420.</t>
  </si>
  <si>
    <t>https://www.webofscience.com/wos/woscc/full-record/WOS:000967751000077</t>
  </si>
  <si>
    <t>Costea RM, Maniu I, Dobrota L, Pérez-Elvira R (NEPSA Rehabil Neurol, Neuropsychophysiol Lab, Salamanca 37003, Spain), Agudo M (NEPSA Rehabil Neurol, Neuropsychophysiol Lab, Salamanca 37003, Spain), Oltra-Cucarella J (Univ Miguel Hernandez Elche, Dept Hlth Psychol, Elche 03202, Spain), Dragomir A (Natl Univ Singapore, Inst Hlth 1, Singapore 117575, Singapore), Bacilă C, Banciu A, Banciu DD, Cipăian CR, Crișan R, Neamtu B.</t>
  </si>
  <si>
    <t>Exploring Inflammatory Status in Febrile Seizures Associated with Urinary Tract Infections: A Two-Step Cluster Approach</t>
  </si>
  <si>
    <t>Ahmadi, A., Shariatmadari, F., Yousefichaijan, P., Sarmadian, R., Dorreh, F., &amp; Arjmand Shabestari, A. (2022). Evaluation of Renal Function and Urinalysis in Children With Simple Febrile Convulsions. Clinical Pediatrics, 00099228221142127.</t>
  </si>
  <si>
    <t>https://www.webofscience.com/wos/woscc/full-record/WOS:000894565800001</t>
  </si>
  <si>
    <t>Remus Nerișanu, Raluca-Andreea Nerișanu, Ionela Maniu, Bogdan Neamțu</t>
  </si>
  <si>
    <t>CEREBRAL PALSY AND EYE-GAZE TECHNOLOGY. INTERACTION, PERSPECTIVE AND USABILITY. A REVIEW</t>
  </si>
  <si>
    <t>Matulewski, J., Bałaj, B., Mościchowska, I., Ignaczewska, A., Linowiecki, R., Dreszer, J., &amp; Duch, W. (2022). Learnability evaluation of the markup language for designing applications controlled by gaze. International Journal of Human-Computer Studies, 165, 102863.</t>
  </si>
  <si>
    <t>https://www.webofscience.com/wos/woscc/full-record/WOS:000806361800006</t>
  </si>
  <si>
    <t>Bogdan Neamtu, Ovidiu Tita, Mihai Neamtu, Mihaela Tita, Mirela Hila, Ionela Maniu</t>
  </si>
  <si>
    <t>IDENTIFICATION OF PROBIOTIC STRAINS FROM HUMAN MILK IN BREASTFED INFANTS WITH RESPIRATORY INFECTIONS.</t>
  </si>
  <si>
    <t>Frent, O. D., Vicas, L. G., Duteanu, N., Morgovan, C. M., Jurca, T., Pallag, A., ... &amp; Marian, E. (2022). Sodium alginate—Natural microencapsulation material of polymeric microparticles. International Journal of Molecular Sciences, 23(20), 12108.</t>
  </si>
  <si>
    <t>https://www.mdpi.com/1422-0067/23/20/12108</t>
  </si>
  <si>
    <t>C.I. Brumar, R.D. Fabian, M.-J. Manolescu, V. Chiş (ULBS, Univ. Oradea)</t>
  </si>
  <si>
    <t>Memetic Engineering for Permanent Education in Line with Sustainable Growth</t>
  </si>
  <si>
    <t>Breaz, Teodora Odett, Melinda Timea Fulop, and Lucian Ionel Cioca, "The role of E-Learning generated by the COVID-19 epidemic in higher education", INTERNATIONAL JOURNAL OF COMPUTERS COMMUNICATIONS &amp; CONTROL 17.5 (2022)</t>
  </si>
  <si>
    <t>https://univagora.ro/jour/index.php/ijccc/article/view/4854/1830</t>
  </si>
  <si>
    <t>https://www.scopus.com/sourceid/11800154542</t>
  </si>
  <si>
    <t>Cismas Cristina</t>
  </si>
  <si>
    <t>Cristina Cismaş, Doru Bănăduc, Răzvan Voicu, Angela Curtean-Bănăduc</t>
  </si>
  <si>
    <t>Cottus Gobio Linnaeus, 1758 community interest species conservation in upper târnava mare river basin, through fish populations rehabilitation for brown trout zone based on a decision-support management system</t>
  </si>
  <si>
    <t xml:space="preserve">Askeyev, A., Askeyev, O., Askeyev, I., Monakhov, S., Sparks, T. H., Habitat preferences of small fish species in rivers at the eastern edge of Europe,Transylvanian Review of Systematical and Ecological Research, Volume24, Issue2, Page61-72, DOI10.2478/trser-2022-0011
</t>
  </si>
  <si>
    <t>https://www.webofscience.com/wos/alldb/full-record/BCI:BCI202300180013</t>
  </si>
  <si>
    <t>https://sciendo.com/journal/TRSER</t>
  </si>
  <si>
    <t>Raulea Cristina, Raulea Ciprian (ULBS)</t>
  </si>
  <si>
    <t>The impact of electronic communication technology on teamwork</t>
  </si>
  <si>
    <r>
      <rPr>
        <sz val="10"/>
        <color theme="1"/>
        <rFont val="Arial Narrow"/>
        <family val="2"/>
      </rPr>
      <t>M Ojha, AK Mishar</t>
    </r>
    <r>
      <rPr>
        <sz val="10"/>
        <color rgb="FF000000"/>
        <rFont val="Arial Narrow"/>
        <family val="2"/>
      </rPr>
      <t xml:space="preserve"> </t>
    </r>
    <r>
      <rPr>
        <i/>
        <sz val="10"/>
        <color rgb="FF000000"/>
        <rFont val="Arial Narrow"/>
        <family val="2"/>
      </rPr>
      <t>Data Modelling in EHRM: Influencing Factors of
Employees’ Performance</t>
    </r>
    <r>
      <rPr>
        <sz val="10"/>
        <color rgb="FF000000"/>
        <rFont val="Arial Narrow"/>
        <family val="2"/>
      </rPr>
      <t>, Ymer Journal ISSN No: 0044-0047 https://ymerdigital.com/uploads/YMER211003.pdf</t>
    </r>
  </si>
  <si>
    <t>https://ymerdigital.com/</t>
  </si>
  <si>
    <t>SCOPUS https://www.scopus.com/sourceid/27931</t>
  </si>
  <si>
    <t>Raulea Cristina</t>
  </si>
  <si>
    <t>Szabo Dan Alexandru (UMFTGM) Neagu Nicolae (UMFTGM) Teodorescu Silvia (UNEFS) Pomohaci Marcel (ULBS) Sopa Ioan Sabin (ULBS)</t>
  </si>
  <si>
    <t>Szabo, D.; Neagu, N.; Teodorescu, S.; Pomohaci, M.; Sopa, I. Does smart electronic devices influence the body deficienciesdevelopment at kids who practice swimming. Int. J. Appl. Exerc. Physiol. 2019, 8, 768–774.</t>
  </si>
  <si>
    <t xml:space="preserve">Uyar, Y.; Gentile, A.; Uyar,H.; Erdeveciler, Ö.; Sunay, H.;Mîndrescu, V.; Mujkic, D.; Bianco, A.Competition, Gender Equality, andDoping in Sports in the Red QueenEffect Perspective. Sustainability 2022,14, 2490. https://doi.org/10.3390/su14052490 </t>
  </si>
  <si>
    <t>https://www.webofscience.com/wos/woscc/full-record/WOS:000768229100001</t>
  </si>
  <si>
    <t>50 / 5</t>
  </si>
  <si>
    <t>Szabo, D.; Neagu, N.; Teodorescu, S.; Pomohaci, M.; Sopa, I. Modalities of exploitation the information provided by the Click &amp; Scout statistical program in preparing volleyball attack players. Int. J. Appl. Exerc. Physiol. 2019, 8, 852–859.</t>
  </si>
  <si>
    <t>Sopa Ioan Sabin (ULBS) Pomohaci Marcel (ULBS)</t>
  </si>
  <si>
    <t>Sopa, I. S., &amp; Pomohaci, M. (2018). Discovering the leader of a volleyball team using the sociometric survey method. TimisoaraPhysical Education and Rehabilitation Journal, 11(20), 27-33. https://doi.org/10.2478/tperj-2018-0004</t>
  </si>
  <si>
    <t>Fahlevi, M., Jermsittiparsert, K., Wongsuwan, N., Aljuaid, M., Sukpasjaroen, K., Chankson, T. (2022). Player's Physical Fitness, Training Process, and Team Support Impacton Football Team Performance in Thailand: Mediating Role of Player Satisfaction. Revista de Psicologia del Deporte / Journal of Sport Psychology, 31(3):194-203.</t>
  </si>
  <si>
    <t>https://www.webofscience.com/wos/woscc/full-record/WOS:000905196500002</t>
  </si>
  <si>
    <t>50 / 2</t>
  </si>
  <si>
    <t>Sopa Ioan Sabin (ULBS)        Pomohaci Marcel (ULBS)</t>
  </si>
  <si>
    <t>Sopa, I.S., &amp; Pomohaci, M. (2016). Study regarding the development of agility skills of students aged between 10 and 12 years old. Timişoara Physical Education and Rehabilitation Journal, 9(17), 7-16. https://doi.org/10.1515/tperj-2016-0009</t>
  </si>
  <si>
    <t>Salafi, M., Suherman, W. S., Suhartini, B., Antoni, M. S., &amp; Pratama, K. W. (2022). Effect of the Eight-Week Sand Surface Exercise, Water Surface Exercise, and Power Leg Muscles Training Methods Toward Agility of Basketball Players for Adolescent Players. Physical Education Theory and Methodology, 22(3), 353-359. https://doi.org/10.17309/tmfv.2022.3.08</t>
  </si>
  <si>
    <t>https://tmfv.com.ua/journal/article/view/1745</t>
  </si>
  <si>
    <t>Sopa Ioan Sabin (ULBS) Szabo Dan Alexandru (UMFTGM)</t>
  </si>
  <si>
    <t xml:space="preserve">Sopa, I. S., Szabo, D. A. (2015). Testing agility and balance in volleyball game. Discobolul, 11(3.41):167-174. </t>
  </si>
  <si>
    <t>Kahere, M., Matkovich, G., Korporaal, C. (2022). Functional and Kinetic Treatment With Rehabilitation Combined With Cryotherapy Compared to Cryotherapy Alone in the Treatment of Acute Grade I or II Inversion Ankle Sprains: A Randomized Clinical Trial. Journal of Chiropractic Medicine. https://doi.org/10.1016/j.jcm.2022.03.002</t>
  </si>
  <si>
    <t>https://www.webofscience.com/wos/woscc/full-record/WOS:000890907100009</t>
  </si>
  <si>
    <t>Sabin S. I., Alexandru S. D. (2015). Study regarding the importance of developing group cohesion in a volleyball team. Procedia-Social and Behavioral Sciences, 180, 1343–1350. https://doi.org/10.1016/j.sbspro.2015.02.275</t>
  </si>
  <si>
    <t>Yang, H.-H., &amp; Lin, Y.-T. (2022). How Knowledge Sharing and Cohesion Become Keys to a Successful Graduation Project for Students from Design College. SAGE Open, 12(3). https://doi.org/10.1177/21582440221121785</t>
  </si>
  <si>
    <t>https://www.webofscience.com/wos/woscc/full-record/WOS:000859801700001</t>
  </si>
  <si>
    <t>Szabo, D.A. (UMFTGM) Neagu, N. (UMFTGM) Teodorescu, S. (UNEFS) Panait, C.M. (UNEFS) Sopa, I.S. (ULBS)</t>
  </si>
  <si>
    <t>Szabo, D.A.; Neagu, N.; Teodorescu, S.; Panait, C.M.; Sopa, I.S. Study on the influence of proprioceptive control versus visual control on reaction speed, hand coordination, and lower limb balance in young students 14–15 years old. Int. J. Environ. Res. Public Health 2021, 18, 10356.</t>
  </si>
  <si>
    <t xml:space="preserve">Huerta Ojeda, Á.; Lizama Tapia, P.; Pulgar Álvarez, J.; González-Cruz, C.; Yeomans-Cabrera, M.-M.; Contreras Vera, J. Relationship between Attention Capacity and Hand–Eye Reaction Time in Adolescents between 15 and 18 Years of Age. Int. J. Environ. Res. Public Health 2022, 19, 10888. https://doi.org/10.3390/ijerph191710888 </t>
  </si>
  <si>
    <t>https://www.webofscience.com/wos/woscc/full-record/WOS:000851138900001</t>
  </si>
  <si>
    <t>Szabo Dan Alexandru (UMFTGM) Neagu, N. (UMFTGM) Teodorescu, S. (UNEFS) Sopa Ioan Sabin (ULBS)</t>
  </si>
  <si>
    <t xml:space="preserve">    D.A. Szabo, N. Neagu, S. Teodorescu, I.S. Sopa
    Eye-hand relationship of proprioceptive motor control and coordination in children 10-11 years old
    Health, Sports &amp; Rehabilitation Medicine, 21 (3) (2020), pp. 185-191, 10.26659/pm3.2020.21.3.185</t>
  </si>
  <si>
    <t>Fernandes, V. R., Ribeiro, M. L. S., Araújo, N. B., Mota, N. B., Ribeiro, S., Diamond, A., &amp; Deslandes, A. C. (2022). Effects of Capoeira on children's executive functions: A randomized controlled trial. Mental Health and Physical Activity, 22, 100451.</t>
  </si>
  <si>
    <t>https://www.webofscience.com/wos/woscc/full-record/WOS:000804179100002</t>
  </si>
  <si>
    <t>50 / 4</t>
  </si>
  <si>
    <t>Doru Bănăduc (ULBS), Alexandru Sas (ULBS), Kevin Cianfaglione (Universite de Lorraine), Sophia Barinova (University of Haifa), Angela Curtean-Bănăduc (ULBS)</t>
  </si>
  <si>
    <t>The Role of Aquatic Refuge Habitats for Fish, and Threats in the Context of Climate Change and Human Impact, during Seasonal Hydrological Drought in the Saxon Villages Area (Transylvania, Romania)</t>
  </si>
  <si>
    <t>Adam Brysiewicz, Przemyslaw, Jaroslaw Dabrowski, Krzsztof Formicki, Beata Wiecaszek, Fish Diversity and Abundance Patterns in Small Watercourses of the Central European Plain Ecoregion in Relation to Environmental Factors. Water.</t>
  </si>
  <si>
    <t>https://1510q6hxf-y-https-www-webofscience-com.z.e-nformation.ro/wos/woscc/summary/0157c00e-8054-4499-8aa1-cc883e051631-935c6d49/relevance/1</t>
  </si>
  <si>
    <t>Doru Bănăduc (ULBS), Alexandru Sas (ULBS), Kevin Cianfaglione (Universite de Lorraine), Sophia Barinova (University of Haifa), Angela Curtean-Bănăduc (ULBS</t>
  </si>
  <si>
    <t>Jakub Wojkowski, Andrzej Walega, Artur Radecki-Pawlik, Dariusz Mlynski, Tomas Lepeska. The influence of land cover changes on landscape hydric potential and river flows: Upper Vistula, Western Carpathians. Catena.</t>
  </si>
  <si>
    <t>https://1510q6hxf-y-https-www-webofscience-com.z.e-nformation.ro/wos/woscc/summary/d23bd82c-be97-4d28-bbe5-9a174c3adc5d-935c75d8/relevance/1</t>
  </si>
  <si>
    <t>Gabriela Costea (Leibniz Institute of Freshwater Ecology), Martin T. Push (Leibniz Institute of Freshwater Ecology), Doru Bănăduc (ULBS), Diana Cosmoiu (WWF), Angela Curtean-Bănăduc (ULBS)</t>
  </si>
  <si>
    <t>A review of hydropower plants in Romania: Distribution, current knowledge, and their effects on fish in headwater streams</t>
  </si>
  <si>
    <t>Zeljko Spasenic, Dragana Makajic-Nikolic, Sladjana Benkovic. Integrated FTA-risk matrix model for risk analysis of a mini hydropower plant sproject finance. Energy for Sustainable Development.</t>
  </si>
  <si>
    <t>https://1510q6hxf-y-https-www-webofscience-com.z.e-nformation.ro/wos/woscc/summary/70631eb9-e277-4ecb-b35b-8d1035a8cd81-935ce8ef/relevance/1</t>
  </si>
  <si>
    <t>Peng Gu, Zhaochang Zhang, Jing Liu, Tao Wang, Yunxing Xiao, Yang Jinzhi Yu, Hengfeng Miao, Yumiao Zhang, Fei Liao, Kunlun Yang, Qi Li. Effects of Small Hydropower Stations Along Rivers on the Distribution of Aquatic Biodiversity. Frontiers in Ecology and Evolution.</t>
  </si>
  <si>
    <t>https://1510q6hxf-y-https-www-webofscience-com.z.e-nformation.ro/wos/woscc/summary/736b3221-aaea-4670-918e-6f26be1e3205-935cf2b5/relevance/1</t>
  </si>
  <si>
    <t>Carlos Garcia de Leaniz, Jesse R. O Hanley. Operational methods for prioritizing the removal of river barriers: Synthesis and guidance. Science of The Total Environment.</t>
  </si>
  <si>
    <t>https://1510q6hxf-y-https-www-webofscience-com.z.e-nformation.ro/wos/woscc/summary/7024ad71-d261-4b02-aeb9-c2486a2ddfc1-935d0a97/relevance/1</t>
  </si>
  <si>
    <t>Mohammad Ruhul Amin Bhuiyan. Overcome the future environmental challenges through sustainable and renewable energy resources. Micro &amp; Nano Letters.</t>
  </si>
  <si>
    <t>https://1510q6hxf-y-https-www-webofscience-com.z.e-nformation.ro/wos/woscc/summary/61a41a30-16a7-4dec-b241-930c24f20c54-935d108c/relevance/1</t>
  </si>
  <si>
    <t>Xincong Liu, Hengyu Pan, Xiangyu Zheng, Xiaohong Zhang, Yanfeng Lyu, Shihuai Deng, Xiao Guo. Integrated emergy and economic evaluation of 8 hydropower plants in Zagunao Basin, Southwest of ChinaJournal of Clener Production.</t>
  </si>
  <si>
    <t>https://1510q6ity-y-https-www-webofscience-com.z.e-nformation.ro/wos/woscc/summary/bf7e8f19-659a-479d-b543-d9b16742ab77-9376a3ae/relevance/1</t>
  </si>
  <si>
    <t>Angela Curtean-Bănăduc (ULBS), Alexandru Burcea (ULBS), Claudia-Maria Mihuț (ULBS), Doru Bănăduc (ULBS)</t>
  </si>
  <si>
    <t>The Benthic Trophic Corner Stone Compartment in POPs Transfer from Abiotic Environment to Higher Trophic Levels - Trichoptera and Ephemeroptera Pre-Alert Indicator Role</t>
  </si>
  <si>
    <t>Muhammad Ismail, Sultan Alam, Muhamad Sufaid Khan, Luqman Ali Shah, S. M. Mukaram Shah, Muhammad Wahab, Gul Rukh, Najeeb ur Rahman, Nor Rehman, Noor ul Amin, Juris Burlakovs, Anna Kalistova, Nikolai Pimenov, Zane Vincevica-Gaile, Yahya Jani, Muhammad Zahor. Levels and Potential Health Hazards of Chlorinated Pesticides in Surface Water Samples of Charsadda Area of Pakistan Using SPME-GC-ECD Technique. Water.</t>
  </si>
  <si>
    <t>https://1510q6hxf-y-https-www-webofscience-com.z.e-nformation.ro/wos/woscc/summary/6972d404-28ff-475c-ae49-691143d69c4b-935d181d/relevance/1</t>
  </si>
  <si>
    <t>Doru Bănăduc (ULBS), Angela Curtean-Bănăduc Angela (ULBS), Kevin Cianfaglione (Universite de Loraine), John Robert Akeroyd (Sherkin Island Marine Station), Lucian-Ionel Cioca (ULBS).</t>
  </si>
  <si>
    <t>Proposed Environmental Risk Management Elements in a Carpathian Valley Basin, within the Roșia Montană European Historical Mining Area.</t>
  </si>
  <si>
    <t>Changshun Liu, Lili Liang, Lin Wang, Shuai Zheng. Allocation and Utilization of Coal Mine Water for Ecological Protection of Lakes in Semi-Arid Area of China. Sustainability.</t>
  </si>
  <si>
    <t>https://1510q6hxf-y-https-www-webofscience-com.z.e-nformation.ro/wos/woscc/summary/e4f31dfe-501a-4e18-b9c1-57809a7cc19c-935d200b/relevance/1</t>
  </si>
  <si>
    <t>Luis Rodriguez, Beatriz Gonzales-Corrochano, Hassay L. Medina-Diaz, Francisco J. Lopez-Bellido, Francisco J. Fernandez-Morales, Jacinto Alonso-Azcarate. Does environmental risk really change in abandoned mining areas in the medium term when no control measures are taken? Chemosphere.</t>
  </si>
  <si>
    <t>https://1510q6hxf-y-https-www-webofscience-com.z.e-nformation.ro/wos/woscc/summary/b0b247de-d986-4a2d-887a-27abc6fe208c-935d29d0/relevance/1</t>
  </si>
  <si>
    <t xml:space="preserve">Ioana Boeras (ULBS), Alexandru Burcea (ULBS), Cristian Coman (Institute of Biological Research Cluj-Napoca), Doru Bănăduc (ULBS), Angela Curtean-Bănăduc (ULBS) </t>
  </si>
  <si>
    <t>Bacterial Microbiomes in the Sediments of the Lotic Systems Ecologic Drivers and Role: A Case Study from the Mureș River, Transylvania, Romania</t>
  </si>
  <si>
    <t>Fei Tong, Guobao Chen, Xue Feng, Yan Liu, Pimao Chen. The Effect of the Artificial Reef on the Structure and Function of Sediment Bacterial Community. Sustainability.</t>
  </si>
  <si>
    <t>https://1510q6hxf-y-https-www-webofscience-com.z.e-nformation.ro/wos/woscc/summary/6d58d6e9-8985-4fdd-99b3-bed24ac0d9bf-935d596a/relevance/1</t>
  </si>
  <si>
    <t>Alexandru Burcea (ULBS), Ioana Boeras (ULBS), Claudia-Maria Mihut (ULBS), Doru Bănăduc (ULBS), Claudiu Matei (ULBS), Angela Curtean-Bănăduc (ULBS).</t>
  </si>
  <si>
    <t>Adding the Mureș River Basin (Transylvania, Romania) to the List of Hotspots with High Contamination with Pharmaceuticals</t>
  </si>
  <si>
    <t>Paolo Cocci, Gilberto Mosconi, Francesco A. Palermo. An In Silico and In Vitro Study for Investigating Estrogenic Endocrine Effects of Emerging Persistent Pollutants Using Primary Hepatocytes from Grey Mullet (Mugil cephalus), Environments.</t>
  </si>
  <si>
    <t>https://1510q6hxf-y-https-www-webofscience-com.z.e-nformation.ro/wos/woscc/summary/a4d3674f-bcc8-4f50-a368-f26f7980bb7e-935d6342/relevance/1</t>
  </si>
  <si>
    <t>Valentina Rojas-Candia, Daniel Arismendi, Pablo Richter. Determination of Ibuprofen and 1-Hydroxyibuprofen in Aqueous samples using cork as a natural phase in rotating-disk sorptive extraction. Journal of the Chilean Chemical Society.</t>
  </si>
  <si>
    <t>https://1510q6hxf-y-https-www-webofscience-com.z.e-nformation.ro/wos/woscc/summary/d7d86e42-fb86-425b-aa1b-81a90cbc18ac-935d6ca7/relevance/1</t>
  </si>
  <si>
    <t>Doru Bănăduc (ULBS), Michael Joy (Victoria University), Horea Olosutean (ULBS), Sergey Afanasyev (National Academy of Sciences of Ukraine), Angela Curtean-Bănăduc (ULBS).</t>
  </si>
  <si>
    <t>Natural and anthropogenic driving forces as key elements in the Lower Danube Basin–South-Eastern Carpathians–North-Western Black Sea coast area lakes: a broken stepping stones for fish in a climatic change scenario?</t>
  </si>
  <si>
    <t>Jin Guo, Haipeng Niu, Dongyang Xiao, Xialing Sun, Liangxin Fan. Urban Green-space Water-consumption characteristics and its driving factors in China. Ecological Indicators.</t>
  </si>
  <si>
    <t>https://1510q6hxf-y-https-www-webofscience-com.z.e-nformation.ro/wos/woscc/summary/93285cd7-51d7-4ad6-8875-f82897df919d-935d7570/relevance/1</t>
  </si>
  <si>
    <t>Teodora Trichkova, Milcho Todorov, Marian Kenderov, Zdravko Hubenov, Ivan Botev, Tihomir Stefanov, Dilian Georgiev, Pavel Jurajda. Invasive Allien Species of Benthic Macroinvertebrates and Fish in the Bulgarian Sector of the Danube River-Results of the Joint Danube Survey 4 (JDS4). Water.</t>
  </si>
  <si>
    <t>https://1510q6hxf-y-https-www-webofscience-com.z.e-nformation.ro/wos/woscc/summary/f0fffe39-919c-44b8-9b1b-a89e69d4587d-935da58e/relevance/1</t>
  </si>
  <si>
    <t>Crina Radu, Valentina-Mariana Manoiu, Katarzyna Kubiak-Wojcicka, Emilia Avram, Andreea Beteringhe, Alexandru-Ioan Crăciun. Romanian Danube River Hydrocarbon Pollution in 2011-2021. Water.</t>
  </si>
  <si>
    <t>https://1510q6hxf-y-https-www-webofscience-com.z.e-nformation.ro/wos/woscc/summary/60069fc0-3fea-4211-8fe7-8b22db30688b-935db150/relevance/1</t>
  </si>
  <si>
    <t>Doru Bănăduc (ULBS), Michael Joy (Victoria University), Horea Olosutean (ULBS), Sergey Afanasyev (National Academy of Sciences of Ukraine), Angela Curtean-Bănăduc (ULBS)</t>
  </si>
  <si>
    <t>Kevin Cianfaglione, Laura Longo, Raivo Kalle, Renata Soukand, Airy Gras, Joan Valles, Ingvar Svanberg, Anely Nedelcheva, Lukasz Luczaj, Andrea Pieroni. Archaic Food Uses of Large Graminoids in Agro Peligno Wetlands (Abruzzo, Central Italy) Compared With the European Ethnobotanical and Archaeological Literature. Wetlands.</t>
  </si>
  <si>
    <t>https://1510q6hxf-y-https-www-webofscience-com.z.e-nformation.ro/wos/woscc/summary/e7c3bd67-8d47-4bdd-9303-4b1a78f1881d-935dbf68/relevance/1</t>
  </si>
  <si>
    <t>Alexander Didenko, Igor Buzevych, Yuriy Volikov, Alexander Gurbyk, Svitlana Kruzhylina, Vitaly Bekh. Population dynamics and dietary habits of monkey goby (Neogobius fluviatilis) in its native range in the Dnieper River basin. Marine and Freshwater Research.</t>
  </si>
  <si>
    <t>https://1510q6hxf-y-https-www-webofscience-com.z.e-nformation.ro/wos/woscc/summary/0b70e0ac-558a-42a0-b97e-ef4314b493b6-935dde01/relevance/1</t>
  </si>
  <si>
    <t>Mala-Maria Stavrescu Bedivan, Emilia Brîndușa Săndulescu, Cătălin Mihai croitoru, Roxana Maria Madjar, Oana-Alina Boiu-Sicuia, Gina Vasile Scăețeanu. A preliminary evaluation of water quality related to aquatic organisms in Comana pond. Agrolife Scientific Journal.</t>
  </si>
  <si>
    <t>https://1510q6hxf-y-https-www-webofscience-com.z.e-nformation.ro/wos/woscc/summary/08f08131-55da-436d-a02f-367e9363eeec-935de41b/relevance/1</t>
  </si>
  <si>
    <t>Diana Cupșa, Ilie-Cătălin Telcean, Alexandra-Roxana-Maria Maier, Achm-Mircea Cadar, Severus-Daniel Covaciu-Marcov, Sara Ferenti. More common than previously considered: New data on the distribution of Umbra krameri in the Jiu River floodplain, Romania. Journal of Applied Ichthyology.</t>
  </si>
  <si>
    <t>https://1510q6hxf-y-https-www-webofscience-com.z.e-nformation.ro/wos/woscc/summary/42f21dfe-7c89-40d3-94e3-f8134c1f59fc-935de9dd/relevance/1</t>
  </si>
  <si>
    <t>Angela Curtean-Bănăduc (ULBS), Alexandru Burcea (ULBS), Claudia-Maria Mihuț (ULBS), Vidar Berg (Norwegian Uiversity of Life Sciences), Jan Ludvig Lyche (Norwegian University of Life Sciences), Doru Bănăduc (ULBS)</t>
  </si>
  <si>
    <t>Bioaccumulation of persistent organic pollutants in the gonads of Barbus barbus (Linnaeus, 1758)</t>
  </si>
  <si>
    <t>Rana Abbas Azeez, Firas Khaleel Ismael Al-Zuhairi. Biosorption of dye by immobilized yeasts cells on the surface of magnetic nanoparticles. Alexandria Engineering Journal.</t>
  </si>
  <si>
    <t>https://1510q6hxf-y-https-www-webofscience-com.z.e-nformation.ro/wos/woscc/summary/03319ddc-9429-4b9a-a27a-ea219e91e379-935deff1/relevance/1</t>
  </si>
  <si>
    <t>K. Chinnadurai, P. Prema, V. Veeramanikandan, K. Ramesh Kumar, Van-Huy Nguyen, Najat Marraiki, Nouf S.S. Zaghloul, P. Balaji. Toxicity evaluation and oxidative stress response of fumaronitrile, a persistent organic pollutant (POP) of industrial waste water on tilapia fish (Oreochromis mossambicus). Environmental Research.</t>
  </si>
  <si>
    <t>https://1510q6hxf-y-https-www-webofscience-com.z.e-nformation.ro/wos/woscc/summary/a94f01cf-524b-4537-861e-54da5cbeddf5-935e0a0d/relevance/1</t>
  </si>
  <si>
    <t>Hongli Wang, Qingnan Xu, Xiongfeng Zhou, Jianping Liang, Hao Yuan, Dezheng Yang. Highly efficient adsorptive removal of persistent organic pollutants using NPD-acid combined modified NaY zeolites. Chemical Engineering Journal.</t>
  </si>
  <si>
    <t>https://1510q6hxf-y-https-www-webofscience-com.z.e-nformation.ro/wos/woscc/summary/a1b228b3-e57d-4a26-853d-262072f1e829-935e14d4/relevance/1</t>
  </si>
  <si>
    <t>Doru Bănăduc (ULBS), Brieuc Noblet (ESAIP, La Salle, École D՚Inginieurs), Remi Chauveau, Youness Latrache (ESAIP, La Salle, École D՚Inginieurs), Aurelien Touati (ESAIP, La Salle, École D՚Inginieurs), Angela Curtean-Bănăduc (ULBS)</t>
  </si>
  <si>
    <t>Mountainous lotic systems dams associated environmental risks - a comparative short review between the Carpathians and Alps</t>
  </si>
  <si>
    <t>Călin Lațiu, Tudir Papuc, George Muntean, Paul Uiuiu, Radu Constantinescu, Maria-Cătălina Matei-Lațiu, Alexandru-Sabin Nicula, Cristina Craioveanu, Vioara Mireșan, Daniel Cocan. Fish Species Diversity From Someșul Cald River: 50Years After Cascade Dam Constructions. Frontiers.</t>
  </si>
  <si>
    <t>https://1510q6hxf-y-https-www-webofscience-com.z.e-nformation.ro/wos/woscc/summary/3e40f469-9c8c-4ae3-b379-d84b360ddb28-935e382a/relevance/1</t>
  </si>
  <si>
    <t>Doru Bănăduc (ULBS), Răzvan Voicu (Romanian National Institute of Hidrology) Angela Curtean-Bănăduc (ULBS)</t>
  </si>
  <si>
    <t>Sediments as factor in the fate of the threatened endemic fish species Romanichthys valsanicola Dumitrescu, Bănărescu and Stoica, 1957, (Vâlsan River basin, Danube Basin)</t>
  </si>
  <si>
    <t>Constantin Nechita, Andreea Maria Iordache, Cezara Voica, Diana Costinel, Oana Romina Botoran, Diana Ionela Popescu, Niculina Sonia Șuvar. Evaluating the Chemical Hazards in Wine Production Associated with Climate Change. Foods.</t>
  </si>
  <si>
    <t>https://1510q6hxf-y-https-www-webofscience-com.z.e-nformation.ro/wos/woscc/summary/d4fff7af-4f4c-472b-b8c7-55465fd8729f-935e491c/relevance/1</t>
  </si>
  <si>
    <t xml:space="preserve">Angela Curtean-Bănăduc (ULBS), Sasa Maric (University of Belgrade), Guti Gabor (Freelancer), Alexander Didenko (Ukrainean Institute of Ichchtyology), Sonia Rey Planellas (University of Stirling), Doru Bănăduc (ULBS) </t>
  </si>
  <si>
    <t>Hucho hucho (Linnaeus, 1758): last natural viable population in the Eastern Carpathians? Conservation elements</t>
  </si>
  <si>
    <t>Andrada Ihuț, Camelia Răducu, Daniel Cocan, Camelia Munteanu, Ionuț Traian Luca, Paul Uiuiu, Călin Lațiu, Vasile Rus, Vioara Mireșan.SEASONAL VARIATION OF BLOOD BIOMARKERS IN HUCHEN, HUCHO HUCHO (ACTINOPTERYGII: SALMONIFORMES: SALMONIDAE) REARED IN CAPTIVITY. Acta Ichthyologica et Piscatoria.</t>
  </si>
  <si>
    <t>https://1510q6hxf-y-https-www-webofscience-com.z.e-nformation.ro/wos/woscc/summary/c7085a57-421c-46af-beea-9bfbbc6136fd-935e7161/relevance/1</t>
  </si>
  <si>
    <t>Daniel Cocan, Bogdan Udrescu, George Muntean, Radu Constantinescu, Paul Uiuiu, Alexandru-Sabin Nicula, Arsene Mathieu Houssou, Călin Lațiu, Vioara Mireșan. Fish species distribution and diversity indices from Iara River - Transylvania, Romania. Scientific Papers. Series D. Animal Science.</t>
  </si>
  <si>
    <t>https://1510q6hxf-y-https-www-webofscience-com.z.e-nformation.ro/wos/woscc/summary/a1d168b1-5428-41ef-9e55-e332d881b485-935e8077/relevance/1</t>
  </si>
  <si>
    <t>Gina-Oana Popa (Bucharest Uiversity), Angela Bănăduc (ULBS), Doru Bănăduc (ULBS), Iulia Elena Gune Florescu (Bucharest Uiversity), Alexandru Burcea (Bucharest University), Andreea Dudu (Bucharest Uiversity), Sergiu Emil Georgescu (Bucharest Uiversity), Marieta Costache (Bucharest Uiversity),</t>
  </si>
  <si>
    <t>Molecular Markers Reveal Reduced Genetic Diversity in Romanian Populations of Brown Trout, Salmo trutta L., 1758 (Salmonidae)</t>
  </si>
  <si>
    <t>P. Berrebi, V. Caputo Barucchi, A. Splendiani, S. Muracciole, A. Sabatini, F. Palmas, C. Tougard, M. Arculeo, S. Maric. Brown trout (Salmo trutta L.) high genetic diversity around the Tyrrhenian Sea as revealed by nuclear and mitochondrial markers. Hydrobiologia.</t>
  </si>
  <si>
    <t>https://1510q6hxf-y-https-www-webofscience-com.z.e-nformation.ro/wos/woscc/summary/f1c17fe2-2424-4c8d-bcbf-dd91db929725-935ec5c5/relevance/1</t>
  </si>
  <si>
    <t>S. Maric, D. Stankovic, S. S. Bajec, J. Vukic, R. Sanda, T. Stefanov, D. Nikolic, A. Snoj. Perils of brown trout (Salmo spp.) mitigation-driven translocations: a case study from the Vlasina Plateau, Southeast Serbia. Biological Invasions.</t>
  </si>
  <si>
    <t>https://1510q6hxf-y-https-www-webofscience-com.z.e-nformation.ro/wos/woscc/summary/261cc61f-4131-41dd-89b0-9781b8b35c71-935ecbbb/relevance/1</t>
  </si>
  <si>
    <t>Doru Bănăduc (ULBS), Sonia Rey (Stirling University), Teodora Trichkova (Bulgarian Academy of Sciences), Mirjana Lenhardt (Belgrade University), Angela Curtean-Bănăduc (ULBS)</t>
  </si>
  <si>
    <t>The Lower Danube River-Danube Delta-North West Black Sea: A pivotal area of major interest for the past, present and future of its fish fauna - A short review</t>
  </si>
  <si>
    <t xml:space="preserve">L. Huang, W. Zhang, Y. Han, Y. Tang, W. Zhou, G. Liu, W. Shi. The anti-depressant fluoxetine hampers olfaction of goldfish by interfering with the initiation, transmission, and processing in olfactory signals. Environmental Science &amp; Technology. </t>
  </si>
  <si>
    <t>https://1510q6hxf-y-https-www-webofscience-com.z.e-nformation.ro/wos/woscc/summary/eab8a036-aa45-4c61-a52a-9e16bf119f91-935ed59d/relevance/1</t>
  </si>
  <si>
    <t>Y. Kvach, Y. Kutsokon, V. Demchenko, V. Yurshynets, S. Kudryashov, Ihor Abramiuk. Post-invasion spread of Chinese sleeper (Perccottus glenii) in the Lower Danube drainage (Budjak region of Ukraine). BioInvasions Records.</t>
  </si>
  <si>
    <t>https://1510q6hxf-y-https-www-webofscience-com.z.e-nformation.ro/wos/woscc/summary/6768d376-f51d-4748-9dbb-904a4c823845-935ee839/relevance/1</t>
  </si>
  <si>
    <t>A. V. Liashenko, K. Y. Zorina-Sakharova, M. S. Pohorielova, T. M. Sereda, I. I. Abramyuk, V. V. Trylis. Impact of hydrotechnical construction on aquatic ecosystems of the Kiliia branch of the Danube Delta. Biosystems Diversity.</t>
  </si>
  <si>
    <t>https://1510q6hxf-y-https-www-webofscience-com.z.e-nformation.ro/wos/woscc/summary/14863d6c-dd6a-4f56-b8f5-14101af7a07c-935eeee9/relevance/1</t>
  </si>
  <si>
    <t>A. L. Denes, R. M. Vaida, E. S. Szabo, A. V. Martynov, E. Vamcsa, B. Ujvarosi, L. Keresztes. Cryptic survival and an unexpected recovery of the long-tailed mayfly Palingenia longicauda (Olivier, 1791) (Ephemeroptera: Palingeniidae) in Southeastern Europe. Journal of Insect Conservation.</t>
  </si>
  <si>
    <t>https://1510q6hxf-y-https-www-webofscience-com.z.e-nformation.ro/wos/woscc/summary/edffb871-4b6c-4a10-98de-28a2608b72a1-935f1eb6/relevance/1</t>
  </si>
  <si>
    <t>Saša Marić, David Stanković, Simona Sušnik Bajec, Jasna Vukić, Radek Šanda, Tihomir Stefanov, Dragan Nikolić &amp; Aleš Snoj. Perils of brown trout (Salmo spp.) mitigation-driven translocations: a case study from the Vlasina Plateau, Southeast Serbia. Biological Invasions.</t>
  </si>
  <si>
    <t>https://link.springer.com/article/10.1007/s10530-021-02688-0</t>
  </si>
  <si>
    <t>Doru Bănăduc (ULBS), Oana Danci (ULBS), Angela Curtean-Bănăduc (ULBS)</t>
  </si>
  <si>
    <t>Eudontomyzon danfordi (Regan, 1911) Species Populations Ecological Status in Maramureș Mountains Nature Park (Romania)</t>
  </si>
  <si>
    <t>C. Lațiu, T. Papuc, G. Muntean, P. Uiuiu, R. Constantinescu, M.-C. Matei-Lațiu, A.-S Nicula, C. Craioveanu, V. Mireșan, D. Cocan. Fish Species Diversity From Someșul Cald River: 50Years After Cascade Dam Constructions.. Frontiers.</t>
  </si>
  <si>
    <t>Bianca Burghelea (ULBS), Doru Bănăduc (ULBS), Angela Curtean-Bănăduc (ULBS)</t>
  </si>
  <si>
    <t>The Timiș River Basin (Banat, Romania) Natural and Anthropogenic Elements. A study case-Management Chalenges.</t>
  </si>
  <si>
    <t>A. Smuleac, L. Smuleac, C. A. Popescu, S. Herban, T. E. Man, F. Imbrea, A. Horablaga, S. Mihai, R. Pascalau, T. Safar. Geospatial Technologies Used in the Management of Water Resources in West of Romania. Water.</t>
  </si>
  <si>
    <t>https://1510q6hxf-y-https-www-webofscience-com.z.e-nformation.ro/wos/woscc/summary/4bb950b9-c3cd-4dac-9f64-1eab6fb537ff-935f526d/relevance/1</t>
  </si>
  <si>
    <t>Fish species composition, distribution and community structure in relation to environmental variation in a semi-arid mountainous river basin, Iran</t>
  </si>
  <si>
    <t xml:space="preserve">Caiyan Wang, Jian Shao, Baoshan Ma, Jun Xie, Dapeng Li, Xiangjiang Liu, Bin Huo. Longitudinal Patterns in Fish Assemblages after Long-Term Ecological Rehabilitation in the Taizi River, Northeastern China. Sustainability. </t>
  </si>
  <si>
    <t>https://1510q6hxf-y-https-www-webofscience-com.z.e-nformation.ro/wos/woscc/summary/5a8b2a2d-7f99-40f3-b1e4-8e78616573ed-935c5474/relevance/1</t>
  </si>
  <si>
    <t>Bănăduc Doru</t>
  </si>
  <si>
    <t>Masoud Yousefi, Ahmad Mahmoudi, Somaye Vaissi, Anooshe Kafash. Diversity, diversification and distribution of Iranian vertebrates: the legacy of mountains uplifting, past climatic oscillations, sea level fluctuations and geographical barriers. Biodiversity and Conservation</t>
  </si>
  <si>
    <t>https://1510q6hxf-y-https-www-webofscience-com.z.e-nformation.ro/wos/woscc/summary/fc95ed74-6af9-4fe6-a28e-0459f7cc768d-935c5b3e/relevance/1</t>
  </si>
  <si>
    <t xml:space="preserve">Melanie Mueller, Josef Knott, Joachim Pander, Juergen Geist. Experimental comparison of fish mortality and injuries at innovative and conventional small hydropower plants. Journal of Applied Ecology. </t>
  </si>
  <si>
    <t>https://besjournals.onlinelibrary.wiley.com/doi/10.1111/1365-2664.14236#jpe14236-bib-0021</t>
  </si>
  <si>
    <t>Sasa Maric (Uiversity of Belgrade), David Stankovic (Uiversity of Trieste), Josef Wanzenbock (University of Innsbruck), Radek Sanda (Czech Republic National Museum), Tibor Eros (Balaton Limnological Institute), Peter Takacs (Balaton Limnological Institute), Andras Specziar (Balaton Limnological Institute), Nenad Sekulic (Institute for Nature Conservation of Serbia), Doru Bănăduc (ULBS), Marko Caleta (University of Zagreb), Ilya Trombitsky (Eco-TIRAS), Laszlo Galambos (Institute for Nature Conservation of Vojvodina), Sandor Sipos (Uiversity of Novi Sad), Ales Snoj (University of Ljubljana).</t>
  </si>
  <si>
    <t>Phylogeography and population genetics of the European mudminnow (Umbra krameri) with a time-calibrated phylogeny for the family Umbridae.</t>
  </si>
  <si>
    <t>Severus-D. Covaciu-Marcov, Diana Cupșa, Ilie C. Telcean, Istvan Sas-Kovacs, Sara Ferenti. TWO NEW POPULATIONS OF THE EUROPEAN MUDMINNOW, UMBRA KRAMERI (ACTINOPTERYGII: ESOCIFORMES: UMBRIDAE), IN SOUTH-WESTERN ROMANIA WITH THE FIRST RECORD IN THE BANAT REGION. Acta Ichthyologica et Piscatoria.</t>
  </si>
  <si>
    <t>https://1510q6hxf-y-https-www-webofscience-com.z.e-nformation.ro/wos/woscc/summary/599d4708-6a0c-417e-8520-331b2e9183ca-935e882d/relevance/1</t>
  </si>
  <si>
    <t>Sasa Maric (Uiversity of Belgrade), David Stankovic (Uiversity of Trieste), Josef Wanzenbock (University of Innsbruck), Radek Sanda (Czech Republic National Museum), Tibor Eros (Balaton Limnological Institute), Peter Takacs (Balaton Limnological Institute), Andras Specziar (Balaton Limnological Institute), Nenad Sekulic (Institute for Nature Conservation of Serbia), Doru Bănăduc (ULBS), Marko Caleta (University of Zagreb), Ilya Trombitsky (Eco-TIRAS), Laszlo Galambos (Institute for Nature Conservation of Vojvodina), Sandor Sipos (Uiversity of Novi Sad), Ales Snoj (University of Ljubljana)</t>
  </si>
  <si>
    <t>Andrea Corral-Lou, Silvia Perea, Ignacio Doadrio, High genetic differentiation in the endemic and endangered freshwater fish Achondrostoma salmantinum Doadrio and Elvira, 2007 from Spain, as revealed by mitochondrial and SNP markers. Conservation Genetics.</t>
  </si>
  <si>
    <t>https://1510q6hxf-y-https-www-webofscience-com.z.e-nformation.ro/wos/woscc/summary/45a20927-7720-4577-a0c8-2348fc83a82e-935e927c/relevance/1</t>
  </si>
  <si>
    <t>Ahmet Öktener (Turkish Ministry of Food), Doru Bănăduc (ULBS)</t>
  </si>
  <si>
    <t>Ecological Interdependence of Pollution, Fish Parasites, and Fish in Freshwater Ecosystems of Turkey</t>
  </si>
  <si>
    <t xml:space="preserve">Jayanta Kumar Biswas, Sasanka Pramanik, Manish Kumar, Fish parasites as proxy bioindicators of degraded water quality of River Saraswati, India. </t>
  </si>
  <si>
    <t>https://link.springer.com/article/10.1007/s10661-023-11411-6</t>
  </si>
  <si>
    <t>Andrea Corral-Lou, Silvia Perea, Anabel Perdices, Ignacio Doadrio. Quaternary geomorphological and climatic changes associated with the diversification of Iberian freshwater fishes: The case of the genus Cobitis (Cypriniformes, Cobitidae). Ecology and Evolution.</t>
  </si>
  <si>
    <t>https://onlinelibrary.wiley.com/doi/full/10.1002/ece3.8635</t>
  </si>
  <si>
    <t>Sîrbu Ioan, Benedek Ana Maria</t>
  </si>
  <si>
    <t>Ecologie practică</t>
  </si>
  <si>
    <t>Năstase A, Honț Ș, Iani M, Paraschiv M, Cernișencu I, Năvodaru I (2022) ﻿Ecological status of fish fauna from Razim Lake and the adjacent area, the Danube Delta Biosphere Reserve, Romania. Acta Ichthyologica et Piscatoria 52(1): 43-52. https://doi.org/10.3897/aiep.52.79646</t>
  </si>
  <si>
    <t>https://1510q0fl1-y-https-www-webofscience-com.z.e-nformation.ro/wos/woscc/full-record/WOS:000779548800002</t>
  </si>
  <si>
    <t>Morariu Florica, Horablaga Marinel, Marin Andreea, Pet Ioan, Horablaga Adina, Imre Kalman, Morariu Sorin, ANALYZING THE HUMAN IMPACT ON BEGA RIVER OVERALL WATER QUALITY CONDITIONS VIA BENTHIC MACRO INVERTEBRATES IN THE CITY OF TIMISOARA AND SURROUNDINGS. Environmental Engineering and Management Journal, Volume21, Issue2, Pages 309-317, Published FEB 2022.</t>
  </si>
  <si>
    <t>https://1510q0fl1-y-https-www-webofscience-com.z.e-nformation.ro/wos/woscc/full-record/WOS:000779958800014</t>
  </si>
  <si>
    <t xml:space="preserve"> Benedek Ana Maria, Sîrbu Ioan</t>
  </si>
  <si>
    <t>Responses of small mammal communities to environment and agriculture in a rural mosaic landscape</t>
  </si>
  <si>
    <t>David González del Portillo, Beatriz Arroyo, Manuel B. Morales, The adequacy of alfalfa crops as an agri-environmental scheme: A review of agronomic benefits and effects on biodiversity, Journal for Nature Conservation, Volume 69, 2022, 126253, ISSN 1617-1381, https://doi.org/10.1016/j.jnc.2022.126253.</t>
  </si>
  <si>
    <t>https://1510q0fl1-y-https-www-webofscience-com.z.e-nformation.ro/wos/woscc/full-record/WOS:000859673100006</t>
  </si>
  <si>
    <t>Gonzalez Ariana, Gonzalez Clementina, Hernandez-Guzman Rafael, Mendoza Eduardo. Modelling the functional connectivity of the grayish mouse opossum (Tlacuatzin canescens) in a highly threatened tropical dry forest of the Mexican Pacific coast, Revista Mexicana de Biodiversidad 93 (2022): e933934. ISSN versión electrónica: 2007-8706, https://doi.org/10.22201/ib.20078706e.2022.93.3934</t>
  </si>
  <si>
    <t>https://1510q0g30-y-https-www-webofscience-com.z.e-nformation.ro/wos/alldb/full-record/WOS:000869087700006</t>
  </si>
  <si>
    <t>Stirkė V, Balčiauskas L, Balčiauskienė L. Spatiotemporal Variation of Small Mammal Communities in Commercial Orchards across the Small Country. Agriculture. 2022; 12(5):632. https://doi.org/10.3390/agriculture12050632</t>
  </si>
  <si>
    <t>https://1510q0fl1-y-https-www-webofscience-com.z.e-nformation.ro/wos/woscc/full-record/WOS:000802388900001</t>
  </si>
  <si>
    <t>Chiara Paniccia, Maria Laura Carranza, Ludovico Frate, Mirko Di Febbraro, Duccio Rocchini, Anna Loy, Distribution and functional traits of small mammals across the Mediterranean area: landscape composition and structure definitively matter, Ecological Indicators, Volume 135, 2022, 108550, ISSN 1470-160X, https://doi.org/10.1016/j.ecolind.2022.108550.</t>
  </si>
  <si>
    <t>https://1510q0fl1-y-https-www-webofscience-com.z.e-nformation.ro/wos/woscc/full-record/WOS:000761353400003</t>
  </si>
  <si>
    <t>Gonçalo Matias, Luís Miguel Rosalino, Paulo Célio Alves, Annika Tiesmeyer, Carsten Nowak, Luana Ramos, Katharina Steyer, Christos Astaras, Mareike Brix, Csaba Domokos, René Janssen, Andrew C. Kitchener, Xavier Mestdagh, Lionel L'Hoste, Nicolas Titeux, Despina Migli, Dionisios Youlatos, Markus Pfenninger, Sébastian Devillard, Sandrine Ruette, Stefano Anile, Pablo Ferreras, Francisco Díaz-Ruiz, Pedro Monterroso, Genetic integrity of European wildcats: Variation across biomes mandates geographically tailored conservation strategies, Biological Conservation, Volume 268, 2022, 109518, ISSN 0006-3207, https://doi.org/10.1016/j.biocon.2022.109518.</t>
  </si>
  <si>
    <t>https://1510q0fl1-y-https-www-webofscience-com.z.e-nformation.ro/wos/woscc/full-record/WOS:000792488700008</t>
  </si>
  <si>
    <t>Werdel, T.J., Piper, C.W., Ricketts, A.M. et al. Scale-specific landscape effects impose range-limiting constraints on the distribution of a prairie-obligate carnivore. Landsc Ecol 37, 2065–2079 (2022). https://doi.org/10.1007/s10980-022-01466-0</t>
  </si>
  <si>
    <t>https://1510q0fl1-y-https-www-webofscience-com.z.e-nformation.ro/wos/woscc/full-record/WOS:000817915900001</t>
  </si>
  <si>
    <t>Balčiauskas, L, Balčiauskienė, L (2022). Long term changes in a small mammal community in a temperate zone meadow subject to seasonal floods and habitat transformation. Integrative Zoology 17, 443– 55.</t>
  </si>
  <si>
    <t>https://1510q0fl1-y-https-www-webofscience-com.z.e-nformation.ro/wos/woscc/full-record/WOS:000673432200001</t>
  </si>
  <si>
    <t>Tõnisalu, G., Väli, Ü. Edge effect in rodent populations at the border between agricultural landscapes and forests. Eur J Wildl Res 68, 34 (2022). https://doi.org/10.1007/s10344-022-01580-z</t>
  </si>
  <si>
    <t>https://1510q0fl1-y-https-www-webofscience-com.z.e-nformation.ro/wos/woscc/full-record/WOS:000793850100002</t>
  </si>
  <si>
    <t>Jung, T. S., Pretzlaw, T.D.. 2022. Relative efficiency of two models of snap traps for sampling boreal small mammals. Wildlife Society Bulletin 46:e1332. https://doi.org/10.1002/wsb.1332</t>
  </si>
  <si>
    <t>https://1510q0fl1-y-https-www-webofscience-com.z.e-nformation.ro/wos/woscc/full-record/WOS:000835800500001</t>
  </si>
  <si>
    <t>Prieto-Ramírez, A. M., D. Rödder, K. Henle. Effects of habitat loss on tick load in central populations of the Eastern Green Lizard Lacerta viridis and its relationship with body condition and population density. SALAMANDRA 58(4): 263–274, 2022.</t>
  </si>
  <si>
    <t>https://1510q0fl1-y-https-www-webofscience-com.z.e-nformation.ro/wos/woscc/full-record/WOS:000879106500001</t>
  </si>
  <si>
    <t>Adrienn Horváth, Anita Morvai, Győző F. Horváth, DIFFERENCE IN SMALL MAMMAL ASSEMBLAGES IN THE DIET OF THE COMMON BARN-OWL TYTO ALBA BETWEEN TWO LANDSCAPES. Acta Zoologica Academiae Scientiarum Hungaricae 68(2), pp. 189–216, 2022</t>
  </si>
  <si>
    <t>https://1510q0fl1-y-https-www-webofscience-com.z.e-nformation.ro/wos/woscc/full-record/WOS:000800386700006</t>
  </si>
  <si>
    <t xml:space="preserve">Dynamics of Asio otus L., 1758 (Aves: Strigiformes) winter-spring trophic regime in western plain (Romania) </t>
  </si>
  <si>
    <t>Agatino Maurizio Siracusa, Alessandra Santitto, Daniele Camarda, Vera D’Urso, Small mammal community in a Mediterranean target area of Sicily by the data from the long-eared owl pellets. Russian J. Theriol. 21(2): 169–179 (2022)</t>
  </si>
  <si>
    <t>https://1510q6fvd-y-https-www-webofscience-com.z.e-nformation.ro/wos/alldb/full-record/WOS:000957609700008</t>
  </si>
  <si>
    <t>Sȋrbu, Ioan, Sȋrbu Monica, Benedek Ana</t>
  </si>
  <si>
    <t>The freshwater molluskfauna from Banat (Romania)</t>
  </si>
  <si>
    <t>Menabit S, Begun T, Teacă A, Mureşan M, Lavin P, Purcarea C. DNA Barcoding and Distribution of Gastropods and Malacostracans in the Lower Danube Region. Diversity. 2022; 14(7):533. https://doi.org/10.3390/d14070533</t>
  </si>
  <si>
    <t>https://1510q0fl1-y-https-www-webofscience-com.z.e-nformation.ro/wos/woscc/full-record/WOS:000834490900001</t>
  </si>
  <si>
    <t>Brown Joel J. (South Bohemia University, Ceske Budejovice, Czech Republic), Mennicken Sophie  (South Bohemia University, Ceske Budejovice, Czech Republic), Massante Jhonny (Tartu University, Estonia), Dijoux Samuel  (South Bohemia University, Ceske Budejovice, Czech Republic), Telea Alexandra, Benedek Ana Maria, Gotzenberger Lars  (South Bohemia University, Ceske Budejovice, Czech Republic), Majekova Maria  (South Bohemia University, Ceske Budejovice, Czech Republic), Leps Jan  (South Bohemia University, Ceske Budejovice, Czech Republic), Smilauer Petr  (South Bohemia University, Ceske Budejovice, Czech Republic), Hrcek Jan  (South Bohemia University, Ceske Budejovice, Czech Republic), de Bello Francesco (South Bohemia University, Ceske Budejovice, Czech Republic)</t>
  </si>
  <si>
    <t xml:space="preserve">A novel method to predict dark diversity using unconstrained ordination analysis. </t>
  </si>
  <si>
    <t>Ghosh, M., Roy, A., Mondal, K.C. (2022). Determining Dark Diversity of Different Faunal Groups in Indian Estuarine Ecosystem: A New Approach with Computational Biodiversity. In: Mandal, J.K., De, D. (eds) Advanced Techniques for IoT Applications. EAIT 2021. Lecture Notes in Networks and Systems, vol 292. Springer, Singapore. https://doi.org/10.1007/978-981-16-4435-1_16</t>
  </si>
  <si>
    <t>https://link.springer.com/chapter/10.1007/978-981-16-4435-1_16</t>
  </si>
  <si>
    <t>Springer</t>
  </si>
  <si>
    <t>Benedek Ana Maria, Sîrbu Ioan</t>
  </si>
  <si>
    <t>Dynamics of small-mammal communities along an elevational gradient</t>
  </si>
  <si>
    <t>Leweri CM, Bartzke GS, Msuha MJ, Treydte AC (2022) Spatial and seasonal group size variation of wild mammalian herbivores in multiple use landscapes of the Ngorongoro Conservation Area, Tanzania. PLoS ONE 17(4): e0267082. https://doi.org/10.1371/journal.pone.0267082</t>
  </si>
  <si>
    <t>https://1510q0fl1-y-https-www-webofscience-com.z.e-nformation.ro/wos/woscc/full-record/WOS:000791280100034</t>
  </si>
  <si>
    <t>Gebrezgiher GB, Makundi RH, Meheretu Y, Mulungu LS, Katakweba AAS. A Decade-Long Change in the Elevational Distribution of Non-Volant Small Mammals on Mount Meru, Tanzania. Diversity. 2022; 14(6):454. https://doi.org/10.3390/d14060454</t>
  </si>
  <si>
    <t>https://1510q0fl1-y-https-www-webofscience-com.z.e-nformation.ro/wos/woscc/full-record/WOS:000818541000001</t>
  </si>
  <si>
    <t>Linas BALČIAUSKAS (Nature Research Centre, Vilnius, Lithuania),  Albina AMSHOKOVA  (Tembotov Institute of Ecology of Mountain Territories RAS, Nalchik, Russia),  Laima BALČIAUSKIENĖ  (Nature Research Centre, Vilnius, Lithuania),  Ana Maria BENEDEK,  Jan CICHOCKI (University of Zielona Góra, Zielona Góra, Poland),  Alexander CSANÁDY (Department of Biology, Faculty of Humanities and Natural Sciences, University of Prešov, Prešov, Slovakia),  Philippe Gil DE MENDONÇA (CESAM, University of Lisbon, Lisbon, Portugal),  Victoria NISTREANU (Institute of Zoology, Academy of Sciences of Moldova, Chisinau, Moldova)</t>
  </si>
  <si>
    <t>Geographical clines in the size of the herb field mouse (Apodemus uralensis)</t>
  </si>
  <si>
    <t>Hinckley A, Sanchez-Donoso I, Comas M, Camacho-Sanchez M, Hawkins MTR, Hasan NH, et al. (2022) Challenging ecogeographical rules: Phenotypic variation in the Mountain Treeshrew (Tupaia montana) along tropical elevational gradients. PLoS ONE 17(6): e0268213. https://doi.org/10.1371/journal.pone.0268213</t>
  </si>
  <si>
    <t>https://1510q0fl1-y-https-www-webofscience-com.z.e-nformation.ro/wos/woscc/full-record/WOS:000843613300031</t>
  </si>
  <si>
    <t>Jiang Y, Zhao L, Luan X, Liao W. Testis Size Variation and Its Environmental Correlates in Andrew’s Toad (Bufo andrewsi). Animals. 2022; 12(21):3011. https://doi.org/10.3390/ani12213011</t>
  </si>
  <si>
    <t>https://1510q0fl1-y-https-www-webofscience-com.z.e-nformation.ro/wos/woscc/full-record/WOS:000883849700001</t>
  </si>
  <si>
    <t>Jiang Y, Zhao L, Luan X, Liao W. Geographical Variation in Body Size and the Bergmann’s Rule in Andrew’s Toad (Bufo andrewsi). Biology. 2022; 11(12):1766. https://doi.org/10.3390/biology11121766</t>
  </si>
  <si>
    <t>https://1510q0fl1-y-https-www-webofscience-com.z.e-nformation.ro/wos/woscc/full-record/WOS:000900596100001</t>
  </si>
  <si>
    <t xml:space="preserve">Zhu Xin, Chen Chuan, Jiang Ying, Zhao Li, Jin Long. Geographical variation of organ size in Andrew’s toad (Bufo andrewsi). Frontiers in Ecology and Evolution, Vol. 10, 2022, https://www.frontiersin.org/articles/10.3389/fevo.2022.972942, https://doi.org/10.3389/fevo.2022.972942, ISSN 2296-701X   </t>
  </si>
  <si>
    <t>https://1510q0g30-y-https-www-webofscience-com.z.e-nformation.ro/wos/alldb/full-record/WOS:000843095500001</t>
  </si>
  <si>
    <t xml:space="preserve">Fu Yiping, Song Yanling, Yang Chao, Liu Xinyi, Liu Yenan, Huang Yan, 2022. Relationship between brain size and digestive tract length support the expensive-tissue hypothesis in Feirana quadranus. Frontiers in Ecology and Evolution, Volume 10, doi 10.3389/fevo.2022.982590, https://www.frontiersin.org/articles/10.3389/fevo.2022.982590 </t>
  </si>
  <si>
    <t>https://1510q0fl1-y-https-www-webofscience-com.z.e-nformation.ro/wos/woscc/full-record/WOS:000871008200001</t>
  </si>
  <si>
    <t>Li, S., Gao, H., Liu, J., Li, C., Li, G., &amp; Li, D. (2022). Life history variation between two Eurasian tree sparrow Passer montanus populations at different altitudes, Animal Biology, 72(4), 385-394. doi: https://doi.org/10.1163/15707563-bja10090</t>
  </si>
  <si>
    <t>https://brill.com/view/journals/ab/72/4/article-p385_7.xml?ebody=references</t>
  </si>
  <si>
    <t>Gheoca Voichița, Benedek Ana Maria, Schneider Erika (KIT, Karlsruhe Institute for Technology, University of Land Baden-Württemberg and Research Center of the Helmholtz Society, Institute for Geography and Geoecology, Department Aueninstitut/Institute for Wetlands Ecology, Josefstrasse 1, Rastatt D-76437, Germany)</t>
  </si>
  <si>
    <t>Exploring land snails’ response to habitat characteristics and their potential as bioindicators of riparian forest quality</t>
  </si>
  <si>
    <t>Leyland, A., Rao, N. M., Shilpe, R., Menzies, R. K. (2022). First record of aquatic behaviour in an endemic terrestrial snail Indrella ampulla (Benson, 1850) (Gastropoda: Helicarionoidea: Ariophantidae). Folia Malacologica, 30(1), 60-63. https://doi.org/10.12657/folmal.030.006</t>
  </si>
  <si>
    <t>https://1510q0g30-y-https-www-webofscience-com.z.e-nformation.ro/wos/alldb/full-record/BCI:BCI202200313534</t>
  </si>
  <si>
    <t>Persy Gómez, Sergio Espinoza, Rodrigo M. Barahona-Segovia, Miguel Valenzuela, Yony Ormazábal, Steffen Hahn, Forest type and pH affecting the occurrence and life status of land snails in South American temperate forest, Pedobiologia, Volumes 93–94, 2022, 150824, ISSN 0031-4056, https://doi.org/10.1016/j.pedobi.2022.150824.</t>
  </si>
  <si>
    <t>https://1510q0g30-y-https-www-webofscience-com.z.e-nformation.ro/wos/woscc/full-record/WOS:000834168900003</t>
  </si>
  <si>
    <t>Gheoca, V.(ULBS), Benedek, A. M., (ULBS) Schneider, E. (Karlsruhe Institute for Technology)</t>
  </si>
  <si>
    <t>Exploring land snails’ response to habitat characteristics and their potential as bioindicators of riparian forest quality.</t>
  </si>
  <si>
    <r>
      <rPr>
        <sz val="8"/>
        <color rgb="FF222222"/>
        <rFont val="Arial"/>
        <family val="2"/>
      </rPr>
      <t>Borreta, J. R. I., Bautista, J. A., &amp; Yumang, A. N. (2022, September). Snail Recognition Using YOLO. In </t>
    </r>
    <r>
      <rPr>
        <i/>
        <sz val="8"/>
        <color rgb="FF222222"/>
        <rFont val="Arial"/>
        <family val="2"/>
      </rPr>
      <t>2022 IEEE International Conference on Artificial Intelligence in Engineering and Technology (IICAIET)</t>
    </r>
    <r>
      <rPr>
        <sz val="8"/>
        <color rgb="FF222222"/>
        <rFont val="Arial"/>
        <family val="2"/>
      </rPr>
      <t> (pp. 1-6). IEEE.</t>
    </r>
  </si>
  <si>
    <t>https://www.scopus.com/record/display.uri?eid=2-s2.0-85142249727&amp;origin=resultslist&amp;sort=plf-f&amp;cite=2-s2.0-85117088827&amp;src=s&amp;imp=t&amp;sid=5834d899be6b82654a4047df178e2d5c&amp;sot=cite&amp;sdt=a&amp;sl=0&amp;relpos=4&amp;citeCnt=1&amp;searchTerm=</t>
  </si>
  <si>
    <r>
      <rPr>
        <sz val="8"/>
        <color rgb="FF222222"/>
        <rFont val="Arial"/>
        <family val="2"/>
      </rPr>
      <t>Village, A., &amp; Taluk, B. First record of aquatic behaviour in an endemic terrestrial snail Indrella ampulla (Benson, 1850)(Gastropoda: Helicarionoidea: Ariophantidae). </t>
    </r>
    <r>
      <rPr>
        <i/>
        <sz val="8"/>
        <color rgb="FF222222"/>
        <rFont val="Arial"/>
        <family val="2"/>
      </rPr>
      <t>Folia Malacol</t>
    </r>
    <r>
      <rPr>
        <sz val="8"/>
        <color rgb="FF222222"/>
        <rFont val="Arial"/>
        <family val="2"/>
      </rPr>
      <t>, </t>
    </r>
    <r>
      <rPr>
        <i/>
        <sz val="8"/>
        <color rgb="FF222222"/>
        <rFont val="Arial"/>
        <family val="2"/>
      </rPr>
      <t>30</t>
    </r>
    <r>
      <rPr>
        <sz val="8"/>
        <color rgb="FF222222"/>
        <rFont val="Arial"/>
        <family val="2"/>
      </rPr>
      <t>(1), 60-63.</t>
    </r>
  </si>
  <si>
    <t>https://www.webofscience.com/wos/alldb/full-record/BCI:BCI202200313534</t>
  </si>
  <si>
    <t xml:space="preserve">Gheoca Voichita, Benedek Ana Maria, Cameron Robert A. D. (Department of Animal and Plant Sciences, University of Sheffield, Sheffield S104TN, UK), Stroia Radu Camil (cercetător independent)  </t>
  </si>
  <si>
    <t>A century after introduction: variability in Cepaea hortensis (Müller, 1774) in Sibiu, central Romania</t>
  </si>
  <si>
    <t>Gural-Sverlova, N., &amp; Gural, R. (2022). Variability of the Phenotypic Composition of Cepaea hortensis (Gastropoda, Helicidae) in Western Ukraine: in Space and Time. Zoodiversity, 56(3). https://doi.org/10.15407/zoo2022.03.243</t>
  </si>
  <si>
    <t>https://1510q0g30-y-https-www-webofscience-com.z.e-nformation.ro/wos/alldb/full-record/BCI:BCI202200850890</t>
  </si>
  <si>
    <t>Gural-Sverlova, N., Gural, R. (2022). Shell colouration and different introductions of the land snail Cepaea hortensis (Gastropoda: Helicidae) into Western Ukraine. Folia Malacologica, 30(4), 221-233. https://doi.org/10.12657/folmal.030.025</t>
  </si>
  <si>
    <t>https://www.foliamalacologica.com/Shell-colouration-and-different-introductions-of-the-land-snail-Cepaea-hortensis,156383,0,2.html</t>
  </si>
  <si>
    <t xml:space="preserve">Lazăr Anamaria, Benedek Ana Maria, Sîrbu Ioan </t>
  </si>
  <si>
    <t>Small Mammals in Forests of Romania: Habitat Type Use and Additive Diversity Partitioning</t>
  </si>
  <si>
    <t>Abena Owusu Adjapong, Samuel Kingsley Oppong, Collins Ayine Nsor, Emmanuel Amoah Boakye, George Ashiagbor, Issah Seidu, Emmanuel Danquah, Agri-driven habitat modification and small mammal species assemblage nexus in the Atewa Range and Bimpong Forest Reserves, Ghana. Trees, Forests and People, Volume 10, 2022, 100335, ISSN 2666-7193, https://doi.org/10.1016/j.tfp.2022.100335.</t>
  </si>
  <si>
    <t>https://1510q0g30-y-https-www-webofscience-com.z.e-nformation.ro/wos/woscc/full-record/WOS:000867956900003</t>
  </si>
  <si>
    <t xml:space="preserve">The extinction of Theodoxus prevostianus (C. Pfeiffer, 1828) (Mollusca: Gastropoda: Neritidae) in Romania. </t>
  </si>
  <si>
    <t>Otvos Sandor, Varga Janos. STUDIES ON THE HABITAT OF THEODOXUS PREVOSTIANUS IN KACS, HUNGARY. Tentacle, Vol. 30, 22-25, March 2022. https://www.hawaii.edu/cowielab/Tentacle/Tentacle_30.pdf</t>
  </si>
  <si>
    <t>https://1510q0g30-y-https-www-webofscience-com.z.e-nformation.ro/wos/alldb/full-record/ZOOREC:ZOOR15809039365</t>
  </si>
  <si>
    <t>Birsan Eugen (ULBS)</t>
  </si>
  <si>
    <t>Double-layer thin films magnetic properties dependence on anisotropic Heisenberg model parameters, (2008) Modern Physics Letters B, 22 (17), pp. 1683-1694. Cited 2 times.
doi: 10.1142/S0217984908016303</t>
  </si>
  <si>
    <r>
      <rPr>
        <sz val="10"/>
        <color rgb="FF2E2E2E"/>
        <rFont val="Arial Narrow"/>
        <family val="2"/>
      </rPr>
      <t>Al-Qawasmeh, A.</t>
    </r>
    <r>
      <rPr>
        <sz val="10"/>
        <color rgb="FF323232"/>
        <rFont val="Arial Narrow"/>
        <family val="2"/>
      </rPr>
      <t>, Badarneh, M.H.A., Obeidat, A., Abedrabbo, S.</t>
    </r>
    <r>
      <rPr>
        <sz val="10"/>
        <color rgb="FF2E2E2E"/>
        <rFont val="Arial Narrow"/>
        <family val="2"/>
      </rPr>
      <t>, Surface roughness effects on magnetic properties of thin films: A computational Monte Carlo study, Journal of Magnetism and Magnetic Materials
562,169734</t>
    </r>
  </si>
  <si>
    <t>https://www.scopus.com/record/display.uri?eid=2-s2.0-85135319698&amp;origin=resultslist&amp;sort=plf-f&amp;src=s&amp;citedAuthorId=23476321300&amp;imp=t&amp;sid=7424cafbc256cc54540c75e5fff354e9&amp;sot=cite&amp;sdt=cite&amp;cluster=scopubyr%2c%222022%22%2ct&amp;sl=0&amp;relpos=0&amp;citeCnt=2&amp;searchTerm=</t>
  </si>
  <si>
    <t xml:space="preserve">Birsan Eugen </t>
  </si>
  <si>
    <t>The superexchange interaction influence on the magnetic ordering in manganites, (2008) Journal of Magnetism and Magnetic Materials, 320 (5), pp. 646-650. Cited 10 times.
doi: 10.1016/j.jmmm.2007.08.006</t>
  </si>
  <si>
    <t xml:space="preserve">Wang, M., Wang, R., Dai, H., Li, T., Chen, J., Liu, D., Yan, F., Chen, D., The structure, optical and magnetic properties of GdMnO3 nano ceramics induced by aluminum substitution, Journal of Magnetism and Magnetic Materials
553,169256 </t>
  </si>
  <si>
    <t>https://www.scopus.com/record/display.uri?eid=2-s2.0-85126533319&amp;origin=resultslist&amp;sort=plf-f&amp;src=s&amp;citedAuthorId=23476321300&amp;imp=t&amp;sid=7424cafbc256cc54540c75e5fff354e9&amp;sot=cite&amp;sdt=cite&amp;cluster=scopubyr%2c%222022%22%2ct&amp;sl=0&amp;relpos=1&amp;citeCnt=2&amp;searchTerm=</t>
  </si>
  <si>
    <t>Jagadish Kumar, G., Jose, A., Jinu, E.P., Saravanan, T.T., Senthil Kumar, E., Navaneethan, M., Sreemoolanadhan, H., Kamala Bharathi, K., Observation of Griffiths phase, critical exponent analysis and high magnetocaloric effect near room temperature at low magnetic field in V-doped La0.7Sr0.3MnO3, Journal of Physics D: Applied Physics
55(21),215001</t>
  </si>
  <si>
    <t>https://www.scopus.com/record/display.uri?eid=2-s2.0-85126065964&amp;origin=resultslist&amp;sort=plf-f&amp;src=s&amp;citedAuthorId=23476321300&amp;imp=t&amp;sid=7424cafbc256cc54540c75e5fff354e9&amp;sot=cite&amp;sdt=cite&amp;cluster=scopubyr%2c%222022%22%2ct&amp;sl=0&amp;relpos=2&amp;citeCnt=5&amp;searchTerm=</t>
  </si>
  <si>
    <t>Novosel, N., Góngora, D.R., Jagličić, Z., Tafra, E., Basletić, M., Hamzić, A., Klaser, T., Skoko, Ž., Salamon, K., Piltaver, I.K., Petravić, M., Korin-Hamzić, B., Tomić, S., Gorshunov, B.P., Zhang, T., Ivek, T., Čulo, M., Grain-Size-Induced Collapse of Variable Range Hopping and Promotion of Ferromagnetism in Manganite La0.5Ca0.5MnO3, Crystals
12(5),724</t>
  </si>
  <si>
    <t>https://www.scopus.com/record/display.uri?eid=2-s2.0-85130868900&amp;origin=resultslist&amp;sort=plf-f&amp;src=s&amp;citedAuthorId=23476321300&amp;imp=t&amp;sid=7424cafbc256cc54540c75e5fff354e9&amp;sot=cite&amp;sdt=cite&amp;cluster=scopubyr%2c%222022%22%2ct&amp;sl=0&amp;relpos=3&amp;citeCnt=2&amp;searchTerm=</t>
  </si>
  <si>
    <t>Monte Carlo study on bilayer thin films magnetic properties dependence with discontinouos anisotropy,  parameters, (2008) Central European Journal of Physics, 6 (2), pp. 296-305. Cited 2 times.
doi: 10.2478/s11534-008-0014-4</t>
  </si>
  <si>
    <t>Henchiri, C., Omari, L.H., Mnasri, T., Benali, A., Dhahri, E., Valente, M.A., Theoretical study of the magnetic properties and the magnetocaloric effect in lanthanum manganite lacunar compounds, Journal of Alloys and Compounds
905,164196</t>
  </si>
  <si>
    <t>https://www.scopus.com/record/display.uri?eid=2-s2.0-85124581319&amp;origin=resultslist&amp;sort=plf-f&amp;src=s&amp;citedAuthorId=23476321300&amp;imp=t&amp;sid=7424cafbc256cc54540c75e5fff354e9&amp;sot=cite&amp;sdt=cite&amp;cluster=scopubyr%2c%222022%22%2ct&amp;sl=0&amp;relpos=4&amp;citeCnt=1&amp;searchTerm=</t>
  </si>
  <si>
    <t>Magnetic properties of multilayer thin film with ising-like ordering, (2010) Acta Physica Polonica A, 117 (3), pp. 500-505. Cited 3 times., doi: 10.12693/APhysPolA.117.500</t>
  </si>
  <si>
    <t>Alduwaib, S.M., Abd, M.M., Jalaukhan, A.H.A., The structural, optical, and self-cleaning properties of Mn3O4/SnO2multilayer thin films deposited using spray pyrolysis technique, Scientia Iranica
28(6F), pp. 3776-3785</t>
  </si>
  <si>
    <t>https://www.scopus.com/record/display.uri?eid=2-s2.0-85122878473&amp;origin=resultslist&amp;sort=plf-f&amp;src=s&amp;citedAuthorId=23476321300&amp;imp=t&amp;sid=7424cafbc256cc54540c75e5fff354e9&amp;sot=cite&amp;sdt=cite&amp;cluster=scopubyr%2c%222022%22%2ct&amp;sl=0&amp;relpos=5&amp;citeCnt=0&amp;searchTerm=</t>
  </si>
  <si>
    <t>Marianna V. Savenko, Maryna V. Kryvtsova, Ivan I. Skliar, Inesa I. Fohel. POTENTIAL RISKS OF THE SPREAD OF ANTIBIOTIC-RESISTANT MICROORGANISMS AND ANTIBIOTIC-RESISTANCE GENES IN
POTABLE WATER – HUMAN ORGANISM CHAIN. Wiadomości Lekarskie.</t>
  </si>
  <si>
    <t>https://www.scopus.com/results/authorNamesList.uri?sort=count-f&amp;src=al&amp;sid=6dd1beee7ee84dd6279263b8dc86905c&amp;sot=al&amp;sdt=al&amp;sl=45&amp;s=AUTHLASTNAME%28Savenko%29+AND+AUTHFIRST%28Marianna%29&amp;st1=Savenko&amp;st2=Marianna&amp;orcidId=&amp;selectionPageSearch=anl&amp;reselectAuthor=false&amp;activeFlag=true&amp;showDocument=false&amp;resultsPerPage=20&amp;offset=1&amp;jtp=false&amp;currentPage=1&amp;previousSelectionCount=0&amp;tooManySelections=false&amp;previousResultCount=0&amp;authSubject=LFSC&amp;authSubject=HLSC&amp;authSubject=PHSC&amp;authSubject=SOSC&amp;exactAuthorSearch=false&amp;showFullList=false&amp;authorPreferredName=&amp;origin=searchauthorfreelookup&amp;affiliationId=&amp;txGid=a5260e45f711a69d7aeeaed5e116e557</t>
  </si>
  <si>
    <r>
      <rPr>
        <sz val="10"/>
        <color rgb="FF000000"/>
        <rFont val="Arial Narrow"/>
        <family val="2"/>
      </rPr>
      <t xml:space="preserve">Nicolae-Maranciuc A (Institutul pentru Studii și Cercetări Interdisciplinare, ULBS, Sibiu, Romania) </t>
    </r>
    <r>
      <rPr>
        <b/>
        <sz val="10"/>
        <color rgb="FF000000"/>
        <rFont val="Arial Narrow"/>
        <family val="2"/>
      </rPr>
      <t>Chicea D (Facultatea de Științe, ULBS,Sibiu, Romania)</t>
    </r>
    <r>
      <rPr>
        <sz val="10"/>
        <color rgb="FF000000"/>
        <rFont val="Arial Narrow"/>
        <family val="2"/>
      </rPr>
      <t>, Chicea LM (Facultatea de Medicină, ULBS,Sibiu, Romania)</t>
    </r>
  </si>
  <si>
    <t>Ag nanoparticles for biomedical applications—Synthesis and characterization—A review</t>
  </si>
  <si>
    <t>Yedgar, S., Barshtein, G., &amp; Gural, A. (2022). Hemolytic Activity of Nanoparticles as a Marker of Their Hemocompatibility. Micromachines, 13(12), 2091</t>
  </si>
  <si>
    <t>https://www.mdpi.com/2072-666X/13/12/2091</t>
  </si>
  <si>
    <r>
      <rPr>
        <sz val="10"/>
        <color rgb="FF000000"/>
        <rFont val="Arial Narrow"/>
        <family val="2"/>
      </rPr>
      <t xml:space="preserve">Nicolae-Maranciuc A (Institutul pentru Studii și Cercetări Interdisciplinare, ULBS, Sibiu, Romania) </t>
    </r>
    <r>
      <rPr>
        <b/>
        <sz val="10"/>
        <color rgb="FF000000"/>
        <rFont val="Arial Narrow"/>
        <family val="2"/>
      </rPr>
      <t>Chicea D (Facultatea de Științe, ULBS,Sibiu, Romania)</t>
    </r>
    <r>
      <rPr>
        <sz val="10"/>
        <color rgb="FF000000"/>
        <rFont val="Arial Narrow"/>
        <family val="2"/>
      </rPr>
      <t>, Chicea LM (Facultatea de Medicină, ULBS,Sibiu, Romania)</t>
    </r>
  </si>
  <si>
    <r>
      <rPr>
        <sz val="10"/>
        <color rgb="FF222222"/>
        <rFont val="Arial Narrow"/>
        <family val="2"/>
      </rPr>
      <t>Jiang, Z., Li, L., Huang, H., He, W., &amp; Ming, W. (2022). Progress in Laser Ablation and Biological Synthesis Processes:“Top-Down” and “Bottom-Up” Approaches for the Green Synthesis of Au/Ag Nanoparticles. </t>
    </r>
    <r>
      <rPr>
        <i/>
        <sz val="10"/>
        <color rgb="FF222222"/>
        <rFont val="Arial Narrow"/>
        <family val="2"/>
      </rPr>
      <t>International Journal of Molecular Sciences</t>
    </r>
    <r>
      <rPr>
        <sz val="10"/>
        <color rgb="FF222222"/>
        <rFont val="Arial Narrow"/>
        <family val="2"/>
      </rPr>
      <t>, </t>
    </r>
    <r>
      <rPr>
        <i/>
        <sz val="10"/>
        <color rgb="FF222222"/>
        <rFont val="Arial Narrow"/>
        <family val="2"/>
      </rPr>
      <t>23</t>
    </r>
    <r>
      <rPr>
        <sz val="10"/>
        <color rgb="FF222222"/>
        <rFont val="Arial Narrow"/>
        <family val="2"/>
      </rPr>
      <t>(23), 14658.</t>
    </r>
  </si>
  <si>
    <t>https://www.mdpi.com/1422-0067/23/23/14658</t>
  </si>
  <si>
    <r>
      <rPr>
        <sz val="10"/>
        <color rgb="FF000000"/>
        <rFont val="Arial Narrow"/>
        <family val="2"/>
      </rPr>
      <t xml:space="preserve">Nicolae-Maranciuc A (Institutul pentru Studii și Cercetări Interdisciplinare, ULBS, Sibiu, Romania) </t>
    </r>
    <r>
      <rPr>
        <b/>
        <sz val="10"/>
        <color rgb="FF000000"/>
        <rFont val="Arial Narrow"/>
        <family val="2"/>
      </rPr>
      <t>Chicea D (Facultatea de Științe, ULBS,Sibiu, Romania)</t>
    </r>
    <r>
      <rPr>
        <sz val="10"/>
        <color rgb="FF000000"/>
        <rFont val="Arial Narrow"/>
        <family val="2"/>
      </rPr>
      <t>, Chicea LM (Facultatea de Medicină, ULBS,Sibiu, Romania)</t>
    </r>
  </si>
  <si>
    <r>
      <rPr>
        <sz val="10"/>
        <color rgb="FF222222"/>
        <rFont val="Arial Narrow"/>
        <family val="2"/>
      </rPr>
      <t>Jantanasakulwong, K., Thanakkasaranee, S., Seesuriyachan, P., Singjai, P., Saenjaiban, A., Photphroet, S., ... &amp; Rachtanapun, P. (2022). Sparking Nano-Metals on a Surface of Polyethylene Terephthalate and Its Application: Anti-Coronavirus and Anti-Fogging Properties. </t>
    </r>
    <r>
      <rPr>
        <i/>
        <sz val="10"/>
        <color rgb="FF222222"/>
        <rFont val="Arial Narrow"/>
        <family val="2"/>
      </rPr>
      <t>International Journal of Molecular Sciences</t>
    </r>
    <r>
      <rPr>
        <sz val="10"/>
        <color rgb="FF222222"/>
        <rFont val="Arial Narrow"/>
        <family val="2"/>
      </rPr>
      <t>, </t>
    </r>
    <r>
      <rPr>
        <i/>
        <sz val="10"/>
        <color rgb="FF222222"/>
        <rFont val="Arial Narrow"/>
        <family val="2"/>
      </rPr>
      <t>23</t>
    </r>
    <r>
      <rPr>
        <sz val="10"/>
        <color rgb="FF222222"/>
        <rFont val="Arial Narrow"/>
        <family val="2"/>
      </rPr>
      <t>(18), 10541.</t>
    </r>
  </si>
  <si>
    <t>https://www.mdpi.com/1422-0067/23/18/10541</t>
  </si>
  <si>
    <r>
      <rPr>
        <sz val="10"/>
        <color rgb="FF000000"/>
        <rFont val="Arial Narrow"/>
        <family val="2"/>
      </rPr>
      <t xml:space="preserve">Nicolae-Maranciuc A (Institutul pentru Studii și Cercetări Interdisciplinare, ULBS, Sibiu, Romania) </t>
    </r>
    <r>
      <rPr>
        <b/>
        <sz val="10"/>
        <color rgb="FF000000"/>
        <rFont val="Arial Narrow"/>
        <family val="2"/>
      </rPr>
      <t>Chicea D (Facultatea de Științe, ULBS,Sibiu, Romania)</t>
    </r>
    <r>
      <rPr>
        <sz val="10"/>
        <color rgb="FF000000"/>
        <rFont val="Arial Narrow"/>
        <family val="2"/>
      </rPr>
      <t>, Chicea LM (Facultatea de Medicină, ULBS,Sibiu, Romania)</t>
    </r>
  </si>
  <si>
    <r>
      <rPr>
        <sz val="10"/>
        <color rgb="FF222222"/>
        <rFont val="Arial Narrow"/>
        <family val="2"/>
      </rPr>
      <t>González-Vega, J. G., García-Ramos, J. C., Chavez-Santoscoy, R. A., Castillo-Quiñones, J. E., Arellano-Garcia, M. E., &amp; Toledano-Magaña, Y. (2022). Lung Models to Evaluate Silver Nanoparticles’ Toxicity and Their Impact on Human Health. </t>
    </r>
    <r>
      <rPr>
        <i/>
        <sz val="10"/>
        <color rgb="FF222222"/>
        <rFont val="Arial Narrow"/>
        <family val="2"/>
      </rPr>
      <t>Nanomaterials</t>
    </r>
    <r>
      <rPr>
        <sz val="10"/>
        <color rgb="FF222222"/>
        <rFont val="Arial Narrow"/>
        <family val="2"/>
      </rPr>
      <t>, </t>
    </r>
    <r>
      <rPr>
        <i/>
        <sz val="10"/>
        <color rgb="FF222222"/>
        <rFont val="Arial Narrow"/>
        <family val="2"/>
      </rPr>
      <t>12</t>
    </r>
    <r>
      <rPr>
        <sz val="10"/>
        <color rgb="FF222222"/>
        <rFont val="Arial Narrow"/>
        <family val="2"/>
      </rPr>
      <t>(13), 2316.</t>
    </r>
  </si>
  <si>
    <t>https://www.mdpi.com/2079-4991/12/13/2316</t>
  </si>
  <si>
    <r>
      <rPr>
        <sz val="10"/>
        <color rgb="FF000000"/>
        <rFont val="Arial Narrow"/>
        <family val="2"/>
      </rPr>
      <t xml:space="preserve">Nicolae-Maranciuc A (Institutul pentru Studii și Cercetări Interdisciplinare, ULBS, Sibiu, Romania) </t>
    </r>
    <r>
      <rPr>
        <b/>
        <sz val="10"/>
        <color rgb="FF000000"/>
        <rFont val="Arial Narrow"/>
        <family val="2"/>
      </rPr>
      <t>Chicea D (Facultatea de Științe, ULBS,Sibiu, Romania)</t>
    </r>
    <r>
      <rPr>
        <sz val="10"/>
        <color rgb="FF000000"/>
        <rFont val="Arial Narrow"/>
        <family val="2"/>
      </rPr>
      <t>, Chicea LM (Facultatea de Medicină, ULBS,Sibiu, Romania)</t>
    </r>
  </si>
  <si>
    <r>
      <rPr>
        <sz val="10"/>
        <color rgb="FF222222"/>
        <rFont val="Arial Narrow"/>
        <family val="2"/>
      </rPr>
      <t>Maryani, F., &amp; Septama, A. W. (2022). Microwave-assisted green synthesis of Desmodium triquetrum-mediated silver nanoparticles: enhanced antibacterial, antibiofilm, and cytotoxicity activities against human breast cancer cell lines. </t>
    </r>
    <r>
      <rPr>
        <i/>
        <sz val="10"/>
        <color rgb="FF222222"/>
        <rFont val="Arial Narrow"/>
        <family val="2"/>
      </rPr>
      <t>Materials Advances</t>
    </r>
    <r>
      <rPr>
        <sz val="10"/>
        <color rgb="FF222222"/>
        <rFont val="Arial Narrow"/>
        <family val="2"/>
      </rPr>
      <t>, </t>
    </r>
    <r>
      <rPr>
        <i/>
        <sz val="10"/>
        <color rgb="FF222222"/>
        <rFont val="Arial Narrow"/>
        <family val="2"/>
      </rPr>
      <t>3</t>
    </r>
    <r>
      <rPr>
        <sz val="10"/>
        <color rgb="FF222222"/>
        <rFont val="Arial Narrow"/>
        <family val="2"/>
      </rPr>
      <t>(22), 8267-8275.</t>
    </r>
  </si>
  <si>
    <t xml:space="preserve">https://pubs.rsc.org/en/content/articlelanding/2022/ma/d2ma00613h </t>
  </si>
  <si>
    <r>
      <rPr>
        <sz val="10"/>
        <color rgb="FF000000"/>
        <rFont val="Arial Narrow"/>
        <family val="2"/>
      </rPr>
      <t xml:space="preserve">Elmar B Asgerov (Joint Inst Nucl Res, Russia and Natl Nucl Res Ctr CJSC, Azerbaijan), Anatoly I Beskrovnyy (Joint Inst Nucl Res, Russia), Nelya V Doroshkevich (Joint Inst Nucl Res, Russia and Donetsk Natl Vasyl Stus Univ, Ukraine), Carmen Mita (Alexandru Ioan Cuza Univ, Fac Phys, Iasi, Romania), Diana M Mardare (Alexandru Ioan Cuza Univ, Fac Phys, Iasi, Romania), </t>
    </r>
    <r>
      <rPr>
        <b/>
        <sz val="10"/>
        <color rgb="FF000000"/>
        <rFont val="Arial Narrow"/>
        <family val="2"/>
      </rPr>
      <t>Dan Chicea (Facultatea de Științe, ULBS, Sibiu, Romania)</t>
    </r>
    <r>
      <rPr>
        <sz val="10"/>
        <color rgb="FF000000"/>
        <rFont val="Arial Narrow"/>
        <family val="2"/>
      </rPr>
      <t>, Mihaela D Lazar (Natl Inst Res &amp; Dev Isotop &amp; Mol Technol, Cluj Napoca, Romania), Alisa A Tatarinova (Joint Inst Nucl Res, Russia), Sergiy I Lyubchyk (Univ Nova Lisboa, Fac Ciencias &amp; Tecnol, Caparica, Portugal and Lusofona Univ, Res Ctr Ind Engn Management &amp; Sustainabil,  Lisbon, Portugal), Svitlana B Lyubchyk (Univ Nova Lisboa, Fac Ciencias &amp; Tecnol, Caparica, Portugal and Lusofona Univ, Res Ctr Ind Engn Management &amp; Sustainabil,  Lisbon, Portugal) , Andriy I Lyubchyk (Lusofona Univ, Res Ctr Ind Engn Management &amp; Sustainabil,  Lisbon, Portugal and Nanotechcenter LLC, Kiev, Ukraine), Alexander S Doroshkevich (Joint Inst Nucl Res, Russia and Donetsk Inst Phys &amp; Engn, UA-03028 Kiev, Ukraine)</t>
    </r>
  </si>
  <si>
    <t>Reversible Martensitic Phase Transition in Yttrium-Stabilized ZrO2 Nanopowders by Adsorption of Water</t>
  </si>
  <si>
    <r>
      <rPr>
        <sz val="10"/>
        <color rgb="FF222222"/>
        <rFont val="Arial Narrow"/>
        <family val="2"/>
      </rPr>
      <t>Doroshkevich, Alexander S., et al. "Electric Energy Storage Effect in Hydrated ZrO2-Nanostructured System." </t>
    </r>
    <r>
      <rPr>
        <i/>
        <sz val="10"/>
        <color rgb="FF222222"/>
        <rFont val="Arial Narrow"/>
        <family val="2"/>
      </rPr>
      <t>Nanomaterials</t>
    </r>
    <r>
      <rPr>
        <sz val="10"/>
        <color rgb="FF222222"/>
        <rFont val="Arial Narrow"/>
        <family val="2"/>
      </rPr>
      <t> 12.11 (2022): 1783.</t>
    </r>
  </si>
  <si>
    <t xml:space="preserve">https://www.mdpi.com/2079-4991/12/11/1783 </t>
  </si>
  <si>
    <r>
      <rPr>
        <b/>
        <sz val="10"/>
        <color rgb="FF000000"/>
        <rFont val="Arial Narrow"/>
        <family val="2"/>
      </rPr>
      <t>Chicea D (Facultatea de Științe, ULBS, Sibiu, Romania)</t>
    </r>
    <r>
      <rPr>
        <sz val="10"/>
        <color rgb="FF000000"/>
        <rFont val="Arial Narrow"/>
        <family val="2"/>
      </rPr>
      <t>, Indrea E (Natl Inst Res &amp; Dev Isotop &amp; Mol Technol, Cluj Napoca, Romania), Cretu CM (ULBS, Sibiu, Romania)</t>
    </r>
  </si>
  <si>
    <t>Assesing Fe3O4 nanoparticle size by DLS, XRD and AFM</t>
  </si>
  <si>
    <r>
      <rPr>
        <sz val="10"/>
        <color rgb="FF222222"/>
        <rFont val="Arial"/>
        <family val="2"/>
      </rPr>
      <t>Jassim, Rasha A., Muna S. Sando, and Ahlam M. Farhan. "Protection of Galvanized steel from corrosion in salt media using sulfur nanoparticles." </t>
    </r>
    <r>
      <rPr>
        <i/>
        <sz val="10"/>
        <color rgb="FF222222"/>
        <rFont val="Arial"/>
        <family val="2"/>
      </rPr>
      <t>Baghdad Science Journal</t>
    </r>
    <r>
      <rPr>
        <sz val="10"/>
        <color rgb="FF222222"/>
        <rFont val="Arial"/>
        <family val="2"/>
      </rPr>
      <t> 19.2 (2022): 0347-0347.</t>
    </r>
  </si>
  <si>
    <t>https://bsj.uobaghdad.edu.iq/index.php/BSJ/article/view/5342</t>
  </si>
  <si>
    <r>
      <rPr>
        <b/>
        <sz val="10"/>
        <color rgb="FF000000"/>
        <rFont val="Arial Narrow"/>
        <family val="2"/>
      </rPr>
      <t>Chicea D (Facultatea de Științe, ULBS, Sibiu, Romania)</t>
    </r>
    <r>
      <rPr>
        <sz val="10"/>
        <color rgb="FF000000"/>
        <rFont val="Arial Narrow"/>
        <family val="2"/>
      </rPr>
      <t>, Indrea E (Natl Inst Res &amp; Dev Isotop &amp; Mol Technol, Cluj Napoca, Romania), Cretu CM (ULBS, Sibiu, Romania)</t>
    </r>
  </si>
  <si>
    <r>
      <rPr>
        <sz val="10"/>
        <color rgb="FF222222"/>
        <rFont val="Arial"/>
        <family val="2"/>
      </rPr>
      <t>Singh, Amardeep, et al. "Assessment of mycogenic zinc nano-fungicides against pathogenic early blight (Alternaria solani) of potato (Solanum tuberosum L.)." </t>
    </r>
    <r>
      <rPr>
        <i/>
        <sz val="10"/>
        <color rgb="FF222222"/>
        <rFont val="Arial"/>
        <family val="2"/>
      </rPr>
      <t>Materials Today: Proceedings</t>
    </r>
    <r>
      <rPr>
        <sz val="10"/>
        <color rgb="FF222222"/>
        <rFont val="Arial"/>
        <family val="2"/>
      </rPr>
      <t> 49 (2022): 3528-3537.</t>
    </r>
  </si>
  <si>
    <t>https://www.sciencedirect.com/science/article/pii/S2214785321051038</t>
  </si>
  <si>
    <t>Chicea D (Facultatea de Științe,ULBS, Sibiu, Romania)</t>
  </si>
  <si>
    <t>Speckle size, intensity and contrast measurement application in micron-size particle concentration assessment</t>
  </si>
  <si>
    <r>
      <rPr>
        <sz val="10"/>
        <color rgb="FF222222"/>
        <rFont val="Arial"/>
        <family val="2"/>
      </rPr>
      <t>Ambadiyil, Sajan, Avinash Kumar Jha, and Radhakrishna Prabhu. "Speckle pattern analysis of security holograms and related foils for quality assessment and authentication." </t>
    </r>
    <r>
      <rPr>
        <i/>
        <sz val="10"/>
        <color rgb="FF222222"/>
        <rFont val="Arial"/>
        <family val="2"/>
      </rPr>
      <t>Counterterrorism, Crime Fighting, Forensics, and Surveillance Technologies VI</t>
    </r>
    <r>
      <rPr>
        <sz val="10"/>
        <color rgb="FF222222"/>
        <rFont val="Arial"/>
        <family val="2"/>
      </rPr>
      <t>. Vol. 12275. SPIE, 2022.</t>
    </r>
  </si>
  <si>
    <t>https://www.spiedigitallibrary.org/conference-proceedings-of-spie/12275/1227509/Speckle-pattern-analysis-of-security-holograms-and-related-foils-for/10.1117/12.2635446.short?SSO=1</t>
  </si>
  <si>
    <t>Nanoparticles and nanoparticle aggregates sizing by DLS and AFM</t>
  </si>
  <si>
    <r>
      <rPr>
        <sz val="10"/>
        <color rgb="FF222222"/>
        <rFont val="Arial"/>
        <family val="2"/>
      </rPr>
      <t>Iqbal, Humaira, et al. "Formulation and characterisation of Azadirachta indica nanobiopesticides for ecofriendly control of wheat pest Tribolium castaneum and Rhyzopertha dominica." </t>
    </r>
    <r>
      <rPr>
        <i/>
        <sz val="10"/>
        <color rgb="FF222222"/>
        <rFont val="Arial"/>
        <family val="2"/>
      </rPr>
      <t>Journal of Microencapsulation</t>
    </r>
    <r>
      <rPr>
        <sz val="10"/>
        <color rgb="FF222222"/>
        <rFont val="Arial"/>
        <family val="2"/>
      </rPr>
      <t> (2022): 1-16.</t>
    </r>
  </si>
  <si>
    <t>https://www.tandfonline.com/doi/full/10.1080/02652048.2022.2149870</t>
  </si>
  <si>
    <r>
      <rPr>
        <sz val="10"/>
        <color rgb="FF222222"/>
        <rFont val="Arial"/>
        <family val="2"/>
      </rPr>
      <t>Yuan, Yan, et al. "Biosynthesis of zirconium nanoparticles (ZrO2 NPs) by Phyllanthus niruri extract: Characterization and its photocatalytic dye degradation activity." </t>
    </r>
    <r>
      <rPr>
        <i/>
        <sz val="10"/>
        <color rgb="FF222222"/>
        <rFont val="Arial"/>
        <family val="2"/>
      </rPr>
      <t>Food and Chemical Toxicology</t>
    </r>
    <r>
      <rPr>
        <sz val="10"/>
        <color rgb="FF222222"/>
        <rFont val="Arial"/>
        <family val="2"/>
      </rPr>
      <t> 168 (2022): 113340.</t>
    </r>
  </si>
  <si>
    <t>https://www.sciencedirect.com/science/article/pii/S0278691522005385</t>
  </si>
  <si>
    <r>
      <rPr>
        <b/>
        <sz val="10"/>
        <color rgb="FF000000"/>
        <rFont val="Arial Narrow"/>
        <family val="2"/>
      </rPr>
      <t xml:space="preserve">Chicea D (Facultatea de Științe,ULBS, Sibiu, Romania), </t>
    </r>
    <r>
      <rPr>
        <sz val="10"/>
        <color rgb="FF000000"/>
        <rFont val="Arial Narrow"/>
        <family val="2"/>
      </rPr>
      <t>Rei SM (Continental Automotive)</t>
    </r>
  </si>
  <si>
    <t>A fast artificial neural network approach for dynamic light scattering time series processing</t>
  </si>
  <si>
    <r>
      <rPr>
        <sz val="10"/>
        <color rgb="FF222222"/>
        <rFont val="Arial"/>
        <family val="2"/>
      </rPr>
      <t>Arano-Martinez, Jose Alberto, et al. "A Framework for Biosensors Assisted by Multiphoton Effects and Machine Learning." </t>
    </r>
    <r>
      <rPr>
        <i/>
        <sz val="10"/>
        <color rgb="FF222222"/>
        <rFont val="Arial"/>
        <family val="2"/>
      </rPr>
      <t>Biosensors</t>
    </r>
    <r>
      <rPr>
        <sz val="10"/>
        <color rgb="FF222222"/>
        <rFont val="Arial"/>
        <family val="2"/>
      </rPr>
      <t> 12.9 (2022): 710.</t>
    </r>
  </si>
  <si>
    <t>https://www.mdpi.com/2079-6374/12/9/710</t>
  </si>
  <si>
    <r>
      <rPr>
        <b/>
        <sz val="10"/>
        <color rgb="FF000000"/>
        <rFont val="Arial Narrow"/>
        <family val="2"/>
      </rPr>
      <t xml:space="preserve">Chicea D (Facultatea de Științe,ULBS, Sibiu, Romania), </t>
    </r>
    <r>
      <rPr>
        <sz val="10"/>
        <color rgb="FF000000"/>
        <rFont val="Arial Narrow"/>
        <family val="2"/>
      </rPr>
      <t>Rei SM (Continental Automotive)</t>
    </r>
  </si>
  <si>
    <t>Wang, Zongzheng, et al. "Dynamic light scattering inversion based on Tikhonov regularization and parameter-optimized generalized regression neural network." Powder Technology 409 (2022): 117802.</t>
  </si>
  <si>
    <t>https://www.sciencedirect.com/science/article/pii/S0032591022006908</t>
  </si>
  <si>
    <t>USING AFM TOPOGRAPHY MEASUREMENTS IN NANOPARTICLE SIZING</t>
  </si>
  <si>
    <r>
      <rPr>
        <sz val="10"/>
        <color rgb="FF222222"/>
        <rFont val="Arial"/>
        <family val="2"/>
      </rPr>
      <t>Han, Changhyeon, et al. "Effects of RTA Rising Time on Ferroelectric Characteristics of HfZrO 2." </t>
    </r>
    <r>
      <rPr>
        <i/>
        <sz val="10"/>
        <color rgb="FF222222"/>
        <rFont val="Arial"/>
        <family val="2"/>
      </rPr>
      <t>IEEE Transactions on Electron Devices</t>
    </r>
    <r>
      <rPr>
        <sz val="10"/>
        <color rgb="FF222222"/>
        <rFont val="Arial"/>
        <family val="2"/>
      </rPr>
      <t> 69.6 (2022): 3499-3502.</t>
    </r>
  </si>
  <si>
    <t>https://ieeexplore.ieee.org/abstract/document/9764892</t>
  </si>
  <si>
    <r>
      <rPr>
        <sz val="10"/>
        <color rgb="FF222222"/>
        <rFont val="Arial"/>
        <family val="2"/>
      </rPr>
      <t>Panhwar, Sallahuddin, et al. "Synthesis and Characterization Approaches of Silver Nano particles for Various Novel Applications." </t>
    </r>
    <r>
      <rPr>
        <i/>
        <sz val="10"/>
        <color rgb="FF222222"/>
        <rFont val="Arial"/>
        <family val="2"/>
      </rPr>
      <t>Advances in Materials and Processing Technologies</t>
    </r>
    <r>
      <rPr>
        <sz val="10"/>
        <color rgb="FF222222"/>
        <rFont val="Arial"/>
        <family val="2"/>
      </rPr>
      <t> 8.4 (2022): 4106-4121.</t>
    </r>
  </si>
  <si>
    <t>https://www.tandfonline.com/doi/full/10.1080/2374068X.2022.2036588</t>
  </si>
  <si>
    <t>Saadallah, Mais S., and Omar A. Hamid. "Eudragit® L100 nanoparticles for transdermal delivery of rosuvastatin calcium." Journal of Excipients and Food Chemicals 13.3 (2022).</t>
  </si>
  <si>
    <t>https://jefc.scholasticahq.com/article/38657-eudragit-l100-nanoparticles-for-transdermal-delivery-of-rosuvastatin-calcium</t>
  </si>
  <si>
    <t>Revealing Fe3O4 nanoparticles aggregation dynamics using dynamic light scattering</t>
  </si>
  <si>
    <r>
      <rPr>
        <sz val="10"/>
        <color rgb="FF222222"/>
        <rFont val="Arial"/>
        <family val="2"/>
      </rPr>
      <t>Yuan, Yan, et al. "Biosynthesis of zirconium nanoparticles (ZrO2 NPs) by Phyllanthus niruri extract: Characterization and its photocatalytic dye degradation activity." </t>
    </r>
    <r>
      <rPr>
        <i/>
        <sz val="10"/>
        <color rgb="FF222222"/>
        <rFont val="Arial"/>
        <family val="2"/>
      </rPr>
      <t>Food and Chemical Toxicology</t>
    </r>
    <r>
      <rPr>
        <sz val="10"/>
        <color rgb="FF222222"/>
        <rFont val="Arial"/>
        <family val="2"/>
      </rPr>
      <t> 168 (2022): 113340.</t>
    </r>
  </si>
  <si>
    <t>Using neural networks for dynamic light scattering time series processing</t>
  </si>
  <si>
    <r>
      <rPr>
        <sz val="10"/>
        <color rgb="FF222222"/>
        <rFont val="Arial"/>
        <family val="2"/>
      </rPr>
      <t>Wang, Zongzheng, et al. "Dynamic light scattering inversion based on Tikhonov regularization and parameter-optimized generalized regression neural network." </t>
    </r>
    <r>
      <rPr>
        <i/>
        <sz val="10"/>
        <color rgb="FF222222"/>
        <rFont val="Arial"/>
        <family val="2"/>
      </rPr>
      <t>Powder Technology</t>
    </r>
    <r>
      <rPr>
        <sz val="10"/>
        <color rgb="FF222222"/>
        <rFont val="Arial"/>
        <family val="2"/>
      </rPr>
      <t> 409 (2022): 117802.</t>
    </r>
  </si>
  <si>
    <t>An Artificial Neural Network Assisted Dynamic Light Scattering Procedure for Assessing Living Cells Size in Suspension</t>
  </si>
  <si>
    <r>
      <rPr>
        <sz val="10"/>
        <color rgb="FF222222"/>
        <rFont val="Arial"/>
        <family val="2"/>
      </rPr>
      <t>Wang, Zongzheng, et al. "Dynamic light scattering inversion based on Tikhonov regularization and parameter-optimized generalized regression neural network." </t>
    </r>
    <r>
      <rPr>
        <i/>
        <sz val="10"/>
        <color rgb="FF222222"/>
        <rFont val="Arial"/>
        <family val="2"/>
      </rPr>
      <t>Powder Technology</t>
    </r>
    <r>
      <rPr>
        <sz val="10"/>
        <color rgb="FF222222"/>
        <rFont val="Arial"/>
        <family val="2"/>
      </rPr>
      <t> 409 (2022): 117802.</t>
    </r>
  </si>
  <si>
    <t>Gerzon, Gabriella, Yi Sheng, and Marina Kirkitadze. "Process Analytical Technologies–Advances in bioprocess integration and future perspectives." Journal of Pharmaceutical and Biomedical Analysis 207 (2022): 114379.</t>
  </si>
  <si>
    <t>https://www.sciencedirect.com/science/article/pii/S0731708521004908</t>
  </si>
  <si>
    <r>
      <rPr>
        <b/>
        <sz val="10"/>
        <color rgb="FF000000"/>
        <rFont val="Arial Narrow"/>
        <family val="2"/>
      </rPr>
      <t xml:space="preserve">Chicea D (Facultatea de Științe,ULBS, Sibiu, Romania), </t>
    </r>
    <r>
      <rPr>
        <sz val="10"/>
        <color rgb="FF000000"/>
        <rFont val="Arial Narrow"/>
        <family val="2"/>
      </rPr>
      <t>Chicea LM (Facultatea de Medicină, ULBS, Sibiu, Romania)</t>
    </r>
  </si>
  <si>
    <t>On light scattering anisotropy of biological fluids (urine) characterization</t>
  </si>
  <si>
    <r>
      <rPr>
        <sz val="10"/>
        <color rgb="FF222222"/>
        <rFont val="Arial"/>
        <family val="2"/>
      </rPr>
      <t>Guo, Shoujing, and Jin U. Kang. "Convolutional neural network-based common-path optical coherence tomography A-scan boundary-tracking training and validation using a parallel Monte Carlo synthetic dataset." </t>
    </r>
    <r>
      <rPr>
        <i/>
        <sz val="10"/>
        <color rgb="FF222222"/>
        <rFont val="Arial"/>
        <family val="2"/>
      </rPr>
      <t>Optics Express</t>
    </r>
    <r>
      <rPr>
        <sz val="10"/>
        <color rgb="FF222222"/>
        <rFont val="Arial"/>
        <family val="2"/>
      </rPr>
      <t> 30.14 (2022): 25876-25890.</t>
    </r>
  </si>
  <si>
    <t>https://opg.optica.org/oe/fulltext.cfm?uri=oe-30-14-25876&amp;id=477538</t>
  </si>
  <si>
    <r>
      <rPr>
        <b/>
        <sz val="10"/>
        <color rgb="FF000000"/>
        <rFont val="Arial Narrow"/>
        <family val="2"/>
      </rPr>
      <t xml:space="preserve">Chicea D (Facultatea de Științe,ULBS, Sibiu, Romania), </t>
    </r>
    <r>
      <rPr>
        <sz val="10"/>
        <color rgb="FF000000"/>
        <rFont val="Arial Narrow"/>
        <family val="2"/>
      </rPr>
      <t>Leca C (Continental Automotive), Olaru S (Continental Automotive and Facultatea de Științe,ULBS, Sibiu, Romania), Chicea LM (Facultatea de Medicină, ULBS, Sibiu, Romania)</t>
    </r>
  </si>
  <si>
    <t>An Advanced Sensor for Particles in Gases Using Dynamic Light Scattering in Air as Solvent</t>
  </si>
  <si>
    <r>
      <rPr>
        <sz val="10"/>
        <color rgb="FF222222"/>
        <rFont val="Arial"/>
        <family val="2"/>
      </rPr>
      <t>Sani, Hanief, et al. "Impacts of Air Pollution and Dampness on Occupant Respiratory Health in Unplanned Houses: A Case Study of Bandung, Indonesia." </t>
    </r>
    <r>
      <rPr>
        <i/>
        <sz val="10"/>
        <color rgb="FF222222"/>
        <rFont val="Arial"/>
        <family val="2"/>
      </rPr>
      <t>Atmosphere</t>
    </r>
    <r>
      <rPr>
        <sz val="10"/>
        <color rgb="FF222222"/>
        <rFont val="Arial"/>
        <family val="2"/>
      </rPr>
      <t> 13.8 (2022): 1272.</t>
    </r>
  </si>
  <si>
    <t>https://www.mdpi.com/2073-4433/13/8/1272</t>
  </si>
  <si>
    <r>
      <rPr>
        <b/>
        <sz val="10"/>
        <color rgb="FF000000"/>
        <rFont val="Arial Narrow"/>
        <family val="2"/>
      </rPr>
      <t xml:space="preserve">Chicea D (Facultatea de Științe,ULBS, Sibiu, Romania), </t>
    </r>
    <r>
      <rPr>
        <sz val="10"/>
        <color rgb="FF000000"/>
        <rFont val="Arial Narrow"/>
        <family val="2"/>
      </rPr>
      <t>Leca C (Continental Automotive), Olaru S (Continental Automotive and Facultatea de Științe,ULBS, Sibiu, Romania), Chicea LM (Facultatea de Medicină, ULBS, Sibiu, Romania)</t>
    </r>
  </si>
  <si>
    <r>
      <rPr>
        <sz val="10"/>
        <color rgb="FF222222"/>
        <rFont val="Arial"/>
        <family val="2"/>
      </rPr>
      <t>Ligiero, C. B. P., et al. "Influence of particle size on the SARS-CoV-2 spike protein detection using IgG-capped gold nanoparticles and dynamic light scattering." </t>
    </r>
    <r>
      <rPr>
        <i/>
        <sz val="10"/>
        <color rgb="FF222222"/>
        <rFont val="Arial"/>
        <family val="2"/>
      </rPr>
      <t>Materials Today Chemistry</t>
    </r>
    <r>
      <rPr>
        <sz val="10"/>
        <color rgb="FF222222"/>
        <rFont val="Arial"/>
        <family val="2"/>
      </rPr>
      <t> 25 (2022): 100924.</t>
    </r>
  </si>
  <si>
    <t>https://www.sciencedirect.com/science/article/pii/S2468519422001537</t>
  </si>
  <si>
    <t>chicea Dan</t>
  </si>
  <si>
    <r>
      <rPr>
        <b/>
        <sz val="10"/>
        <color rgb="FF000000"/>
        <rFont val="Arial Narrow"/>
        <family val="2"/>
      </rPr>
      <t xml:space="preserve">Chicea D (Facultatea de Științe,ULBS, Sibiu, Romania), </t>
    </r>
    <r>
      <rPr>
        <sz val="10"/>
        <color rgb="FF000000"/>
        <rFont val="Arial Narrow"/>
        <family val="2"/>
      </rPr>
      <t>Chicea LM (Facultatea de Medicină, ULBS, Sibiu, Romania)</t>
    </r>
  </si>
  <si>
    <t>A Study of Milk Particles Size Variation with pH Change using Dynamic Light Scattering</t>
  </si>
  <si>
    <r>
      <rPr>
        <sz val="10"/>
        <color rgb="FF222222"/>
        <rFont val="Arial"/>
        <family val="2"/>
      </rPr>
      <t>Blinov, Andrey Vladimirovich, et al. "Analysis of the dispersed composition of milk using photon correlation spectroscopy." </t>
    </r>
    <r>
      <rPr>
        <i/>
        <sz val="10"/>
        <color rgb="FF222222"/>
        <rFont val="Arial"/>
        <family val="2"/>
      </rPr>
      <t>Journal of Food Composition and Analysis</t>
    </r>
    <r>
      <rPr>
        <sz val="10"/>
        <color rgb="FF222222"/>
        <rFont val="Arial"/>
        <family val="2"/>
      </rPr>
      <t> 108 (2022): 104414.</t>
    </r>
  </si>
  <si>
    <t>https://www.sciencedirect.com/science/article/pii/S0889157522000321</t>
  </si>
  <si>
    <r>
      <rPr>
        <b/>
        <sz val="10"/>
        <color rgb="FF000000"/>
        <rFont val="Arial Narrow"/>
        <family val="2"/>
      </rPr>
      <t xml:space="preserve">Chicea D (Facultatea de Științe,ULBS, Sibiu, Romania), </t>
    </r>
    <r>
      <rPr>
        <sz val="10"/>
        <color rgb="FF000000"/>
        <rFont val="Arial Narrow"/>
        <family val="2"/>
      </rPr>
      <t>Chicea LM (Facultatea de Medicină, ULBS, Sibiu, Romania), Chicea R (Facultatea de Medicină, ULBS, Sibiu, Romania)</t>
    </r>
  </si>
  <si>
    <t>Imaging Human Serum Albumin</t>
  </si>
  <si>
    <r>
      <rPr>
        <sz val="10"/>
        <color rgb="FF222222"/>
        <rFont val="Arial"/>
        <family val="2"/>
      </rPr>
      <t>Yan, Miaomiao, et al. "Development of Drug Carriers with Biocompatibility Based On Human Serum Albumin and β-Cyclodextrin Molecules and Study of Anticancer Activity." </t>
    </r>
    <r>
      <rPr>
        <i/>
        <sz val="10"/>
        <color rgb="FF222222"/>
        <rFont val="Arial"/>
        <family val="2"/>
      </rPr>
      <t>Langmuir</t>
    </r>
    <r>
      <rPr>
        <sz val="10"/>
        <color rgb="FF222222"/>
        <rFont val="Arial"/>
        <family val="2"/>
      </rPr>
      <t> 38.45 (2022): 13686-13696.</t>
    </r>
  </si>
  <si>
    <t>https://pubs.acs.org/doi/abs/10.1021/acs.langmuir.2c01734</t>
  </si>
  <si>
    <r>
      <rPr>
        <b/>
        <sz val="10"/>
        <color rgb="FF000000"/>
        <rFont val="Arial Narrow"/>
        <family val="2"/>
      </rPr>
      <t xml:space="preserve">Chicea D (Facultatea de Științe,ULBS, Sibiu, Romania), </t>
    </r>
    <r>
      <rPr>
        <sz val="10"/>
        <color rgb="FF000000"/>
        <rFont val="Arial Narrow"/>
        <family val="2"/>
      </rPr>
      <t>Racuciu M (ULBS, Sibiu, Romania)</t>
    </r>
  </si>
  <si>
    <t>Studies on static and dynamic light scattering properties of water based magnetic fluid</t>
  </si>
  <si>
    <t>Yerin, Constantine, and Sergey Belykh. "Magnetic Emulsions as Prospective Magneto-Optical Media." IEEE Transactions on Magnetics 58.2 (2021): 1-4.</t>
  </si>
  <si>
    <t>https://ieeexplore.ieee.org/abstract/document/9445091</t>
  </si>
  <si>
    <t>Measuring very small concentrations in organic suspensions by coherent light scattering</t>
  </si>
  <si>
    <r>
      <rPr>
        <sz val="10"/>
        <color rgb="FF222222"/>
        <rFont val="Arial"/>
        <family val="2"/>
      </rPr>
      <t>Guo C., Ya M., Xu Y., Zheng J.Solid-liquid two-phase mixing method and its uniformity detection technology [</t>
    </r>
    <r>
      <rPr>
        <sz val="10"/>
        <color rgb="FF222222"/>
        <rFont val="Noto Sans CJK SC"/>
      </rPr>
      <t>固液两相混合方法及其均匀性检测技术</t>
    </r>
    <r>
      <rPr>
        <sz val="10"/>
        <color rgb="FF222222"/>
        <rFont val="Arial"/>
        <family val="2"/>
      </rPr>
      <t>] (2022) Huagong Jinzhan/Chemical Industry and Engineering Progress, 41 (7), pp. 3413 - 3430</t>
    </r>
  </si>
  <si>
    <t>https://hgjz.cip.com.cn/EN/10.16085/j.issn.1000-6613.2021-1875</t>
  </si>
  <si>
    <r>
      <rPr>
        <sz val="10"/>
        <color theme="1"/>
        <rFont val="Arial Narrow"/>
        <family val="2"/>
      </rPr>
      <t xml:space="preserve">Costea, Marioara,(2017) </t>
    </r>
    <r>
      <rPr>
        <i/>
        <sz val="10"/>
        <color theme="1"/>
        <rFont val="Arial Narrow"/>
        <family val="2"/>
      </rPr>
      <t xml:space="preserve">Geomorphological Features of the southern part of Şureanu Mountains (Southern Carpathians) – A comprehensive review of researches, </t>
    </r>
    <r>
      <rPr>
        <sz val="10"/>
        <color theme="1"/>
        <rFont val="Arial Narrow"/>
        <family val="2"/>
      </rPr>
      <t>Brukenthal. Acta Musei, XII. 3,  pp. 529 - 546.</t>
    </r>
  </si>
  <si>
    <r>
      <rPr>
        <sz val="10"/>
        <color rgb="FF222222"/>
        <rFont val="Arial Narrow"/>
        <family val="2"/>
      </rPr>
      <t>Bita-Nicolae C. Distribution and Conservation Status of the Mountain Wetlands in the Romanian Carpathians. </t>
    </r>
    <r>
      <rPr>
        <i/>
        <sz val="10"/>
        <color rgb="FF222222"/>
        <rFont val="Arial Narrow"/>
        <family val="2"/>
      </rPr>
      <t>Sustainability</t>
    </r>
    <r>
      <rPr>
        <sz val="10"/>
        <color rgb="FF222222"/>
        <rFont val="Arial Narrow"/>
        <family val="2"/>
      </rPr>
      <t>. 2022; 14(24):16672. https://doi.org/10.3390/su142416672</t>
    </r>
  </si>
  <si>
    <t>https://1510q6gvs-y-https-www-webofscience-com.z.e-nformation.ro/wos/woscc/summary/34775533-93a3-4070-9640-87908fe23b78-933c3221/relevance/1</t>
  </si>
  <si>
    <r>
      <rPr>
        <sz val="10"/>
        <color theme="1"/>
        <rFont val="Arial Narrow"/>
        <family val="2"/>
      </rPr>
      <t>Costea, Marioara</t>
    </r>
    <r>
      <rPr>
        <i/>
        <sz val="10"/>
        <color theme="1"/>
        <rFont val="Arial Narrow"/>
        <family val="2"/>
      </rPr>
      <t xml:space="preserve">, (2018) </t>
    </r>
    <r>
      <rPr>
        <sz val="10"/>
        <color theme="1"/>
        <rFont val="Arial Narrow"/>
        <family val="2"/>
      </rPr>
      <t>I</t>
    </r>
    <r>
      <rPr>
        <i/>
        <sz val="10"/>
        <color theme="1"/>
        <rFont val="Arial Narrow"/>
        <family val="2"/>
      </rPr>
      <t>mpact of floodplain gravel mining on landforms and processes: a study case in Orlat gravel pit (Romania)</t>
    </r>
    <r>
      <rPr>
        <sz val="10"/>
        <color theme="1"/>
        <rFont val="Arial Narrow"/>
        <family val="2"/>
      </rPr>
      <t xml:space="preserve">, Environmental Earth Sciences (Print ISSN1866-6280) (February 2018), vol. 77, issue 4, art. 119. </t>
    </r>
  </si>
  <si>
    <r>
      <rPr>
        <sz val="10"/>
        <color rgb="FF222222"/>
        <rFont val="Arial Narrow"/>
        <family val="2"/>
      </rPr>
      <t>Ghosh, A., &amp; Maiti, R. (</t>
    </r>
    <r>
      <rPr>
        <sz val="10"/>
        <color theme="1"/>
        <rFont val="Arial Narrow"/>
        <family val="2"/>
      </rPr>
      <t>2022</t>
    </r>
    <r>
      <rPr>
        <sz val="10"/>
        <color rgb="FF222222"/>
        <rFont val="Arial Narrow"/>
        <family val="2"/>
      </rPr>
      <t>). Development of new composite index on channel sensitivity using AHP, FR and ensemble model and its application on the Mayurakshi river of Eastern India. </t>
    </r>
    <r>
      <rPr>
        <i/>
        <sz val="10"/>
        <color rgb="FF222222"/>
        <rFont val="Arial Narrow"/>
        <family val="2"/>
      </rPr>
      <t>International Journal of River Basin Management</t>
    </r>
    <r>
      <rPr>
        <sz val="10"/>
        <color rgb="FF222222"/>
        <rFont val="Arial Narrow"/>
        <family val="2"/>
      </rPr>
      <t xml:space="preserve">, </t>
    </r>
    <r>
      <rPr>
        <sz val="10"/>
        <color rgb="FF323232"/>
        <rFont val="Arial Narrow"/>
        <family val="2"/>
      </rPr>
      <t>20(4), pp. 443-460</t>
    </r>
  </si>
  <si>
    <t>https://1510q6gvs-y-https-www-webofscience-com.z.e-nformation.ro/wos/woscc/summary/54cf5a8f-abdb-487d-b7ff-a57ace6ba480-933c6b0a/relevance/1</t>
  </si>
  <si>
    <r>
      <rPr>
        <sz val="10"/>
        <color theme="1"/>
        <rFont val="Arial Narrow"/>
        <family val="2"/>
      </rPr>
      <t>Costea, Marioara</t>
    </r>
    <r>
      <rPr>
        <i/>
        <sz val="10"/>
        <color theme="1"/>
        <rFont val="Arial Narrow"/>
        <family val="2"/>
      </rPr>
      <t xml:space="preserve">, (2018) </t>
    </r>
    <r>
      <rPr>
        <sz val="10"/>
        <color theme="1"/>
        <rFont val="Arial Narrow"/>
        <family val="2"/>
      </rPr>
      <t>I</t>
    </r>
    <r>
      <rPr>
        <i/>
        <sz val="10"/>
        <color theme="1"/>
        <rFont val="Arial Narrow"/>
        <family val="2"/>
      </rPr>
      <t>mpact of floodplain gravel mining on landforms and processes: a study case in Orlat gravel pit (Romania)</t>
    </r>
    <r>
      <rPr>
        <sz val="10"/>
        <color theme="1"/>
        <rFont val="Arial Narrow"/>
        <family val="2"/>
      </rPr>
      <t xml:space="preserve">, Environmental Earth Sciences (Print ISSN1866-6280) (February 2018), vol. 77, issue 4, art. 119. </t>
    </r>
  </si>
  <si>
    <r>
      <rPr>
        <sz val="10"/>
        <color rgb="FF222222"/>
        <rFont val="Arial Narrow"/>
        <family val="2"/>
      </rPr>
      <t>Mohammad-Hosseinpour, A., Molina, J. L., &amp; Jabbari, E. (2022). Interaction between gravel mining pits and river curvature on maximum scour depth through 2D hydraulic modelling. </t>
    </r>
    <r>
      <rPr>
        <i/>
        <sz val="10"/>
        <color rgb="FF222222"/>
        <rFont val="Arial Narrow"/>
        <family val="2"/>
      </rPr>
      <t>Journal of Hydrology</t>
    </r>
    <r>
      <rPr>
        <sz val="10"/>
        <color rgb="FF222222"/>
        <rFont val="Arial Narrow"/>
        <family val="2"/>
      </rPr>
      <t>, </t>
    </r>
    <r>
      <rPr>
        <i/>
        <sz val="10"/>
        <color rgb="FF222222"/>
        <rFont val="Arial Narrow"/>
        <family val="2"/>
      </rPr>
      <t>604</t>
    </r>
    <r>
      <rPr>
        <sz val="10"/>
        <color rgb="FF222222"/>
        <rFont val="Arial Narrow"/>
        <family val="2"/>
      </rPr>
      <t xml:space="preserve">, 127245. </t>
    </r>
  </si>
  <si>
    <t>https://1510q6gvs-y-https-www-webofscience-com.z.e-nformation.ro/wos/woscc/summary/3584378c-2a86-497f-ba54-5534b3a891bc-933c94e1/relevance/1</t>
  </si>
  <si>
    <r>
      <rPr>
        <sz val="10"/>
        <color theme="1"/>
        <rFont val="Arial Narrow"/>
        <family val="2"/>
      </rPr>
      <t>Costea, Marioara</t>
    </r>
    <r>
      <rPr>
        <i/>
        <sz val="10"/>
        <color theme="1"/>
        <rFont val="Arial Narrow"/>
        <family val="2"/>
      </rPr>
      <t xml:space="preserve">, (2018) </t>
    </r>
    <r>
      <rPr>
        <sz val="10"/>
        <color theme="1"/>
        <rFont val="Arial Narrow"/>
        <family val="2"/>
      </rPr>
      <t>I</t>
    </r>
    <r>
      <rPr>
        <i/>
        <sz val="10"/>
        <color theme="1"/>
        <rFont val="Arial Narrow"/>
        <family val="2"/>
      </rPr>
      <t>mpact of floodplain gravel mining on landforms and processes: a study case in Orlat gravel pit (Romania)</t>
    </r>
    <r>
      <rPr>
        <sz val="10"/>
        <color theme="1"/>
        <rFont val="Arial Narrow"/>
        <family val="2"/>
      </rPr>
      <t xml:space="preserve">, Environmental Earth Sciences (Print ISSN1866-6280) (February 2018), vol. 77, issue 4, art. 119. </t>
    </r>
  </si>
  <si>
    <t>Aliu, I.R., Akoteyon, I.S. &amp; Soladoye, O. (2022). Sustaining urbanization while undermining sustainability: the socio-environmental characterization of coastal sand mining in Lagos Nigeria. GeoJournal (2022), Volume 87, Issue 6, Pages 5265 - 5285. https://doi.org/10.1007/s10708-021-10563-7</t>
  </si>
  <si>
    <t>https://1510q6gvs-y-https-www-webofscience-com.z.e-nformation.ro/wos/woscc/summary/de9668f2-ccdb-4939-99a6-68cfe71e4c93-933ccfc3/relevance/1</t>
  </si>
  <si>
    <r>
      <rPr>
        <sz val="10"/>
        <color theme="1"/>
        <rFont val="Arial Narrow"/>
        <family val="2"/>
      </rPr>
      <t>Costea, Marioara</t>
    </r>
    <r>
      <rPr>
        <i/>
        <sz val="10"/>
        <color theme="1"/>
        <rFont val="Arial Narrow"/>
        <family val="2"/>
      </rPr>
      <t xml:space="preserve">, (2018) </t>
    </r>
    <r>
      <rPr>
        <sz val="10"/>
        <color theme="1"/>
        <rFont val="Arial Narrow"/>
        <family val="2"/>
      </rPr>
      <t>I</t>
    </r>
    <r>
      <rPr>
        <i/>
        <sz val="10"/>
        <color theme="1"/>
        <rFont val="Arial Narrow"/>
        <family val="2"/>
      </rPr>
      <t>mpact of floodplain gravel mining on landforms and processes: a study case in Orlat gravel pit (Romania)</t>
    </r>
    <r>
      <rPr>
        <sz val="10"/>
        <color theme="1"/>
        <rFont val="Arial Narrow"/>
        <family val="2"/>
      </rPr>
      <t xml:space="preserve">, Environmental Earth Sciences (Print ISSN1866-6280) (February 2018), vol. 77, issue 4, art. 119. </t>
    </r>
  </si>
  <si>
    <t>Mandal, I., Pal, S. (2022). Exploring Change of River Morphology and Water Quality in the Stone Mine Areas of Dwarka River Basin, Eastern India. In: Mandal, S., Maiti, R., Nones, M., Beckedahl, H.R. (eds) Applied Geomorphology and Contemporary Issues. Geography of the Physical Environment. Springer, Cham. https://doi.org/10.1007/978-3-031-04532-5_4</t>
  </si>
  <si>
    <t>https://link.springer.com/chapter/10.1007/978-3-031-04532-5_4</t>
  </si>
  <si>
    <t>Springer Link</t>
  </si>
  <si>
    <r>
      <rPr>
        <sz val="10"/>
        <color theme="1"/>
        <rFont val="Arial Narrow"/>
        <family val="2"/>
      </rPr>
      <t>Costea, Marioara</t>
    </r>
    <r>
      <rPr>
        <i/>
        <sz val="10"/>
        <color theme="1"/>
        <rFont val="Arial Narrow"/>
        <family val="2"/>
      </rPr>
      <t xml:space="preserve">, (2018) </t>
    </r>
    <r>
      <rPr>
        <sz val="10"/>
        <color theme="1"/>
        <rFont val="Arial Narrow"/>
        <family val="2"/>
      </rPr>
      <t>I</t>
    </r>
    <r>
      <rPr>
        <i/>
        <sz val="10"/>
        <color theme="1"/>
        <rFont val="Arial Narrow"/>
        <family val="2"/>
      </rPr>
      <t>mpact of floodplain gravel mining on landforms and processes: a study case in Orlat gravel pit (Romania)</t>
    </r>
    <r>
      <rPr>
        <sz val="10"/>
        <color theme="1"/>
        <rFont val="Arial Narrow"/>
        <family val="2"/>
      </rPr>
      <t xml:space="preserve">, Environmental Earth Sciences (Print ISSN1866-6280) (February 2018), vol. 77, issue 4, art. 119. </t>
    </r>
  </si>
  <si>
    <t xml:space="preserve">Aliu, I.R., Akoteyon, I.S., Soladoye, O. (2022). Contributions of Sand Mining to Development. In: Sand Mining in African Coastal Regions. SpringerBriefs in Earth System Sciences. Springer, Cham. </t>
  </si>
  <si>
    <t>https://link.springer.com/chapter/10.1007/978-3-031-16522-1_2</t>
  </si>
  <si>
    <r>
      <rPr>
        <sz val="10"/>
        <color rgb="FF222222"/>
        <rFont val="Arial Narrow"/>
        <family val="2"/>
      </rPr>
      <t xml:space="preserve">Costea, M. (2012). </t>
    </r>
    <r>
      <rPr>
        <i/>
        <sz val="10"/>
        <color rgb="FF222222"/>
        <rFont val="Arial Narrow"/>
        <family val="2"/>
      </rPr>
      <t>Using the Fournier indexes in estimating rainfall erosivity. Case study-the Secasul Mare Basin</t>
    </r>
    <r>
      <rPr>
        <sz val="10"/>
        <color rgb="FF222222"/>
        <rFont val="Arial Narrow"/>
        <family val="2"/>
      </rPr>
      <t>. Aerul si Apa. Componente ale Mediului, 313-320</t>
    </r>
  </si>
  <si>
    <r>
      <rPr>
        <sz val="10"/>
        <color rgb="FF222222"/>
        <rFont val="Arial Narrow"/>
        <family val="2"/>
      </rPr>
      <t>Ochola, D., Boekelo, B., van de Ven, G. W., Taulya, G., Kubiriba, J., van Asten, P. J., &amp; Giller, K. E. (2022). Mapping spatial distribution and geographic shifts of East African highland banana (Musa spp.) in Uganda. </t>
    </r>
    <r>
      <rPr>
        <i/>
        <sz val="10"/>
        <color rgb="FF222222"/>
        <rFont val="Arial Narrow"/>
        <family val="2"/>
      </rPr>
      <t>PloS one</t>
    </r>
    <r>
      <rPr>
        <sz val="10"/>
        <color rgb="FF222222"/>
        <rFont val="Arial Narrow"/>
        <family val="2"/>
      </rPr>
      <t>, </t>
    </r>
    <r>
      <rPr>
        <i/>
        <sz val="10"/>
        <color rgb="FF222222"/>
        <rFont val="Arial Narrow"/>
        <family val="2"/>
      </rPr>
      <t>17</t>
    </r>
    <r>
      <rPr>
        <sz val="10"/>
        <color rgb="FF222222"/>
        <rFont val="Arial Narrow"/>
        <family val="2"/>
      </rPr>
      <t>(2), e0263439.</t>
    </r>
  </si>
  <si>
    <t>https://1510q6gvs-y-https-www-webofscience-com.z.e-nformation.ro/wos/woscc/summary/21c81d83-ebb3-4929-9a81-37d138fc49bf-933d46fb/relevance/1</t>
  </si>
  <si>
    <r>
      <rPr>
        <sz val="10"/>
        <color rgb="FF222222"/>
        <rFont val="Arial Narrow"/>
        <family val="2"/>
      </rPr>
      <t xml:space="preserve">Costea, M. (2012). </t>
    </r>
    <r>
      <rPr>
        <i/>
        <sz val="10"/>
        <color rgb="FF222222"/>
        <rFont val="Arial Narrow"/>
        <family val="2"/>
      </rPr>
      <t>Using the Fournier indexes in estimating rainfall erosivity. Case study-the Secasul Mare Basin</t>
    </r>
    <r>
      <rPr>
        <sz val="10"/>
        <color rgb="FF222222"/>
        <rFont val="Arial Narrow"/>
        <family val="2"/>
      </rPr>
      <t>. Aerul si Apa. Componente ale Mediului, 313-320</t>
    </r>
  </si>
  <si>
    <r>
      <rPr>
        <sz val="10"/>
        <color rgb="FF222222"/>
        <rFont val="Arial Narrow"/>
        <family val="2"/>
      </rPr>
      <t>Wu, L., &amp; Fan, F. (2022). Assessment of ecosystem services in new perspective: A comprehensive ecosystem service index (CESI) as a proxy to integrate multiple ecosystem services. </t>
    </r>
    <r>
      <rPr>
        <i/>
        <sz val="10"/>
        <color rgb="FF222222"/>
        <rFont val="Arial Narrow"/>
        <family val="2"/>
      </rPr>
      <t>Ecological Indicators</t>
    </r>
    <r>
      <rPr>
        <sz val="10"/>
        <color rgb="FF222222"/>
        <rFont val="Arial Narrow"/>
        <family val="2"/>
      </rPr>
      <t>, </t>
    </r>
    <r>
      <rPr>
        <i/>
        <sz val="10"/>
        <color rgb="FF222222"/>
        <rFont val="Arial Narrow"/>
        <family val="2"/>
      </rPr>
      <t>138</t>
    </r>
    <r>
      <rPr>
        <sz val="10"/>
        <color rgb="FF222222"/>
        <rFont val="Arial Narrow"/>
        <family val="2"/>
      </rPr>
      <t>, 108800.</t>
    </r>
  </si>
  <si>
    <t>https://1510q6gvs-y-https-www-webofscience-com.z.e-nformation.ro/wos/woscc/summary/2439ef00-0aa0-43a6-ad46-095a555bd702-933d51cf/relevance/1</t>
  </si>
  <si>
    <r>
      <rPr>
        <sz val="10"/>
        <color rgb="FF222222"/>
        <rFont val="Arial Narrow"/>
        <family val="2"/>
      </rPr>
      <t xml:space="preserve">Costea, M. (2012). </t>
    </r>
    <r>
      <rPr>
        <i/>
        <sz val="10"/>
        <color rgb="FF222222"/>
        <rFont val="Arial Narrow"/>
        <family val="2"/>
      </rPr>
      <t>Using the Fournier indexes in estimating rainfall erosivity. Case study-the Secasul Mare Basin</t>
    </r>
    <r>
      <rPr>
        <sz val="10"/>
        <color rgb="FF222222"/>
        <rFont val="Arial Narrow"/>
        <family val="2"/>
      </rPr>
      <t>. Aerul si Apa. Componente ale Mediului, 313-320</t>
    </r>
  </si>
  <si>
    <r>
      <rPr>
        <sz val="10"/>
        <color rgb="FF222222"/>
        <rFont val="Arial Narrow"/>
        <family val="2"/>
      </rPr>
      <t>Tabarestani, E. S., Afzalimehr, H., &amp; Sui, J. (2022). Assessment of Annual Erosion and Sediment Yield Using Empirical Methods and Validating with Field Measurements—A Case Study. </t>
    </r>
    <r>
      <rPr>
        <i/>
        <sz val="10"/>
        <color rgb="FF222222"/>
        <rFont val="Arial Narrow"/>
        <family val="2"/>
      </rPr>
      <t>Water</t>
    </r>
    <r>
      <rPr>
        <sz val="10"/>
        <color rgb="FF222222"/>
        <rFont val="Arial Narrow"/>
        <family val="2"/>
      </rPr>
      <t>, </t>
    </r>
    <r>
      <rPr>
        <i/>
        <sz val="10"/>
        <color rgb="FF222222"/>
        <rFont val="Arial Narrow"/>
        <family val="2"/>
      </rPr>
      <t>14</t>
    </r>
    <r>
      <rPr>
        <sz val="10"/>
        <color rgb="FF222222"/>
        <rFont val="Arial Narrow"/>
        <family val="2"/>
      </rPr>
      <t>(10), 1602.</t>
    </r>
  </si>
  <si>
    <t>https://1510q6gvs-y-https-www-webofscience-com.z.e-nformation.ro/wos/woscc/summary/95878a1f-71ee-4e0b-b660-623dcf05a606-933d5ac6/relevance/1</t>
  </si>
  <si>
    <r>
      <rPr>
        <sz val="10"/>
        <color rgb="FF222222"/>
        <rFont val="Arial Narrow"/>
        <family val="2"/>
      </rPr>
      <t xml:space="preserve">Costea, M. (2012). </t>
    </r>
    <r>
      <rPr>
        <i/>
        <sz val="10"/>
        <color rgb="FF222222"/>
        <rFont val="Arial Narrow"/>
        <family val="2"/>
      </rPr>
      <t>Using the Fournier indexes in estimating rainfall erosivity. Case study-the Secasul Mare Basin</t>
    </r>
    <r>
      <rPr>
        <sz val="10"/>
        <color rgb="FF222222"/>
        <rFont val="Arial Narrow"/>
        <family val="2"/>
      </rPr>
      <t>. Aerul si Apa. Componente ale Mediului, 313-320</t>
    </r>
  </si>
  <si>
    <r>
      <rPr>
        <sz val="10"/>
        <color rgb="FF222222"/>
        <rFont val="Arial Narrow"/>
        <family val="2"/>
      </rPr>
      <t>Ma, X., &amp; Zheng, M. (2022). Statistical evaluation of proxies for estimating the rainfall erosivity factor. </t>
    </r>
    <r>
      <rPr>
        <i/>
        <sz val="10"/>
        <color rgb="FF222222"/>
        <rFont val="Arial Narrow"/>
        <family val="2"/>
      </rPr>
      <t>Scientific Reports</t>
    </r>
    <r>
      <rPr>
        <sz val="10"/>
        <color rgb="FF222222"/>
        <rFont val="Arial Narrow"/>
        <family val="2"/>
      </rPr>
      <t>, </t>
    </r>
    <r>
      <rPr>
        <i/>
        <sz val="10"/>
        <color rgb="FF222222"/>
        <rFont val="Arial Narrow"/>
        <family val="2"/>
      </rPr>
      <t>12</t>
    </r>
    <r>
      <rPr>
        <sz val="10"/>
        <color rgb="FF222222"/>
        <rFont val="Arial Narrow"/>
        <family val="2"/>
      </rPr>
      <t>(1), 12092.</t>
    </r>
  </si>
  <si>
    <t>https://1510q6gvs-y-https-www-webofscience-com.z.e-nformation.ro/wos/woscc/summary/98d95036-dc95-4317-be19-7b2c1c2482f7-933d65c6/relevance/1</t>
  </si>
  <si>
    <r>
      <rPr>
        <sz val="10"/>
        <color rgb="FF222222"/>
        <rFont val="Arial Narrow"/>
        <family val="2"/>
      </rPr>
      <t xml:space="preserve">Costea, M. (2009). </t>
    </r>
    <r>
      <rPr>
        <i/>
        <sz val="10"/>
        <color rgb="FF222222"/>
        <rFont val="Arial Narrow"/>
        <family val="2"/>
      </rPr>
      <t>Morpho-hydrographical and modeling features of the Aries river basin (Transylvania, Romania)</t>
    </r>
    <r>
      <rPr>
        <sz val="10"/>
        <color rgb="FF222222"/>
        <rFont val="Arial Narrow"/>
        <family val="2"/>
      </rPr>
      <t>. </t>
    </r>
    <r>
      <rPr>
        <i/>
        <sz val="10"/>
        <color rgb="FF222222"/>
        <rFont val="Arial Narrow"/>
        <family val="2"/>
      </rPr>
      <t>Transylvanian Review of Systematical and Ecological Research</t>
    </r>
    <r>
      <rPr>
        <sz val="10"/>
        <color rgb="FF222222"/>
        <rFont val="Arial Narrow"/>
        <family val="2"/>
      </rPr>
      <t>, (7), 1-10.</t>
    </r>
  </si>
  <si>
    <r>
      <rPr>
        <sz val="10"/>
        <color rgb="FF222222"/>
        <rFont val="Arial Narrow"/>
        <family val="2"/>
      </rPr>
      <t>Bita</t>
    </r>
    <r>
      <rPr>
        <sz val="10"/>
        <color theme="1"/>
        <rFont val="Arial Narrow"/>
        <family val="2"/>
      </rPr>
      <t> </t>
    </r>
    <r>
      <rPr>
        <sz val="10"/>
        <color rgb="FF222222"/>
        <rFont val="Arial Narrow"/>
        <family val="2"/>
      </rPr>
      <t>-Nicolae C. (2022) Distribution and Conservation Status of the Mountain Wetlands in the Romanian Carpathians. </t>
    </r>
    <r>
      <rPr>
        <i/>
        <sz val="10"/>
        <color rgb="FF222222"/>
        <rFont val="Arial Narrow"/>
        <family val="2"/>
      </rPr>
      <t>Sustainability</t>
    </r>
    <r>
      <rPr>
        <sz val="10"/>
        <color rgb="FF222222"/>
        <rFont val="Arial Narrow"/>
        <family val="2"/>
      </rPr>
      <t>.; 14(24):16672. https://doi.org/10.3390/su142416672</t>
    </r>
  </si>
  <si>
    <t>https://1510q6gvs-y-https-www-webofscience-com.z.e-nformation.ro/wos/woscc/summary/c07ceb07-0840-44f9-8e19-2ab653b509cb-933d816f/relevance/1</t>
  </si>
  <si>
    <r>
      <rPr>
        <sz val="10"/>
        <color rgb="FF222222"/>
        <rFont val="Arial Narrow"/>
        <family val="2"/>
      </rPr>
      <t xml:space="preserve">Costea, M. (2013). </t>
    </r>
    <r>
      <rPr>
        <i/>
        <sz val="10"/>
        <color rgb="FF222222"/>
        <rFont val="Arial Narrow"/>
        <family val="2"/>
      </rPr>
      <t>Land degradation through erosion in Romania in the eco-economic development context</t>
    </r>
    <r>
      <rPr>
        <sz val="10"/>
        <color rgb="FF222222"/>
        <rFont val="Arial Narrow"/>
        <family val="2"/>
      </rPr>
      <t>. </t>
    </r>
    <r>
      <rPr>
        <i/>
        <sz val="10"/>
        <color rgb="FF222222"/>
        <rFont val="Arial Narrow"/>
        <family val="2"/>
      </rPr>
      <t>International Multidisciplinary Scientific GeoConference: SGEM: Surveying Geology &amp; mining Ecology Management</t>
    </r>
    <r>
      <rPr>
        <sz val="10"/>
        <color rgb="FF222222"/>
        <rFont val="Arial Narrow"/>
        <family val="2"/>
      </rPr>
      <t>, </t>
    </r>
    <r>
      <rPr>
        <i/>
        <sz val="10"/>
        <color rgb="FF222222"/>
        <rFont val="Arial Narrow"/>
        <family val="2"/>
      </rPr>
      <t>1</t>
    </r>
    <r>
      <rPr>
        <sz val="10"/>
        <color rgb="FF222222"/>
        <rFont val="Arial Narrow"/>
        <family val="2"/>
      </rPr>
      <t>, 635-642.</t>
    </r>
  </si>
  <si>
    <r>
      <rPr>
        <sz val="10"/>
        <color rgb="FF222222"/>
        <rFont val="Arial Narrow"/>
        <family val="2"/>
      </rPr>
      <t>Minea, G., Ciobotaru, N., Ioana-Toroimac, G., Mititelu-Ionuș, O., Neculau, G., Gyasi-Agyei, Y., &amp; Rodrigo-Comino, J. (2022). Designing grazing susceptibility to land degradation index (GSLDI) in hilly areas. </t>
    </r>
    <r>
      <rPr>
        <i/>
        <sz val="10"/>
        <color rgb="FF222222"/>
        <rFont val="Arial Narrow"/>
        <family val="2"/>
      </rPr>
      <t>Scientific Reports</t>
    </r>
    <r>
      <rPr>
        <sz val="10"/>
        <color rgb="FF222222"/>
        <rFont val="Arial Narrow"/>
        <family val="2"/>
      </rPr>
      <t>, </t>
    </r>
    <r>
      <rPr>
        <i/>
        <sz val="10"/>
        <color rgb="FF222222"/>
        <rFont val="Arial Narrow"/>
        <family val="2"/>
      </rPr>
      <t>12</t>
    </r>
    <r>
      <rPr>
        <sz val="10"/>
        <color rgb="FF222222"/>
        <rFont val="Arial Narrow"/>
        <family val="2"/>
      </rPr>
      <t>(1), 9393.</t>
    </r>
  </si>
  <si>
    <t>https://1510q6gvs-y-https-www-webofscience-com.z.e-nformation.ro/wos/woscc/summary/3f4a3ab5-a362-4f2d-a894-93346898efc6-933d8c97/relevance/1</t>
  </si>
  <si>
    <t>DANCI, Oana</t>
  </si>
  <si>
    <t>CONSERVATION STATUS OF SOME PEATBOGS IN MARAMUREŞ COUNTY</t>
  </si>
  <si>
    <t>Recent carbon sequestration dynamics in four temperate SE European peatlands using 210Pb dating
Author links open overlay panelR-Cs. Begy, C-F. Savin, A. Ruskál, Journal of Environmental Radioactivity
Volume 264, August 2023, 107208</t>
  </si>
  <si>
    <t>https://www.sciencedirect.com/science/article/abs/pii/S0265931X23001017</t>
  </si>
  <si>
    <t>Cameron, R. A.(Shefield University), Pokryszko, B. (Wroclaw University) M., Gheoca, V.,(ULBS) &amp; Horsák, M (Masaryk Univ.)</t>
  </si>
  <si>
    <t xml:space="preserve"> At the Central European–Balkan transition: forest land snail faunas of the Banat contrasted with those of the Carpathian chain. </t>
  </si>
  <si>
    <r>
      <rPr>
        <sz val="8"/>
        <color rgb="FF222222"/>
        <rFont val="Arial"/>
        <family val="2"/>
      </rPr>
      <t>Hofman, S., Cameron, R. A., Proćków, M., Sîrbu, I., Osikowski, A., Jaszczyńska, A., ... &amp; Falniowski, A. (2022). Two new pseudocryptic species in the medium-sized common European land snails, Fruticicola Held, 1838; as a result of phylogeographic analysis of Fruticicola fruticum (OF Müller, 1774)(Gastropoda: Helicoidea: Camaenidae). </t>
    </r>
    <r>
      <rPr>
        <i/>
        <sz val="8"/>
        <color rgb="FF222222"/>
        <rFont val="Arial"/>
        <family val="2"/>
      </rPr>
      <t>Molecular Phylogenetics and Evolution</t>
    </r>
    <r>
      <rPr>
        <sz val="8"/>
        <color rgb="FF222222"/>
        <rFont val="Arial"/>
        <family val="2"/>
      </rPr>
      <t>, </t>
    </r>
    <r>
      <rPr>
        <i/>
        <sz val="8"/>
        <color rgb="FF222222"/>
        <rFont val="Arial"/>
        <family val="2"/>
      </rPr>
      <t>168</t>
    </r>
    <r>
      <rPr>
        <sz val="8"/>
        <color rgb="FF222222"/>
        <rFont val="Arial"/>
        <family val="2"/>
      </rPr>
      <t>, 107402.</t>
    </r>
  </si>
  <si>
    <t>https://1510q6mqy-y-https-www-webofscience-com.z.e-nformation.ro/wos/woscc/full-record/WOS:000820506000005</t>
  </si>
  <si>
    <t>WoS/scopus</t>
  </si>
  <si>
    <t>Gheoca Voichita</t>
  </si>
  <si>
    <r>
      <rPr>
        <sz val="8"/>
        <color rgb="FF222222"/>
        <rFont val="Arial"/>
        <family val="2"/>
      </rPr>
      <t>Gómez, P., Espinoza, S., Barahona-Segovia, R. M., Valenzuela, M., Ormazábal, Y., &amp; Hahn, S. (2022). Forest type and pH affecting the occurrence and life status of land snails in South American temperate forest. </t>
    </r>
    <r>
      <rPr>
        <i/>
        <sz val="8"/>
        <color rgb="FF222222"/>
        <rFont val="Arial"/>
        <family val="2"/>
      </rPr>
      <t>Pedobiologia</t>
    </r>
    <r>
      <rPr>
        <sz val="8"/>
        <color rgb="FF222222"/>
        <rFont val="Arial"/>
        <family val="2"/>
      </rPr>
      <t>, </t>
    </r>
    <r>
      <rPr>
        <i/>
        <sz val="8"/>
        <color rgb="FF222222"/>
        <rFont val="Arial"/>
        <family val="2"/>
      </rPr>
      <t>93</t>
    </r>
    <r>
      <rPr>
        <sz val="8"/>
        <color rgb="FF222222"/>
        <rFont val="Arial"/>
        <family val="2"/>
      </rPr>
      <t>, 150824.</t>
    </r>
  </si>
  <si>
    <t>https://www.webofscience.com/wos/alldb/full-record/WOS:000834168900003</t>
  </si>
  <si>
    <r>
      <rPr>
        <sz val="8"/>
        <color rgb="FF222222"/>
        <rFont val="Arial"/>
        <family val="2"/>
      </rPr>
      <t>Village, A., &amp; Taluk, B. First record of aquatic behaviour in an endemic terrestrial snail Indrella ampulla (Benson, 1850)(Gastropoda: Helicarionoidea: Ariophantidae). </t>
    </r>
    <r>
      <rPr>
        <i/>
        <sz val="8"/>
        <color rgb="FF222222"/>
        <rFont val="Arial"/>
        <family val="2"/>
      </rPr>
      <t>Folia Malacol</t>
    </r>
    <r>
      <rPr>
        <sz val="8"/>
        <color rgb="FF222222"/>
        <rFont val="Arial"/>
        <family val="2"/>
      </rPr>
      <t>, </t>
    </r>
    <r>
      <rPr>
        <i/>
        <sz val="8"/>
        <color rgb="FF222222"/>
        <rFont val="Arial"/>
        <family val="2"/>
      </rPr>
      <t>30</t>
    </r>
    <r>
      <rPr>
        <sz val="8"/>
        <color rgb="FF222222"/>
        <rFont val="Arial"/>
        <family val="2"/>
      </rPr>
      <t>(1), 60-63.</t>
    </r>
  </si>
  <si>
    <r>
      <rPr>
        <sz val="8"/>
        <color rgb="FF222222"/>
        <rFont val="Arial"/>
        <family val="2"/>
      </rPr>
      <t>Borreta, J. R. I., Bautista, J. A., &amp; Yumang, A. N. (2022, September). Snail Recognition Using YOLO. In </t>
    </r>
    <r>
      <rPr>
        <i/>
        <sz val="8"/>
        <color rgb="FF222222"/>
        <rFont val="Arial"/>
        <family val="2"/>
      </rPr>
      <t>2022 IEEE International Conference on Artificial Intelligence in Engineering and Technology (IICAIET)</t>
    </r>
    <r>
      <rPr>
        <sz val="8"/>
        <color rgb="FF222222"/>
        <rFont val="Arial"/>
        <family val="2"/>
      </rPr>
      <t> (pp. 1-6). IEEE.</t>
    </r>
  </si>
  <si>
    <t xml:space="preserve">Gheoca, V.  </t>
  </si>
  <si>
    <r>
      <rPr>
        <sz val="8"/>
        <color rgb="FF222222"/>
        <rFont val="Arial"/>
        <family val="2"/>
      </rPr>
      <t>The first record of Cepaea nemoralis (Linnaeus, 1758)(Stylommatophora: Helicidae) from Romania. </t>
    </r>
    <r>
      <rPr>
        <i/>
        <sz val="8"/>
        <color rgb="FF222222"/>
        <rFont val="Arial"/>
        <family val="2"/>
      </rPr>
      <t>Acta Zoologica Bulgarica</t>
    </r>
    <r>
      <rPr>
        <sz val="8"/>
        <color rgb="FF222222"/>
        <rFont val="Arial"/>
        <family val="2"/>
      </rPr>
      <t>, </t>
    </r>
    <r>
      <rPr>
        <i/>
        <sz val="8"/>
        <color rgb="FF222222"/>
        <rFont val="Arial"/>
        <family val="2"/>
      </rPr>
      <t>70</t>
    </r>
    <r>
      <rPr>
        <sz val="8"/>
        <color rgb="FF222222"/>
        <rFont val="Arial"/>
        <family val="2"/>
      </rPr>
      <t>(1), 129-132.</t>
    </r>
  </si>
  <si>
    <r>
      <rPr>
        <sz val="8"/>
        <color rgb="FF222222"/>
        <rFont val="Arial"/>
        <family val="2"/>
      </rPr>
      <t>ZIĘTEK, J., Ziomek, M., MAĆKOWIAK-DRYKA, M. O. N. I. K. A., WILCZYŃSKA, A., Sajdak, S., &amp; ADASZEK, Ł. (2022). Determination of selected biochemical parameters of the haemolymph of free-living Cepaea nemoralis (L.) snails. Preliminary study. </t>
    </r>
    <r>
      <rPr>
        <i/>
        <sz val="8"/>
        <color rgb="FF222222"/>
        <rFont val="Arial"/>
        <family val="2"/>
      </rPr>
      <t>Med. Weter</t>
    </r>
    <r>
      <rPr>
        <sz val="8"/>
        <color rgb="FF222222"/>
        <rFont val="Arial"/>
        <family val="2"/>
      </rPr>
      <t>, </t>
    </r>
    <r>
      <rPr>
        <i/>
        <sz val="8"/>
        <color rgb="FF222222"/>
        <rFont val="Arial"/>
        <family val="2"/>
      </rPr>
      <t>78</t>
    </r>
    <r>
      <rPr>
        <sz val="8"/>
        <color rgb="FF222222"/>
        <rFont val="Arial"/>
        <family val="2"/>
      </rPr>
      <t>(8), 397-400.</t>
    </r>
  </si>
  <si>
    <t>https://www.webofscience.com/wos/alldb/full-record/WOS:000813604500006</t>
  </si>
  <si>
    <t xml:space="preserve"> A century after introduction: variability in Cepaea hortensis (Müller, 1774) in Sibiu, central Romania. </t>
  </si>
  <si>
    <r>
      <rPr>
        <sz val="8"/>
        <color rgb="FF222222"/>
        <rFont val="Arial"/>
        <family val="2"/>
      </rPr>
      <t>Gural-Sverlova, N., &amp; Gural, R. (2022). Variability of the Phenotypic Composition of Cepaea hortensis (Gastropoda, Helicidae) in Western Ukraine: in Space and Time. </t>
    </r>
    <r>
      <rPr>
        <i/>
        <sz val="8"/>
        <color rgb="FF222222"/>
        <rFont val="Arial"/>
        <family val="2"/>
      </rPr>
      <t>Zoodiversity</t>
    </r>
    <r>
      <rPr>
        <sz val="8"/>
        <color rgb="FF222222"/>
        <rFont val="Arial"/>
        <family val="2"/>
      </rPr>
      <t>, </t>
    </r>
    <r>
      <rPr>
        <i/>
        <sz val="8"/>
        <color rgb="FF222222"/>
        <rFont val="Arial"/>
        <family val="2"/>
      </rPr>
      <t>56</t>
    </r>
    <r>
      <rPr>
        <sz val="8"/>
        <color rgb="FF222222"/>
        <rFont val="Arial"/>
        <family val="2"/>
      </rPr>
      <t>(3).</t>
    </r>
  </si>
  <si>
    <t>https://www.webofscience.com/wos/alldb/full-record/BCI:BCI202200850890</t>
  </si>
  <si>
    <t>Gavril Marius BERCHI (West University of Timişoara), Milca PETROVICI (West University of Timişoara), Daniela Minodora ILIE (Lucian Blaga University of Sibiu)</t>
  </si>
  <si>
    <t>AQUATIC AND SEMIAQUATIC TRUE BUGS (HETEROPTERA: NEPOMORPHA) OF CEFA NATURE PARK (NORTH-WESTERN ROMANIA)</t>
  </si>
  <si>
    <t>Bernal-Z., Jeny Tatiana, Llano-A., Camilo Andrés, Morales, Irina, &amp; Gomes-Días, Lucimar. (2022). Ampliación en la distribución biogeográfica de la familia Pleidae (Hemiptera: Nepomorpha) en Colombia. Boletín Científico. Centro de Museos. Museo de Historia Natural, 26(1), 203-214. Epub June 21, 2022.https://doi.org/10.17151/bccm.2022.26.1.14</t>
  </si>
  <si>
    <t>https://www.webofscience.com/wos/alldb/summary/0d8cff2e-ffcd-4592-80b6-83a574a7fa50-9439a67f/relevance/1</t>
  </si>
  <si>
    <t>Polat, I., Amutkan Mutlu, D., Kıyak, S., Suludere, Z., 2022, The morphological characterization of the sensilla on the antenna and mouth parts of Notonecta viridis Delcourt, 1909 (Hemiptera: Heteroptera: Notonectidae), J.Het.Turk., 4 (1):62–84 DOI:10.5281/zenodo.6590339</t>
  </si>
  <si>
    <t>https://www.webofscience.com/wos/alldb/summary/d4f9f12d-d402-46f7-8b5b-982b0e35cf01-943baad2/relevance/1</t>
  </si>
  <si>
    <t>Olosutean, Horea (Lucian Blaga University of Sibiu), Ilie, Daniela Minodora (Lucian Blaga University of Sibiu)</t>
  </si>
  <si>
    <t>Relationships between habitat characteristics and aquatic and semi aquatic Heteroptera community structure in Romanian mountainous regions: a preliminary report</t>
  </si>
  <si>
    <t>Scheibler, E. E., Montemayor, S. I., &amp; Melo, M. C. (2022). Macroinvertebrate communities in high mountain desert wetlands: Building biological indexes to address the vulnerability of species and communities. Insect Conservation and Diversity, 15(6), 714-724</t>
  </si>
  <si>
    <t>https://www.webofscience.com/wos/alldb/summary/2b45b97c-9686-48bf-a658-308fbcd54316-943bcc53/relevance/1</t>
  </si>
  <si>
    <t>Gerris lacustris Linaeus 1758 and Gerris costae Herrich-Schäffer 1853 species – habitat relations on mountainous tributaries of Viseu River (Maramures, Romania)</t>
  </si>
  <si>
    <t>ÖZTÜRK, S., SEÇER, B., SUNGUR, S., KÖKÇÜ, C. A., &amp; ÇİÇEK, E. (2022). Karagöl ve Çiniligöl (Bolkar Dağları, Niğde, Türkiye) Bentik Makroomurgasız Faunası. Journal of Limnology and Freshwater Fisheries Research, 8(1), 59-69.</t>
  </si>
  <si>
    <t>https://www.webofscience.com/wos/alldb/summary/34718e24-938e-476f-bff3-92676d795b2b-943c80c6/relevance/1</t>
  </si>
  <si>
    <t>Nurza, I. S. A., Vania, J. G., Reynaldi, M. K., Rasyid, Z. G., &amp; Komala, R. (2022). NEUSTON DIVERSITY AND DENSITY AS BIOINDICATOR FOR WATER QUALITY. BIOTROPIA-The Southeast Asian Journal of Tropical Biology, 29(1).</t>
  </si>
  <si>
    <t>https://www.webofscience.com/wos/alldb/summary/f2a0d7d4-d965-4149-ad76-12673a7781e4-943c9117/relevance/1</t>
  </si>
  <si>
    <t>Doru Bănăduc (ULBS), Michael Joy (Victoria University), Horea Olosutean (ULBS), Sergey Afanasyev (National Academy of Sciences of Ukraine) &amp; Angela Curtean-Bănăduc (ULBS)</t>
  </si>
  <si>
    <t>Radu, C.; Manoiu, V.-M.; Kubiak-Wójcicka, K.; Avram, E.; Beteringhe, A.; Craciun, A.-I. Romanian Danube River Hydrocarbon Pollution in 2011–2021. Water 2022, 14, 3156</t>
  </si>
  <si>
    <t>https://1510q6zgm-y-https-www-webofscience-com.z.e-nformation.ro/wos/woscc/full-record/WOS:000867308600001</t>
  </si>
  <si>
    <t>Olosutean Horea</t>
  </si>
  <si>
    <t>Trichkova, T.; Todorov, M.; Kenderov, M.; Hubenov, Z.; Botev, I.; Stefanov, T.; Georgiev, D.; Jurajda, P. Invasive Alien Species of Benthic Macroinvertebrates and Fish in the Bulgarian Sector of the Danube River—Results of the Joint Danube Survey 4 (JDS4). Water 2022, 14, 2299</t>
  </si>
  <si>
    <t>https://1510q6zgm-y-https-www-webofscience-com.z.e-nformation.ro/wos/woscc/full-record/WOS:000838916600001</t>
  </si>
  <si>
    <t>Cianfaglione, K., Longo, L., Kalle, R. et al. Archaic Food Uses of Large Graminoids in Agro Peligno Wetlands (Abruzzo, Central Italy) Compared With the European Ethnobotanical and Archaeological Literature. Wetlands 42, 88 (2022)</t>
  </si>
  <si>
    <t>https://1510q6zgm-y-https-www-webofscience-com.z.e-nformation.ro/wos/woscc/full-record/WOS:000866201700004</t>
  </si>
  <si>
    <t>Simona Oancea (ULBS), Maria Radu (ULBS), Horea Olosutean (ULBS)</t>
  </si>
  <si>
    <t>Development of ultrasonic extracts with strong
antioxidant properties from red onion wastes</t>
  </si>
  <si>
    <t>Manoj Kumar, Mrunal D. Barbhai, Muzaffar Hasan, Sneh Punia, Sangram Dhumal,  Radha, Nadeem Rais, Deepak Chandran, R. Pandiselvam, Anjineyulu Kothakota, Maharishi Tomar, Varsha Satankar, Marisennayya Senapathy, T. Anitha, Abhijit Dey, Ali A.S. Sayed, Farouk M. Gadallah, Ryszard Amarowicz, Mohamed Mekhemar,
Onion (Allium cepa L.) peels: A review on bioactive compounds and biomedical activities,
Biomedicine &amp; Pharmacotherapy,
Volume 146,
2022,
112498</t>
  </si>
  <si>
    <t>https://1510q6zs7-y-https-www-webofscience-com.z.e-nformation.ro/wos/woscc/full-record/WOS:000744641100010</t>
  </si>
  <si>
    <t>Stoica, F.; Constantin, O.E.; Stănciuc, N.; Aprodu, I.; Bahrim, G.E.; Râpeanu, G. Optimization of the Parameters Influencing the Antioxidant Activity and Concentration of Anthocyanins Extracted from Red Onion Skins Using a Central Composite Design. Inventions 2022, 7, 89</t>
  </si>
  <si>
    <t>https://1510q6zs7-y-https-www-webofscience-com.z.e-nformation.ro/wos/woscc/full-record/WOS:000902583300001</t>
  </si>
  <si>
    <t>Samota MK, Sharma M, Kaur K, Sarita , Yadav DK, Pandey AK, Tak Y, Rawat M, Thakur J and Rani H (2022) Onion anthocyanins: Extraction, stability, bioavailability, dietary effect, and health implications. Front. Nutr. 9:917617</t>
  </si>
  <si>
    <t>https://1510q6zs7-y-https-www-webofscience-com.z.e-nformation.ro/wos/woscc/full-record/WOS:000838738200001</t>
  </si>
  <si>
    <t>Oancea Simona (ULBS), Perju Mirabela (ULBS), Diana Coman (ULBS),Olosutean Horea (ULBS)</t>
  </si>
  <si>
    <t>Optimization of conventional and ultrasoundassisted extraction of Paeonia officinalis
anthocyanins, as natural alternative for a
green technology of cotton dyeing</t>
  </si>
  <si>
    <t>Xin Zhou, Yuntao Wu, Yu Wang, Xinbiao Zhou, Xiaodong Chen, Jun Xi,
An efficient approach for the extraction of anthocyanins from Lycium ruthenicum using semi-continuous liquid phase pulsed electrical discharge system,
Innovative Food Science &amp; Emerging Technologies,
Volume 80,
2022,
103099</t>
  </si>
  <si>
    <t>https://1510q6zs7-y-https-www-webofscience-com.z.e-nformation.ro/wos/woscc/full-record/WOS:000891810800009</t>
  </si>
  <si>
    <t>Didenko Alexander, Buzevych Igor, Volikov Yuriy, Gurbyk Alexander, Kruzhylina Svitlana, Bekh Vitaliy (2022) Population dynamics and dietary habits of monkey goby (Neogobius fluviatilis) in its native range in the Dnieper River basin. Marine and Freshwater Research 73, 1083-1097</t>
  </si>
  <si>
    <t>https://1510q6zgm-y-https-www-webofscience-com.z.e-nformation.ro/wos/woscc/full-record/WOS:000824548100001</t>
  </si>
  <si>
    <t>Oancea Simona (ULBS), Perju Mirabela (ULBS), Olosutean Horea (ULBS)</t>
  </si>
  <si>
    <t>Influence of enzyme-aided extraction and ultrasonication on the phenolics content and antioxidant activity of Paeonia officinalis L. petals</t>
  </si>
  <si>
    <t>Lu, J.; Huang, Z.; Liu, Y.; Wang, H.; Qiu, M.; Qu, Y.; Yuan, W. The Optimization of Extraction Process, Antioxidant, Whitening and Antibacterial Effects of Fengdan Peony Flavonoids. Molecules 2022, 27, 506.</t>
  </si>
  <si>
    <t>https://1510q6zs7-y-https-www-webofscience-com.z.e-nformation.ro/wos/woscc/full-record/WOS:000747756600001</t>
  </si>
  <si>
    <t>Horea Olosutea (ULBS), Ilie Daniela (ULBS)</t>
  </si>
  <si>
    <t xml:space="preserve">Erica Elizabeth Scheibler, Sara Itzel Montemayor, María Cecilia Melo, Macroinvertebrate communities in high mountain desert wetlands: Building biological indexes to address the vulnerability of species and communities. Insect Conservation and Diversity 15 (6): 714-724
</t>
  </si>
  <si>
    <t>https://1510q6zgm-y-https-www-webofscience-com.z.e-nformation.ro/wos/woscc/full-record/WOS:000826315400001</t>
  </si>
  <si>
    <t>Čutović, N.; Marković, T.; Kostić, M.; Gašić, U.; Prijić, Ž.; Ren, X.; Lukić, M.; Bugarski, B. Chemical Profile and Skin-Beneficial Activities of the Petal Extracts of Paeonia tenuifolia L. from Serbia. Pharmaceuticals 2022, 15, 1537.</t>
  </si>
  <si>
    <t>https://1510q6zs7-y-https-www-webofscience-com.z.e-nformation.ro/wos/woscc/full-record/WOS:000903570500001</t>
  </si>
  <si>
    <t>Samy, M.N.; Mahmoud, B.K.; Shady, N.H.; Abdelmohsen, U.R.; Ross, S.A. Bioassay-Guided Fractionation with Antimalarial and Antimicrobial Activities of Paeonia officinalis. Molecules 2022, 27, 8382.</t>
  </si>
  <si>
    <t>https://1510q6zs7-y-https-www-webofscience-com.z.e-nformation.ro/wos/woscc/full-record/WOS:000896199700001</t>
  </si>
  <si>
    <r>
      <rPr>
        <b/>
        <sz val="10"/>
        <color theme="1"/>
        <rFont val="Arial Narrow"/>
        <family val="2"/>
      </rPr>
      <t>M.Răcuciu (ULBS)</t>
    </r>
    <r>
      <rPr>
        <sz val="10"/>
        <color theme="1"/>
        <rFont val="Arial Narrow"/>
        <family val="2"/>
      </rPr>
      <t xml:space="preserve">, D. E. Creanga (UAIC), A. Airinei (ICMPP) </t>
    </r>
  </si>
  <si>
    <t>Citric-acid-coated magnetite nanoparticles for biological applications, The European Physical Journal E - Soft Matter, 2006, 21(2), p.117-122.</t>
  </si>
  <si>
    <t>Cao HX, Nguyen VD, Jung D, Choi E, Kim C-S, Park J-O, Kang B. Acoustically Driven Cell-Based Microrobots for Targeted Tumor Therapy. Pharmaceutics. 2022; 14(10):2143.</t>
  </si>
  <si>
    <t>https://www.webofscience.com/wos/woscc/full-record/WOS:000873640200001</t>
  </si>
  <si>
    <r>
      <rPr>
        <b/>
        <sz val="10"/>
        <color theme="1"/>
        <rFont val="Arial Narrow"/>
        <family val="2"/>
      </rPr>
      <t>M.Răcuciu (ULBS)</t>
    </r>
    <r>
      <rPr>
        <sz val="10"/>
        <color theme="1"/>
        <rFont val="Arial Narrow"/>
        <family val="2"/>
      </rPr>
      <t xml:space="preserve">, D. E. Creanga (UAIC), A. Airinei (ICMPP) </t>
    </r>
  </si>
  <si>
    <t>David Cabrera, Maneea Eizadi Sharifabad, Jacob A. Ranjbar, Neil D. Telling, Alan G.S. Harper, Clot‐targeted magnetic hyperthermia permeabilizes blood clots to make them more susceptible to thrombolysis, Journal of Thrombosis and Haemostasis, Volume 20, Issue 11, 2022, Pages 2556-2570.</t>
  </si>
  <si>
    <t>https://www.webofscience.com/wos/woscc/full-record/WOS:000849521600001</t>
  </si>
  <si>
    <r>
      <rPr>
        <b/>
        <sz val="10"/>
        <color theme="1"/>
        <rFont val="Arial Narrow"/>
        <family val="2"/>
      </rPr>
      <t>M.Răcuciu (ULBS)</t>
    </r>
    <r>
      <rPr>
        <sz val="10"/>
        <color theme="1"/>
        <rFont val="Arial Narrow"/>
        <family val="2"/>
      </rPr>
      <t xml:space="preserve">, D. E. Creanga (UAIC), A. Airinei (ICMPP) </t>
    </r>
  </si>
  <si>
    <t>Karkon, E. G., Mostafavi, H., A novel Fe3O4@TCH@Ni(II) nanoparticle: An efficient magnetically retrievable nanocatalyst for C-C and C-heteroatom bond formation reaction, Appl Organomet Chem 2022, 36( 11), e6824.</t>
  </si>
  <si>
    <t>https://www.webofscience.com/wos/woscc/full-record/WOS:000847149700001</t>
  </si>
  <si>
    <r>
      <rPr>
        <b/>
        <sz val="10"/>
        <color theme="1"/>
        <rFont val="Arial Narrow"/>
        <family val="2"/>
      </rPr>
      <t>M.Răcuciu (ULBS)</t>
    </r>
    <r>
      <rPr>
        <sz val="10"/>
        <color theme="1"/>
        <rFont val="Arial Narrow"/>
        <family val="2"/>
      </rPr>
      <t xml:space="preserve">, D. E. Creanga (UAIC), A. Airinei (ICMPP) </t>
    </r>
  </si>
  <si>
    <t>Choi, J., Lim, J., Han, S. et al. How to resolve the trade-off between performance and long-term stability of magnetorheological fluids. Korea-Aust. Rheol. J. 34, 243–290 (2022).</t>
  </si>
  <si>
    <t>https://www.webofscience.com/wos/woscc/full-record/WOS:000836122800001</t>
  </si>
  <si>
    <r>
      <rPr>
        <b/>
        <sz val="10"/>
        <color theme="1"/>
        <rFont val="Arial Narrow"/>
        <family val="2"/>
      </rPr>
      <t>M.Răcuciu (ULBS)</t>
    </r>
    <r>
      <rPr>
        <sz val="10"/>
        <color theme="1"/>
        <rFont val="Arial Narrow"/>
        <family val="2"/>
      </rPr>
      <t xml:space="preserve">, D. E. Creanga (UAIC), A. Airinei (ICMPP) </t>
    </r>
  </si>
  <si>
    <t>Mehmet Sürmeli, Hüseyin Yazıcı, Mehmet Kılıç, Mustafa Karaboyacı, Screening of optimum composition of superparamagnetic nanocomposite microparticles modified with various layered double hydroxides for phosphorus removal, Journal of Water Process Engineering,
Volume 49, 2022, 103001.</t>
  </si>
  <si>
    <t>https://www.webofscience.com/wos/woscc/full-record/WOS:000830252200006</t>
  </si>
  <si>
    <r>
      <rPr>
        <b/>
        <sz val="10"/>
        <color theme="1"/>
        <rFont val="Arial Narrow"/>
        <family val="2"/>
      </rPr>
      <t>M.Răcuciu (ULBS)</t>
    </r>
    <r>
      <rPr>
        <sz val="10"/>
        <color theme="1"/>
        <rFont val="Arial Narrow"/>
        <family val="2"/>
      </rPr>
      <t xml:space="preserve">, D. E. Creanga (UAIC), A. Airinei (ICMPP) </t>
    </r>
  </si>
  <si>
    <t xml:space="preserve">Peeters K, Miklavčič Višnjevec A, Tavzes Č. The Use of Modified Fe3O4 Particles to Recover Polyphenolic Compounds for the Valorisation of Olive Mill Wastewater from Slovenian Istria. Nanomaterials. 2022; </t>
  </si>
  <si>
    <t>https://www.webofscience.com/wos/woscc/full-record/WOS:000833281000001</t>
  </si>
  <si>
    <r>
      <rPr>
        <b/>
        <sz val="10"/>
        <color theme="1"/>
        <rFont val="Arial Narrow"/>
        <family val="2"/>
      </rPr>
      <t>M.Răcuciu (ULBS)</t>
    </r>
    <r>
      <rPr>
        <sz val="10"/>
        <color theme="1"/>
        <rFont val="Arial Narrow"/>
        <family val="2"/>
      </rPr>
      <t xml:space="preserve">, D. E. Creanga (UAIC), A. Airinei (ICMPP) </t>
    </r>
  </si>
  <si>
    <t>Ge Si, Sudath Hapuarachchige, and Dmitri Artemov, Ultrasmall Superparamagnetic Iron Oxide Nanoparticles as Nanocarriers for Magnetic Resonance Imaging: Development and In Vivo Characterization, ACS Appl. Nano Mater. 2022, 5, 7, 9625–9632</t>
  </si>
  <si>
    <t>https://www.webofscience.com/wos/woscc/full-record/WOS:000823469100001</t>
  </si>
  <si>
    <r>
      <rPr>
        <b/>
        <sz val="10"/>
        <color theme="1"/>
        <rFont val="Arial Narrow"/>
        <family val="2"/>
      </rPr>
      <t>M.Răcuciu (ULBS)</t>
    </r>
    <r>
      <rPr>
        <sz val="10"/>
        <color theme="1"/>
        <rFont val="Arial Narrow"/>
        <family val="2"/>
      </rPr>
      <t xml:space="preserve">, D. E. Creanga (UAIC), A. Airinei (ICMPP) </t>
    </r>
  </si>
  <si>
    <t>Minuti AE, Stoian G, Herea D-D, Radu E, Lupu N, Chiriac H. Fe-Cr-Nb-B Ferrofluid for Biomedical Applications. Nanomaterials. 2022; 12(9):1488.</t>
  </si>
  <si>
    <t>https://www.webofscience.com/wos/woscc/full-record/WOS:000795346100001</t>
  </si>
  <si>
    <r>
      <rPr>
        <b/>
        <sz val="10"/>
        <color theme="1"/>
        <rFont val="Arial Narrow"/>
        <family val="2"/>
      </rPr>
      <t>M.Răcuciu (ULBS)</t>
    </r>
    <r>
      <rPr>
        <sz val="10"/>
        <color theme="1"/>
        <rFont val="Arial Narrow"/>
        <family val="2"/>
      </rPr>
      <t xml:space="preserve">, D. E. Creanga (UAIC), A. Airinei (ICMPP) </t>
    </r>
  </si>
  <si>
    <t>Perissé Moreira, M., Grasseschi, D. Automation of a low-cost device for flow synthesis of iron oxide nanoparticles. J Nanopart Res 24, 93 (2022).</t>
  </si>
  <si>
    <t>https://www.webofscience.com/wos/woscc/full-record/WOS:000789057800001</t>
  </si>
  <si>
    <r>
      <rPr>
        <b/>
        <sz val="10"/>
        <color theme="1"/>
        <rFont val="Arial Narrow"/>
        <family val="2"/>
      </rPr>
      <t>M.Răcuciu (ULBS)</t>
    </r>
    <r>
      <rPr>
        <sz val="10"/>
        <color theme="1"/>
        <rFont val="Arial Narrow"/>
        <family val="2"/>
      </rPr>
      <t xml:space="preserve">, D. E. Creanga (UAIC), A. Airinei (ICMPP) </t>
    </r>
  </si>
  <si>
    <t>Qilin He, Harikrishnan Vijayamohanan, Jie Li, and Timothy M. Swager, Multifunctional Photonic Janus Particles, J. Am. Chem. Soc. 2022, 144, 12, 5661–5667</t>
  </si>
  <si>
    <t>https://www.webofscience.com/wos/woscc/full-record/WOS:000799109400053</t>
  </si>
  <si>
    <r>
      <rPr>
        <b/>
        <sz val="10"/>
        <color theme="1"/>
        <rFont val="Arial Narrow"/>
        <family val="2"/>
      </rPr>
      <t>M.Răcuciu (ULBS)</t>
    </r>
    <r>
      <rPr>
        <sz val="10"/>
        <color theme="1"/>
        <rFont val="Arial Narrow"/>
        <family val="2"/>
      </rPr>
      <t xml:space="preserve">, D. E. Creanga (UAIC), A. Airinei (ICMPP) </t>
    </r>
  </si>
  <si>
    <t>Wasawat Inthanusorn, Metha Rutnakornpituk &amp; Boonjira Rutnakornpituk (2023) Reusable poly(2-acrylamido-2-methylpropanesulfonic acid)-grafted magnetic nanoparticles as anionic nano-adsorbents for antibody and antigen, International Journal of Polymeric Materials and Polymeric Biomaterials, 72:8, 636-645.</t>
  </si>
  <si>
    <t>https://www.webofscience.com/wos/woscc/full-record/WOS:000763985500001</t>
  </si>
  <si>
    <r>
      <rPr>
        <b/>
        <sz val="10"/>
        <color theme="1"/>
        <rFont val="Arial Narrow"/>
        <family val="2"/>
      </rPr>
      <t>M.Răcuciu (ULBS)</t>
    </r>
    <r>
      <rPr>
        <sz val="10"/>
        <color theme="1"/>
        <rFont val="Arial Narrow"/>
        <family val="2"/>
      </rPr>
      <t xml:space="preserve">, D. E. Creanga (UAIC), A. Airinei (ICMPP) </t>
    </r>
  </si>
  <si>
    <t>Marcello Henrique da Silva Cavalcanti, Levy Bueno Alves, Alfredo Duarte, Adriano Aguiar Mendes, José Maurício Schneedorf Ferreira da Silva, Nelson José Freitas da Silveira, Marcia Tsuyama Escote, Luciano Sindra Virtuoso, Immobilization of Thermomyces lanuginosus lipase via ionic adsorption on superparamagnetic iron oxide nanoparticles: Facile synthesis and improved catalytic performance, Chemical Engineering Journal, Volume 431, Part 2,
2022, 134128.</t>
  </si>
  <si>
    <t>https://www.webofscience.com/wos/woscc/full-record/WOS:000772756000005</t>
  </si>
  <si>
    <r>
      <rPr>
        <b/>
        <sz val="10"/>
        <color theme="1"/>
        <rFont val="Arial Narrow"/>
        <family val="2"/>
      </rPr>
      <t>M.Răcuciu (ULBS)</t>
    </r>
    <r>
      <rPr>
        <sz val="10"/>
        <color theme="1"/>
        <rFont val="Arial Narrow"/>
        <family val="2"/>
      </rPr>
      <t xml:space="preserve">, D. E. Creanga (UAIC), A. Airinei (ICMPP) </t>
    </r>
  </si>
  <si>
    <t>Tefera Worku Mekonnen, Haile Fentahun Darge, Hsieh-Chih Tsai, Yihenew Simegniew Birhan, Endiries Yibru Hanurry, Hailemichael Tegenu Gebrie, Hsiao-Ying Chou, Juin-Yih Lai, Shinn-Zong Lin, Horng-Jyh Harn, Yu-Shuan Chen, Combination of ovalbumin-coated iron oxide nanoparticles and poly(amidoamine) dendrimer-cisplatin nanocomplex for enhanced anticancer efficacy, Colloids and Surfaces B: Biointerfaces, Volume 213, 2022, 112391.</t>
  </si>
  <si>
    <t>https://www.webofscience.com/wos/woscc/full-record/WOS:000797579100006</t>
  </si>
  <si>
    <r>
      <rPr>
        <b/>
        <sz val="10"/>
        <color theme="1"/>
        <rFont val="Arial Narrow"/>
        <family val="2"/>
      </rPr>
      <t>M.Răcuciu (ULBS)</t>
    </r>
    <r>
      <rPr>
        <sz val="10"/>
        <color theme="1"/>
        <rFont val="Arial Narrow"/>
        <family val="2"/>
      </rPr>
      <t xml:space="preserve">, D. E. Creanga (UAIC), A. Airinei (ICMPP) </t>
    </r>
  </si>
  <si>
    <t>Yulia R. Mukhortova, Artyom S. Pryadko, Roman V. Chernozem, Igor O. Pariy, Elizaveta A. Akoulina, Irina V. Demianova, Irina I. Zharkova, Yurii F. Ivanov, Dmitriy V. Wagner, Anton P. Bonartsev, Roman A. Surmenev, Maria A. Surmeneva, Fabrication and characterization of a magnetic biocomposite of magnetite nanoparticles and reduced graphene oxide for biomedical applications,Nano-Structures &amp; Nano-Objects,Volume 29, 2022,100843</t>
  </si>
  <si>
    <t>https://www.scopus.com/record/display.uri?eid=2-s2.0-85124180152&amp;citeCnt=14_DELIM_14_DELIM_CTODS_1658615935_DELIM_1&amp;origin=resultslist&amp;sort=plf-f&amp;refeid=2-s2.0-33845725180&amp;src=s&amp;imp=t&amp;sid=31a6e2ef833bf0ef82c228d3bc749f20&amp;sot=ctocbw&amp;sdt=a&amp;sl=15&amp;s=PUBYEAR+IS+2022&amp;relpos=12&amp;citeCnt=17&amp;searchTerm=</t>
  </si>
  <si>
    <r>
      <rPr>
        <b/>
        <sz val="10"/>
        <color theme="1"/>
        <rFont val="Arial Narrow"/>
        <family val="2"/>
      </rPr>
      <t>Mihaela Răcuciu (ULBS)</t>
    </r>
    <r>
      <rPr>
        <sz val="10"/>
        <color theme="1"/>
        <rFont val="Arial Narrow"/>
        <family val="2"/>
      </rPr>
      <t>, Dorina Creangă (UAIC)</t>
    </r>
  </si>
  <si>
    <t xml:space="preserve"> TMA-OH coated magnetic nanoparticles internalized in vegetal tissue, Romanian Journal of Physics, 2007, 52(3-4), p. 395-402.</t>
  </si>
  <si>
    <t>Rajesh Kumar, Mamta Dhiman, Lakshika Sharma, Abhishek Dadhich, Prashant Kaushik, Madan Mohan Sharma,
Nanofertilizers: The targeted nutrient supplier and enhance nutrients uptake by pearl millets (Pennisetum glaucum),
Biocatalysis and Agricultural Biotechnology, Volume 45, 2022, 102524</t>
  </si>
  <si>
    <t>https://www.webofscience.com/wos/woscc/full-record/WOS:000890000900005</t>
  </si>
  <si>
    <r>
      <rPr>
        <b/>
        <sz val="10"/>
        <color theme="1"/>
        <rFont val="Arial Narrow"/>
        <family val="2"/>
      </rPr>
      <t>Mihaela Răcuciu (ULBS)</t>
    </r>
    <r>
      <rPr>
        <sz val="10"/>
        <color theme="1"/>
        <rFont val="Arial Narrow"/>
        <family val="2"/>
      </rPr>
      <t>, Dorina Creangă (UAIC)</t>
    </r>
  </si>
  <si>
    <t>Sayed A.A. Elsayh, Rasha N. Arafa, Ghada A. Ali, W.B. Abdelaal, Rehab A. Sidky, Tamer I.M. Ragab, Impact of silver nanoparticles on multiplication, rooting of shoots and biochemical analyses of date palm Hayani cv. by in vitro, Biocatalysis and Agricultural Biotechnology, Volume 43, 2022, 102400</t>
  </si>
  <si>
    <t>https://www.webofscience.com/wos/woscc/full-record/WOS:000828575300006</t>
  </si>
  <si>
    <r>
      <rPr>
        <b/>
        <sz val="10"/>
        <color theme="1"/>
        <rFont val="Arial Narrow"/>
        <family val="2"/>
      </rPr>
      <t>Mihaela Răcuciu (ULBS)</t>
    </r>
    <r>
      <rPr>
        <sz val="10"/>
        <color theme="1"/>
        <rFont val="Arial Narrow"/>
        <family val="2"/>
      </rPr>
      <t>, Dorina Creangă</t>
    </r>
  </si>
  <si>
    <t>Varada V. Ukidave, Lalit T. Ingale, "Green Synthesis of Zinc Oxide Nanoparticles from Coriandrum sativum and Their Use as Fertilizer on Bengal Gram, Turkish Gram, and Green Gram Plant Growth", International Journal of Agronomy, vol. 2022, Article ID 8310038, 14 pages, 2022.</t>
  </si>
  <si>
    <t>https://www.webofscience.com/wos/woscc/full-record/WOS:000796744500001</t>
  </si>
  <si>
    <r>
      <rPr>
        <b/>
        <sz val="10"/>
        <color theme="1"/>
        <rFont val="Arial Narrow"/>
        <family val="2"/>
      </rPr>
      <t>Mihaela Răcuciu (ULBS)</t>
    </r>
    <r>
      <rPr>
        <sz val="10"/>
        <color theme="1"/>
        <rFont val="Arial Narrow"/>
        <family val="2"/>
      </rPr>
      <t>, Dorina Creangă (UAIC)</t>
    </r>
  </si>
  <si>
    <t>Li-Hua Peng, Ting-Wei Gu, Yang Xu, Haseeb Anwar Dad, Jian-Xiang Liu, Jia-Zhang Lian, Lu-Qi Huang, Gene delivery strategies for therapeutic proteins production in plants: Emerging opportunities and challenges, Biotechnology Advances, Volume 54, 2022, 107845.</t>
  </si>
  <si>
    <t>https://www.webofscience.com/wos/woscc/full-record/WOS:000820185000010</t>
  </si>
  <si>
    <r>
      <rPr>
        <b/>
        <sz val="10"/>
        <color theme="1"/>
        <rFont val="Arial Narrow"/>
        <family val="2"/>
      </rPr>
      <t>M. Răcuciu (ULBS)</t>
    </r>
    <r>
      <rPr>
        <sz val="10"/>
        <color theme="1"/>
        <rFont val="Arial Narrow"/>
        <family val="2"/>
      </rPr>
      <t>, D. Creangă (UAIC), I. Horga (Col.Teh. S.I.SV)</t>
    </r>
  </si>
  <si>
    <t>Plant Growth under Static Magnetic Field Influence, Romanian Journal of Physics, 53(1-2), p. 331-336, 2008</t>
  </si>
  <si>
    <t xml:space="preserve"> Saletnik B, Saletnik A, Słysz E, Zaguła G, Bajcar M, Puchalska-Sarna A, Puchalski C. The Static Magnetic Field Regulates the Structure, Biochemical Activity, and Gene Expression of Plants. Molecules. 2022; 27(18):5823</t>
  </si>
  <si>
    <t>https://www.webofscience.com/wos/woscc/full-record/WOS:000858739400001</t>
  </si>
  <si>
    <r>
      <rPr>
        <b/>
        <sz val="10"/>
        <color theme="1"/>
        <rFont val="Arial Narrow"/>
        <family val="2"/>
      </rPr>
      <t>M. Răcuciu (ULBS)</t>
    </r>
    <r>
      <rPr>
        <sz val="10"/>
        <color theme="1"/>
        <rFont val="Arial Narrow"/>
        <family val="2"/>
      </rPr>
      <t>, D. Creangă (UAIC), I. Horga (Col.Teh. S.I.SV)</t>
    </r>
  </si>
  <si>
    <t>Plant Growth under Static Magnetic Field Influence, Romanian Journal of Physics, 53(1-2), p. 331-336, 2009</t>
  </si>
  <si>
    <t>Hafeez, M.B., Zahra, N., Ahmad, N., Shi, Z., Raza, A., Wang, X. and Li, J. (2023), Growth, physiological, biochemical and molecular changes in plants induced by magnetic fields: A review. Plant Biol J, 25: 8-23.</t>
  </si>
  <si>
    <t>https://www.webofscience.com/wos/woscc/full-record/WOS:000844226000001</t>
  </si>
  <si>
    <t>M. Răcuciu (ULBS), D. Creangă (UAIC), I. Horga (Col.Teh. S.I.SV)</t>
  </si>
  <si>
    <t>Plant Growth under Static Magnetic Field Influence, Romanian Journal of Physics, 53(1-2), p. 331-336, 2010</t>
  </si>
  <si>
    <t>Elnaz Zareei, Fariborz Zaare-Nahandi, Shahin Oustan, Jafar Hajilou, Mohammadreza Dadpour, Insight into the role of magnetic nutrient solution on leaf morphology and biochemical attributes of Rasha grapevine (Vitis vinifera L.), Plant Physiology and Biochemistry, Volume 185, 2022, Pages 290-301</t>
  </si>
  <si>
    <t>https://www.webofscience.com/wos/woscc/full-record/WOS:000816884600004</t>
  </si>
  <si>
    <r>
      <rPr>
        <b/>
        <sz val="10"/>
        <color theme="1"/>
        <rFont val="Arial Narrow"/>
        <family val="2"/>
      </rPr>
      <t>M. Răcuciu (ULBS)</t>
    </r>
    <r>
      <rPr>
        <sz val="10"/>
        <color theme="1"/>
        <rFont val="Arial Narrow"/>
        <family val="2"/>
      </rPr>
      <t>, D. Creangă (UAIC), I. Horga (Col.Teh. S.I.SV)</t>
    </r>
  </si>
  <si>
    <t>Plant Growth under Static Magnetic Field Influence, Romanian Journal of Physics, 53(1-2), p. 331-336, 2011</t>
  </si>
  <si>
    <t>Shabani, E., Bolandnazar, S., Tabatabaei, S.J., Magnetized nutrient solution and arbuscular mycorrhizal affect essential oil and physiological aspects of sweet basil (Ocimum basilicum L.) grown in various P concentrations, Journal of Plant Nutrition
45(6), pp. 883-895, 2022</t>
  </si>
  <si>
    <t>https://www.scopus.com/record/display.uri?eid=2-s2.0-85119456306&amp;citeCnt=3_DELIM_3_DELIM_CTODS_1658615935_DELIM_1&amp;origin=resultslist&amp;sort=plf-f&amp;refeid=2-s2.0-42249102466&amp;src=s&amp;imp=t&amp;sid=82f27dcd2732f49ea99a55908e5ce53c&amp;sot=ctocbw&amp;sdt=a&amp;sl=15&amp;s=PUBYEAR+IS+2022&amp;relpos=2&amp;citeCnt=2&amp;searchTerm=</t>
  </si>
  <si>
    <r>
      <rPr>
        <b/>
        <sz val="10"/>
        <color theme="1"/>
        <rFont val="Arial Narrow"/>
        <family val="2"/>
      </rPr>
      <t>Mihaela Răcuciu (ULBS)</t>
    </r>
    <r>
      <rPr>
        <sz val="10"/>
        <color theme="1"/>
        <rFont val="Arial Narrow"/>
        <family val="2"/>
      </rPr>
      <t>, Dorina-Emilia Creangă (UAIC)</t>
    </r>
  </si>
  <si>
    <t>Influence of water based ferrofluid upon chlorophylls in cereals, Journal of Magnetism and Magnetic Materials, 2007, 311(1), p.291-294.</t>
  </si>
  <si>
    <t>Adabavazeh, F., Nadernejad, N., Pourseyedi, S. et al. Synthesis of magnetic nanoparticles and their effects on growth and physiological parameters of Calotropis procera seedlings. Environ Sci Pollut Res 29, 59027–59042 (2022).</t>
  </si>
  <si>
    <t>https://www.webofscience.com/wos/woscc/full-record/WOS:000779038300010</t>
  </si>
  <si>
    <r>
      <rPr>
        <b/>
        <sz val="10"/>
        <color theme="1"/>
        <rFont val="Arial Narrow"/>
        <family val="2"/>
      </rPr>
      <t>Mihaela Răcuciu (ULBS)</t>
    </r>
    <r>
      <rPr>
        <sz val="10"/>
        <color theme="1"/>
        <rFont val="Arial Narrow"/>
        <family val="2"/>
      </rPr>
      <t>, Dorina-Emilia Creangă (UAIC)</t>
    </r>
  </si>
  <si>
    <t>Cytogenetic changes induced by aqueous ferrofluids in agricultural plants, Journal of Magnetism and Magnetic Materials, 2007, 311(1), p.288-290.</t>
  </si>
  <si>
    <t>Du, J., Zeng, L., Yu, Z. et al. A magnetically enabled simulation of microgravity represses the auxin response during early seed germination on a microfluidic platform. Microsyst Nanoeng 8, 11 (2022).</t>
  </si>
  <si>
    <t>https://www.webofscience.com/wos/woscc/full-record/WOS:000742663600002</t>
  </si>
  <si>
    <r>
      <rPr>
        <b/>
        <sz val="10"/>
        <color theme="1"/>
        <rFont val="Arial Narrow"/>
        <family val="2"/>
      </rPr>
      <t>Mihaela Răcuciu (ULBS)</t>
    </r>
    <r>
      <rPr>
        <sz val="10"/>
        <color theme="1"/>
        <rFont val="Arial Narrow"/>
        <family val="2"/>
      </rPr>
      <t>, Dorina-Emilia Creangă (UAIC)</t>
    </r>
  </si>
  <si>
    <t xml:space="preserve"> Leo Bey Fen, Ahmad Hazri Abd. Rashid, Nurul Izza Nordin, M.A. Motalib Hossain, Syed Muhammad Kamal Uddin, Mohd. Rafie Johan, Devarajan Thangadurai, Applications of Nanomaterials in Agriculture and Their Safety Aspect, Chapter in book: Biogenic Nanomaterials, 1st Edition, 2022,  Apple Academic Press, Pages 57, eBook ISBN 9781003277149</t>
  </si>
  <si>
    <t>https://www.scopus.com/record/display.uri?eid=2-s2.0-85137806734&amp;citeCnt=2_DELIM_2_DELIM_CTODS_1658615935_DELIM_1&amp;origin=resultslist&amp;sort=plf-f&amp;refeid=2-s2.0-33947127584&amp;src=s&amp;imp=t&amp;sid=ee75866f5d86ebe4ebc2c0d504e44a48&amp;sot=ctocbw&amp;sdt=a&amp;sl=15&amp;s=PUBYEAR+IS+2022&amp;relpos=1&amp;citeCnt=2&amp;searchTerm=</t>
  </si>
  <si>
    <r>
      <rPr>
        <b/>
        <sz val="10"/>
        <color theme="1"/>
        <rFont val="Arial Narrow"/>
        <family val="2"/>
      </rPr>
      <t>Mihaela Răcuciu (ULBS</t>
    </r>
    <r>
      <rPr>
        <sz val="10"/>
        <color theme="1"/>
        <rFont val="Arial Narrow"/>
        <family val="2"/>
      </rPr>
      <t>), Dorina Creangă (UAIC), Carmen Amorăriţei (Col.Naț.SM SV)</t>
    </r>
  </si>
  <si>
    <t>Biochemical changes induced by low frequency magnetic field exposure of vegetal organisms, Romanian Journal of Physics, 52(5-6), 2007, 645-651.</t>
  </si>
  <si>
    <r>
      <rPr>
        <b/>
        <sz val="10"/>
        <color theme="1"/>
        <rFont val="Arial Narrow"/>
        <family val="2"/>
      </rPr>
      <t>Mihaela Răcuciu (ULBS</t>
    </r>
    <r>
      <rPr>
        <sz val="10"/>
        <color theme="1"/>
        <rFont val="Arial Narrow"/>
        <family val="2"/>
      </rPr>
      <t>), Dorina Creangă (UAIC), Carmen Amorăriţei(Col.Naț.SM SV)</t>
    </r>
  </si>
  <si>
    <t>Wang H, Fan J, Fu W. Effect of Activated Water Irrigation on the Yield and Water Use Efficiency of Winter Wheat under Irrigation Deficit. Agronomy. 2022; 12(6):1315.</t>
  </si>
  <si>
    <t>https://www.webofscience.com/wos/woscc/full-record/WOS:000818289700001</t>
  </si>
  <si>
    <t>Racuciu Mihaela (ULBS)</t>
  </si>
  <si>
    <t>Effects of radiofrequency radiation on root tip cells of Zea mays, ROMANIAN BIOTECHNOLOGICAL LETTERS, 14(3), 4366-4370, 2009.</t>
  </si>
  <si>
    <t xml:space="preserve">Zaki HEM, Radwan KSA (2022) Estimates of genotypic and phenotypic variance, heritability, and genetic advance of horticultural traits in developed crosses of cowpea (Vigna unguiculata [L.] Walp). Front. Plant Sci. 13:987985. </t>
  </si>
  <si>
    <t>https://www.webofscience.com/wos/woscc/full-record/WOS:000874570900001</t>
  </si>
  <si>
    <r>
      <rPr>
        <b/>
        <sz val="10"/>
        <color theme="1"/>
        <rFont val="Arial Narrow"/>
        <family val="2"/>
      </rPr>
      <t>M. Răcuciu (ULBS)</t>
    </r>
    <r>
      <rPr>
        <sz val="10"/>
        <color theme="1"/>
        <rFont val="Arial Narrow"/>
        <family val="2"/>
      </rPr>
      <t>, D.E. Creangă (UAIC)</t>
    </r>
  </si>
  <si>
    <t>Biocompatible magnetic fluid nanoparticles internalized in vegetal tissue, Romanian Journal of Physics, 2009, 54(1-2), p. 115-124.</t>
  </si>
  <si>
    <t>J. Le Wee, M. C. Law, Y. S. Chan, S. Y. Choy, A. N. T. Tiong, The Potential of Fe-Based Magnetic Nanomaterials for the Agriculture Sector, ChemistrySelect 2022, 7, e202104603.</t>
  </si>
  <si>
    <t>https://www.webofscience.com/wos/woscc/full-record/WOS:000789868800001</t>
  </si>
  <si>
    <r>
      <rPr>
        <b/>
        <sz val="10"/>
        <color theme="1"/>
        <rFont val="Arial Narrow"/>
        <family val="2"/>
      </rPr>
      <t>M. Răcuciu (ULBS)</t>
    </r>
    <r>
      <rPr>
        <sz val="10"/>
        <color theme="1"/>
        <rFont val="Arial Narrow"/>
        <family val="2"/>
      </rPr>
      <t>, D.E. Creangă (UAIC)</t>
    </r>
  </si>
  <si>
    <t>Malini, S; Raj, K; Madhumathy, S; El-Hady, KM;  Islam, S; Dutta, M, Bioinspired Advances in Nanomaterials for Sustainable Agriculture, Apr 29 2022, 2022</t>
  </si>
  <si>
    <t>https://www.webofscience.com/wos/woscc/full-record/WOS:000813382800001</t>
  </si>
  <si>
    <r>
      <rPr>
        <b/>
        <sz val="10"/>
        <color theme="1"/>
        <rFont val="Arial Narrow"/>
        <family val="2"/>
      </rPr>
      <t>Racuciu, M.(ULBS)</t>
    </r>
    <r>
      <rPr>
        <sz val="10"/>
        <color theme="1"/>
        <rFont val="Arial Narrow"/>
        <family val="2"/>
      </rPr>
      <t xml:space="preserve">; Iftode, C.(UPT); Miclaus, S. (AFT) </t>
    </r>
  </si>
  <si>
    <t>INHIBITORY EFFECTS OF LOW THERMAL RADIOFREQUENCY RADIATION ON PHYSIOLOGICAL PARAMETERS OF ZEA MAYS SEEDLINGS GROWTH, ROMANIAN JOURNAL OF PHYSICS, 60(3-4), 603-612, 2015.</t>
  </si>
  <si>
    <t>Johal, N., Batish, D., Pal, A. et al. Investigating the Effects of 2850 MHz Electromagnetic Field Radiations on the Growth, Germination and Antioxidative Defense System of Chickpea (Cicer arietinum L.) Seedlings. Russ J Plant Physiol 69, 136 (2022).</t>
  </si>
  <si>
    <t>https://www.webofscience.com/wos/woscc/full-record/WOS:000885058300007</t>
  </si>
  <si>
    <r>
      <rPr>
        <b/>
        <sz val="10"/>
        <color theme="1"/>
        <rFont val="Arial Narrow"/>
        <family val="2"/>
      </rPr>
      <t>Racuciu, M.(ULBS)</t>
    </r>
    <r>
      <rPr>
        <sz val="10"/>
        <color theme="1"/>
        <rFont val="Arial Narrow"/>
        <family val="2"/>
      </rPr>
      <t xml:space="preserve">; Iftode, C.(UPT); Miclaus, S. (AFT) </t>
    </r>
  </si>
  <si>
    <t>Chandni Upadhyaya, Trushit Upadhyaya, Ishita Patel, Attributes of non-ionizing radiation of 1800 MHz frequency on plant health and antioxidant content of Tomato (Solanum Lycopersicum) plants, Journal of Radiation Research and Applied Sciences, Volume 15, Issue 1, 2022, Pages 54-68</t>
  </si>
  <si>
    <t>https://www.webofscience.com/wos/woscc/full-record/WOS:000792423900008</t>
  </si>
  <si>
    <r>
      <rPr>
        <b/>
        <sz val="10"/>
        <color theme="1"/>
        <rFont val="Arial Narrow"/>
        <family val="2"/>
      </rPr>
      <t>Racuciu, M.(ULBS)</t>
    </r>
    <r>
      <rPr>
        <sz val="10"/>
        <color theme="1"/>
        <rFont val="Arial Narrow"/>
        <family val="2"/>
      </rPr>
      <t xml:space="preserve">; Iftode, C.(UPT); Miclaus, S. (AFT) </t>
    </r>
  </si>
  <si>
    <t>Minasbekyan, L.A., Nerkararyan, A.V., Contribution of Nuclear Membrane Phospholipids to the Formation of Electrokinetic Potential, 2022 Biophysics (Russian Federation), 67(6), pp. 921-930</t>
  </si>
  <si>
    <t>https://www.scopus.com/record/display.uri?eid=2-s2.0-85149307911&amp;citeCnt=3_DELIM_3_DELIM_CTODS_1658615935_DELIM_1&amp;origin=resultslist&amp;sort=plf-f&amp;refeid=2-s2.0-84928986054&amp;src=s&amp;imp=t&amp;sid=983679b40e146de8fee28b7b98746a04&amp;sot=ctocbw&amp;sdt=a&amp;sl=15&amp;s=PUBYEAR+IS+2022&amp;relpos=0&amp;citeCnt=0&amp;searchTerm=</t>
  </si>
  <si>
    <r>
      <rPr>
        <b/>
        <sz val="10"/>
        <color theme="1"/>
        <rFont val="Arial Narrow"/>
        <family val="2"/>
      </rPr>
      <t>Racuciu, M.(ULBS)</t>
    </r>
    <r>
      <rPr>
        <sz val="10"/>
        <color theme="1"/>
        <rFont val="Arial Narrow"/>
        <family val="2"/>
      </rPr>
      <t xml:space="preserve">; Iftode, C.(UPT); Miclaus, S. (AFT) </t>
    </r>
  </si>
  <si>
    <t>Yadav, A., Jha, S, Effects of cell phone radiation on plants growth, active constituents and production (  Book Chapter). 2022,  Plants and their Interaction to Environmental Pollution: Damage Detection, Adaptation, Tolerance, Physiological and Molecular Responses
pp. 299-307</t>
  </si>
  <si>
    <t>https://www.scopus.com/record/display.uri?eid=2-s2.0-85150541196&amp;citeCnt=3_DELIM_3_DELIM_CTODS_1658615935_DELIM_1&amp;origin=resultslist&amp;sort=plf-f&amp;refeid=2-s2.0-84928986054&amp;src=s&amp;imp=t&amp;sid=983679b40e146de8fee28b7b98746a04&amp;sot=ctocbw&amp;sdt=a&amp;sl=15&amp;s=PUBYEAR+IS+2022&amp;relpos=2&amp;citeCnt=0&amp;searchTerm=</t>
  </si>
  <si>
    <r>
      <rPr>
        <b/>
        <sz val="10"/>
        <color theme="1"/>
        <rFont val="Arial Narrow"/>
        <family val="2"/>
      </rPr>
      <t>Racuciu M (ULBS)</t>
    </r>
    <r>
      <rPr>
        <sz val="10"/>
        <color theme="1"/>
        <rFont val="Arial Narrow"/>
        <family val="2"/>
      </rPr>
      <t>, Creanga DE (UAIC), Galugaru Gh (UAIC)</t>
    </r>
  </si>
  <si>
    <t>The influence of extremely low frequency magnetic field on tree seedlings, Romanian Journal of Physics 35, 2008.</t>
  </si>
  <si>
    <t>Hassan S, Zeng X-A, Khan MK, Farooq MA, Ali A, Kumari A, Mahwish, Rahaman A, Tufail T and Liaqat A (2022) Recent developments in physical invigoration techniques to develop sprouts of edible seeds as functional foods. Front. Sustain. Food Syst. 6:997261.</t>
  </si>
  <si>
    <t>https://www.webofscience.com/wos/woscc/full-record/WOS:000873958000001</t>
  </si>
  <si>
    <r>
      <rPr>
        <b/>
        <sz val="10"/>
        <color theme="1"/>
        <rFont val="Arial Narrow"/>
        <family val="2"/>
      </rPr>
      <t>Racuciu M (ULBS)</t>
    </r>
    <r>
      <rPr>
        <sz val="10"/>
        <color theme="1"/>
        <rFont val="Arial Narrow"/>
        <family val="2"/>
      </rPr>
      <t>, Creanga DE (UAIC), Galugaru Gh (UAIC)</t>
    </r>
  </si>
  <si>
    <t>Saletnik B, Saletnik A, Słysz E, Zaguła G, Bajcar M, Puchalska-Sarna A, Puchalski C. The Static Magnetic Field Regulates the Structure, Biochemical Activity, and Gene Expression of Plants. Molecules. 2022; 27(18):5823.</t>
  </si>
  <si>
    <r>
      <rPr>
        <sz val="10"/>
        <color theme="1"/>
        <rFont val="Arial Narrow"/>
        <family val="2"/>
      </rPr>
      <t xml:space="preserve">Bodale I.(USAMV), Oprisan M.(Univ.Hosp.Iasi), Stan C.(UPB), Tufescu F.(UAIC), </t>
    </r>
    <r>
      <rPr>
        <b/>
        <sz val="10"/>
        <color theme="1"/>
        <rFont val="Arial Narrow"/>
        <family val="2"/>
      </rPr>
      <t>Răcuciu M. (ULBS)</t>
    </r>
    <r>
      <rPr>
        <sz val="10"/>
        <color theme="1"/>
        <rFont val="Arial Narrow"/>
        <family val="2"/>
      </rPr>
      <t>, Creanga D.(UAIC), Balasoiu M.(JINR)</t>
    </r>
  </si>
  <si>
    <t xml:space="preserve"> Nanotechnological Application Based on CoFe2O4 Nanoparticles and Electromagnetic Exposure on Agrotechnical Plant Growth, IFMBE Proceedings, Springer, vol 55, 2016, p.153-156</t>
  </si>
  <si>
    <t>Larisa Popescu-Lipan, Anda Les, Marian Grigoras, Gabriel Ababei, Iuliana Motrescu, Georgiana Bulai, Florin Brinza, Dorina Creanga &amp; Maria Balasoiu (2022) Antioxidant molecule useful in the stabilization of nanoparticles in water suspension, Soft Materials, 20:sup1, S76-S90</t>
  </si>
  <si>
    <t>https://www.webofscience.com/wos/woscc/full-record/WOS:000745874000001</t>
  </si>
  <si>
    <r>
      <rPr>
        <b/>
        <sz val="10"/>
        <color theme="1"/>
        <rFont val="Arial Narrow"/>
        <family val="2"/>
      </rPr>
      <t>M. Răcuciu (ULBS)</t>
    </r>
    <r>
      <rPr>
        <sz val="10"/>
        <color theme="1"/>
        <rFont val="Arial Narrow"/>
        <family val="2"/>
      </rPr>
      <t>, D. Creangă (UAIC)</t>
    </r>
  </si>
  <si>
    <t xml:space="preserve"> Magnetite/Tartaric acid nanosystems for experimental study of bioeffects on Zea mays growth, Romanian Journal of Physics, 62(3-4), UNSP 804, 2017</t>
  </si>
  <si>
    <t>https://www.scopus.com/record/display.uri?eid=2-s2.0-85123491568&amp;citeCnt=2_DELIM_2_DELIM_CTODS_1658615935_DELIM_1&amp;origin=resultslist&amp;sort=plf-f&amp;refeid=2-s2.0-85019037595&amp;src=s&amp;imp=t&amp;sid=85bd970fc860f0796d95a3e978540a80&amp;sot=ctocbw&amp;sdt=a&amp;sl=15&amp;s=PUBYEAR+IS+2022&amp;relpos=1&amp;citeCnt=1&amp;searchTerm=</t>
  </si>
  <si>
    <r>
      <rPr>
        <b/>
        <sz val="10"/>
        <color theme="1"/>
        <rFont val="Arial Narrow"/>
        <family val="2"/>
      </rPr>
      <t>Racuciu, M (ULBS)</t>
    </r>
    <r>
      <rPr>
        <sz val="10"/>
        <color theme="1"/>
        <rFont val="Arial Narrow"/>
        <family val="2"/>
      </rPr>
      <t>; Barbu-Tudoran, L (UBB); Oancea, S (ULBS); Draghici, O (ULBS); Morosanu, C (UAIC); Grigoras, M (NIRDTP); Brinza, F (UAIC); Creanga, DE (UAIC)</t>
    </r>
  </si>
  <si>
    <t xml:space="preserve"> Aspartic Acid Stabilized Iron Oxide Nanoparticles for Biomedical Applications, Nanomaterials, 2022, 12 (7)</t>
  </si>
  <si>
    <t>Raee, M.J., Ghoshoon, M.B., Ghasemi, Y. et al. Magnetic immobilization of recombinant E. coli cells producing extracellular L-asparaginase II: evaluation of plasmid stability and interaction of nanoparticles with the product. Appl. Phys. A 128, 1133 (2022).</t>
  </si>
  <si>
    <t>https://www.webofscience.com/wos/woscc/full-record/WOS:000914798000002</t>
  </si>
  <si>
    <r>
      <rPr>
        <b/>
        <sz val="10"/>
        <color theme="1"/>
        <rFont val="Arial Narrow"/>
        <family val="2"/>
      </rPr>
      <t>Racuciu, M (ULBS)</t>
    </r>
    <r>
      <rPr>
        <sz val="10"/>
        <color theme="1"/>
        <rFont val="Arial Narrow"/>
        <family val="2"/>
      </rPr>
      <t>; Barbu-Tudoran, L (UBB); Oancea, S (ULBS); Draghici, O (ULBS); Morosanu, C (UAIC); Grigoras, M (NIRDTP); Brinza, F (UAIC); Creanga, DE (UAIC)</t>
    </r>
  </si>
  <si>
    <t>Rutuja Prashant Gambhir, Sonali S Rohiwal, Arpita Pandey Tiwari, Multifunctional surface functionalized magnetic iron oxide nanoparticles for biomedical applications: A review, Applied Surface Science Advances, Volume 11, 2022, 100303</t>
  </si>
  <si>
    <t>https://www.webofscience.com/wos/woscc/full-record/WOS:000862806400001</t>
  </si>
  <si>
    <r>
      <rPr>
        <b/>
        <sz val="10"/>
        <color theme="1"/>
        <rFont val="Arial Narrow"/>
        <family val="2"/>
      </rPr>
      <t>M. Răcuciu (ULBS)</t>
    </r>
    <r>
      <rPr>
        <sz val="10"/>
        <color theme="1"/>
        <rFont val="Arial Narrow"/>
        <family val="2"/>
      </rPr>
      <t>, D. E. Creanga (UAIC), A. Airinei (ICMPP), V. Badescu (NIRDTP), N. Apetroaie (UAIC)</t>
    </r>
  </si>
  <si>
    <t xml:space="preserve"> Microstructural and magnetic properties of magnetic fluid based on magnetite coated with tartaric acid, Magnetohydrodynamics, 2007, 43(4), 411.</t>
  </si>
  <si>
    <t>Dhibar, S; Ojha, SK; (...); Saha, B, A multistimulus-responsive self-healable supramolecular copper(ii)-metallogel derived from l-(+) tartaric acid: an efficient Schottky barrier diode, New J. Chem., 2022,46, 17189-17200</t>
  </si>
  <si>
    <t>https://www.webofscience.com/wos/woscc/full-record/WOS:000844090500001</t>
  </si>
  <si>
    <r>
      <rPr>
        <b/>
        <sz val="10"/>
        <color theme="1"/>
        <rFont val="Arial Narrow"/>
        <family val="2"/>
      </rPr>
      <t>M. Răcuciu (ULBS)</t>
    </r>
    <r>
      <rPr>
        <sz val="10"/>
        <color theme="1"/>
        <rFont val="Arial Narrow"/>
        <family val="2"/>
      </rPr>
      <t>, D.Creangă (UAIC), C. Nădejde (UAIC)</t>
    </r>
  </si>
  <si>
    <t>Comparison among the physical properties of various suspensions of magnetite nanoparticles stabilized in water using different organic shells, University Politehnica of Bucharest Scientific Bulletin - Series A - Applied Mathematics and Physics, vol. 75(3), 2013, p. 209-216.</t>
  </si>
  <si>
    <r>
      <rPr>
        <b/>
        <sz val="10"/>
        <color theme="1"/>
        <rFont val="Arial Narrow"/>
        <family val="2"/>
      </rPr>
      <t>Racuciu, M (ULBS)</t>
    </r>
    <r>
      <rPr>
        <sz val="10"/>
        <color theme="1"/>
        <rFont val="Arial Narrow"/>
        <family val="2"/>
      </rPr>
      <t xml:space="preserve">; Tecucianu, A; Oancea, S, </t>
    </r>
  </si>
  <si>
    <t>Impact of Magnetite Nanoparticles Coated with Aspartic Acid on the Growth, Antioxidant Enzymes Activity and Chlorophyll Content of Maize, Antioxidants, Jun 2022,  11 (6)</t>
  </si>
  <si>
    <t>Comanescu C. Magnetic Nanoparticles: Current Advances in Nanomedicine, Drug Delivery and MRI. Chemistry. 2022; 4(3):872-930.</t>
  </si>
  <si>
    <t>https://www.webofscience.com/wos/woscc/full-record/WOS:000858109500001</t>
  </si>
  <si>
    <r>
      <rPr>
        <b/>
        <sz val="10"/>
        <color theme="1"/>
        <rFont val="Arial Narrow"/>
        <family val="2"/>
      </rPr>
      <t>Racuciu, M (ULBS)</t>
    </r>
    <r>
      <rPr>
        <sz val="10"/>
        <color theme="1"/>
        <rFont val="Arial Narrow"/>
        <family val="2"/>
      </rPr>
      <t xml:space="preserve">; Tecucianu, A; Oancea, S, </t>
    </r>
  </si>
  <si>
    <t>Khan ZU, Khan T, Mannan A, Ali A, Ni J. In Vitro and Ex Vivo Evaluation of Mangifera indica L. Extract-Loaded Green Nanoparticles in Topical Emulsion against Oxidative Stress and Aging. Biomedicines. 2022; 10(9):2266.</t>
  </si>
  <si>
    <t>https://www.webofscience.com/wos/woscc/full-record/WOS:000858095100001</t>
  </si>
  <si>
    <r>
      <rPr>
        <sz val="10"/>
        <color theme="1"/>
        <rFont val="Arial Narrow"/>
        <family val="2"/>
      </rPr>
      <t>Oancea, S (ULBS); Popa-Vecerdea, FM (ULBS);</t>
    </r>
    <r>
      <rPr>
        <b/>
        <sz val="10"/>
        <color theme="1"/>
        <rFont val="Arial Narrow"/>
        <family val="2"/>
      </rPr>
      <t xml:space="preserve"> Racuciu, M (ULBS)</t>
    </r>
  </si>
  <si>
    <t xml:space="preserve"> EFFECTS OF NON-THERMAL POSTHARVEST IRRADIATION OF DRIED MUSHROOMS ON THEIR ANTIOXIDANT CONTENT AND ACTIVITY, 2021, 73 (4)</t>
  </si>
  <si>
    <t>Oprica, L; Shvidkiy, S; Molokanov, A ; Vochita, G; Creanga, D, SOME EFFECTS OF PROTON IRRADIATION IN YOUNG SEEDLINGS OF WHEAT, Rom.J.Phys., 2022, 67 (9-10)</t>
  </si>
  <si>
    <t>https://www.webofscience.com/wos/woscc/full-record/WOS:000901442300001</t>
  </si>
  <si>
    <r>
      <rPr>
        <b/>
        <sz val="10"/>
        <color theme="1"/>
        <rFont val="Arial Narrow"/>
        <family val="2"/>
      </rPr>
      <t>M. Răcuciu (ULBS)</t>
    </r>
    <r>
      <rPr>
        <sz val="10"/>
        <color theme="1"/>
        <rFont val="Arial Narrow"/>
        <family val="2"/>
      </rPr>
      <t>, C. Iftode (UPT), S. Miclăuş (AFT)</t>
    </r>
  </si>
  <si>
    <t>Ultrahigh frequency-low power electromagnetic field impact on physiological parameters of two types of cereals, Romanian  Reports in  Physics,  69, 712, 2017 </t>
  </si>
  <si>
    <r>
      <rPr>
        <sz val="10"/>
        <color theme="1"/>
        <rFont val="Arial Narrow"/>
        <family val="2"/>
      </rPr>
      <t xml:space="preserve">C. Ionita-Mironescu (UAIC), D. Vrincianu (UAIC), I. Bara (UAIC), D. Creanga (UAIC), </t>
    </r>
    <r>
      <rPr>
        <b/>
        <sz val="10"/>
        <color theme="1"/>
        <rFont val="Arial Narrow"/>
        <family val="2"/>
      </rPr>
      <t>M. Racuciu (ULBS)</t>
    </r>
  </si>
  <si>
    <t xml:space="preserve"> Genotoxic effects of electromagnetic exposure to ELF fields investigated at the level of meristematic tissues, Romanian Journal of Physics, vol. 57(7-8), 2012.</t>
  </si>
  <si>
    <t>Oprica, L; Shvidkiy, S; Molokanov, A ; Vochita, G; Creanga, D, SOME EFFECTS OF PROTON IRRADIATION IN YOUNG SEEDLINGS OF WHEAT,Rom.J.Phys.,2022, 67 (9-10)</t>
  </si>
  <si>
    <t>Racuciu, M (ULBS)</t>
  </si>
  <si>
    <t>Development of Tomato (Solanum Lycopersicum L.) Seedlings under the Action of Extremely Low Frequency Magnetic Field in a Controlled Environment Conditions, 12th International Conference of Processes in Isotopes and Molecules (PIM), 2020, 12TH INTERNATIONAL CONFERENCE OF PROCESSES IN ISOTOPES AND MOLECULES (PIM 2019) 2206</t>
  </si>
  <si>
    <t>Saletnik B, Zaguła G, Saletnik A, Bajcar M, Słysz E, Puchalski C. Effect of Magnetic and Electrical Fields on Yield, Shelf Life and Quality of Fruits. Applied Sciences. 2022; 12(6):3183.</t>
  </si>
  <si>
    <t>https://www.webofscience.com/wos/woscc/full-record/WOS:000776812000001</t>
  </si>
  <si>
    <r>
      <rPr>
        <sz val="10"/>
        <color theme="1"/>
        <rFont val="Arial Narrow"/>
        <family val="2"/>
      </rPr>
      <t xml:space="preserve">Chicea, D (ULBS); </t>
    </r>
    <r>
      <rPr>
        <b/>
        <sz val="10"/>
        <color theme="1"/>
        <rFont val="Arial Narrow"/>
        <family val="2"/>
      </rPr>
      <t>Racuciu, M (ULBS)</t>
    </r>
  </si>
  <si>
    <t>Studies on static and dynamic light scattering properties of water based magnetic fluid, Journal of Opoelectronics and Advanced Materials, Dec 2008, 10 (12) , pp.3317-3321</t>
  </si>
  <si>
    <t>C. Yerin and S. Belykh, Magnetic Emulsions as Prospective Magneto-Optical Media, IEEE Transactions on Magnetics, vol. 58, no. 2, pp. 1-4, Feb. 2022, Art no. 4600704,</t>
  </si>
  <si>
    <t>https://www.webofscience.com/wos/woscc/full-record/WOS:000745538100075</t>
  </si>
  <si>
    <r>
      <rPr>
        <b/>
        <sz val="10"/>
        <color theme="1"/>
        <rFont val="Arial Narrow"/>
        <family val="2"/>
      </rPr>
      <t>Racuciu M. (ULBS)</t>
    </r>
    <r>
      <rPr>
        <sz val="10"/>
        <color theme="1"/>
        <rFont val="Arial Narrow"/>
        <family val="2"/>
      </rPr>
      <t>, Oancea S. (ULBS)</t>
    </r>
  </si>
  <si>
    <t>ATR-FTIR Versus Raman spectroscopy used for structural analyses of the iron oxide nanoparticles, 2019, Romanian Reports in Physics, 71(3), 507</t>
  </si>
  <si>
    <t xml:space="preserve"> Abdullah, J.A.A., Jiménez-Rosado, M., Perez-Puyana, V., Guerrero, A., Romero, A., Green Synthesis of FexOy Nanoparticles with Potential Antioxidant Properties, 2022 Nanomaterials, 12(14),2449, 9</t>
  </si>
  <si>
    <t>https://www.scopus.com/record/display.uri?eid=2-s2.0-85137324587&amp;citeCnt=1_DELIM_1_DELIM_CTODS_1658615935_DELIM_1&amp;origin=resultslist&amp;sort=plf-f&amp;refeid=2-s2.0-85071987121&amp;src=s&amp;imp=t&amp;sid=e6829a3bfa2b6ea1ddba81aa64464fc7&amp;sot=ctocbw&amp;sdt=a&amp;sl=15&amp;s=PUBYEAR+IS+2022&amp;relpos=0&amp;citeCnt=9&amp;searchTerm=</t>
  </si>
  <si>
    <r>
      <rPr>
        <b/>
        <sz val="10"/>
        <color theme="1"/>
        <rFont val="Arial Narrow"/>
        <family val="2"/>
      </rPr>
      <t>Racuciu M. (ULBS)</t>
    </r>
    <r>
      <rPr>
        <sz val="10"/>
        <color theme="1"/>
        <rFont val="Arial Narrow"/>
        <family val="2"/>
      </rPr>
      <t>, Oancea S.(ULBS)</t>
    </r>
  </si>
  <si>
    <t>Impact of 50 Hz magnetic field on the content of polyphenolic compounds from blackberries, 2018, Bulgarian Chemical Communications, (3) 393-397</t>
  </si>
  <si>
    <t xml:space="preserve">Arteaga, H., Carolina de Sousa Silva, A., Eduardo de Campos Tambelli, C., Souto, S., Xavier Costa, E.J. , Using pulsed magnetic fields to improve the quality of frozen blueberry: A bio-impedance approach, 2022 LWT, 69,114039
</t>
  </si>
  <si>
    <t>https://www.scopus.com/record/display.uri?eid=2-s2.0-85139289664&amp;citeCnt=1_DELIM_1_DELIM_CTODS_1658615935_DELIM_1&amp;origin=resultslist&amp;sort=plf-f&amp;refeid=2-s2.0-85055437879&amp;src=s&amp;imp=t&amp;sid=18ce917d495d90f6a0865968ec08f253&amp;sot=ctocbw&amp;sdt=a&amp;sl=15&amp;s=PUBYEAR+IS+2022&amp;relpos=0&amp;citeCnt=0&amp;searchTerm=</t>
  </si>
  <si>
    <r>
      <rPr>
        <b/>
        <sz val="10"/>
        <color theme="1"/>
        <rFont val="Arial Narrow"/>
        <family val="2"/>
      </rPr>
      <t>Racuciu M. (ULBS)</t>
    </r>
    <r>
      <rPr>
        <sz val="10"/>
        <color theme="1"/>
        <rFont val="Arial Narrow"/>
        <family val="2"/>
      </rPr>
      <t>, Olosutean H. (ULBS)</t>
    </r>
  </si>
  <si>
    <t>Magnetic environmental pollution: Experimental simulation of engineered magnetic nanoparticles impact on zea mays vegetal embryos, 2017, Romanian Reports in Physics, (3)</t>
  </si>
  <si>
    <t>Patankar, K.K., Jadhav, P., Gayakvad, K. , Introduction and applications of magnetic nanoparticles (Book Chapter) 2022,  Fundamentals and Industrial Applications of Magnetic Nanoparticles, pp. 3-39</t>
  </si>
  <si>
    <t>https://www.scopus.com/record/display.uri?eid=2-s2.0-85138925891&amp;citeCnt=2_DELIM_2_DELIM_CTODS_1658615935_DELIM_1&amp;origin=resultslist&amp;sort=plf-f&amp;refeid=2-s2.0-85029097489&amp;src=s&amp;imp=t&amp;sid=a55b2b21183fecb9e9a92581047c4ddf&amp;sot=ctocbw&amp;sdt=a&amp;sl=15&amp;s=PUBYEAR+IS+2022&amp;relpos=1&amp;citeCnt=0&amp;searchTerm=</t>
  </si>
  <si>
    <r>
      <rPr>
        <b/>
        <sz val="10"/>
        <color theme="1"/>
        <rFont val="Arial Narrow"/>
        <family val="2"/>
      </rPr>
      <t>M. Răcuciu (ULBS)</t>
    </r>
    <r>
      <rPr>
        <sz val="10"/>
        <color theme="1"/>
        <rFont val="Arial Narrow"/>
        <family val="2"/>
      </rPr>
      <t>, D.E. Creangă (UAIC)</t>
    </r>
  </si>
  <si>
    <t xml:space="preserve"> Cytogenetical changes induced by  b-cyclodextrin coated nanoparticles in plant seeds, Romanian Journal of Physics, 2009, 54(1-2), p. 125-131. </t>
  </si>
  <si>
    <t>Bhandari, S., Sinha, S., Nailwal, T.K., Thangadurai, D. , NANOTECHNOLOGY: AN APPROACH FOR ENHANCEMENT OF PLANT SYSTEM IN TERMS OF TISSUE CULTURE (Book Chapter), 2022, Biogenic Nanomaterials: Structural Properties and Functional Applications, pp. 163-192</t>
  </si>
  <si>
    <t>https://www.scopus.com/record/display.uri?eid=2-s2.0-85138677424&amp;citeCnt=2_DELIM_2_DELIM_CTODS_1658615935_DELIM_1&amp;origin=resultslist&amp;sort=plf-f&amp;refeid=2-s2.0-67649537648&amp;src=s&amp;imp=t&amp;sid=a9f21cb06b6137c185feb23be99ecf0c&amp;sot=ctocbw&amp;sdt=a&amp;sl=15&amp;s=PUBYEAR+IS+2022&amp;relpos=0&amp;citeCnt=1&amp;searchTerm=</t>
  </si>
  <si>
    <r>
      <rPr>
        <b/>
        <sz val="10"/>
        <color theme="1"/>
        <rFont val="Arial Narrow"/>
        <family val="2"/>
      </rPr>
      <t>M. Răcuciu (ULBS)</t>
    </r>
    <r>
      <rPr>
        <sz val="10"/>
        <color theme="1"/>
        <rFont val="Arial Narrow"/>
        <family val="2"/>
      </rPr>
      <t>, D.E. Creangă (UAIC)</t>
    </r>
  </si>
  <si>
    <t>Ramkumar, S., Thiruvengadam, M., Pooja, T., (...), Nile, S.H., Baskar, V., Effects of nanoparticles on phytotoxicity, cytotoxicity, and genotoxicity in agricultural crops (Book Chapter), 2022 Nano-enabled Agrochemicals in Agriculture
pp. 325-344</t>
  </si>
  <si>
    <t>https://www.scopus.com/record/display.uri?eid=2-s2.0-85137566213&amp;citeCnt=2_DELIM_2_DELIM_CTODS_1658615935_DELIM_1&amp;origin=resultslist&amp;sort=plf-f&amp;refeid=2-s2.0-67649537648&amp;src=s&amp;imp=t&amp;sid=a9f21cb06b6137c185feb23be99ecf0c&amp;sot=ctocbw&amp;sdt=a&amp;sl=15&amp;s=PUBYEAR+IS+2022&amp;relpos=1&amp;citeCnt=1&amp;searchTerm=</t>
  </si>
  <si>
    <t>Dynamics of Asio otus L., 1758 (Aves: Strigiformes) winter-spring trophic regime in western plain (Romania)</t>
  </si>
  <si>
    <t>Lazăr Anamaria, Benedek Ana Maria, Sîrbu Ioan</t>
  </si>
  <si>
    <t>The extinction of Theodoxus prevostianus (C. Pfeiffer, 1828) (Mollusca: Gastropoda: Neritidae) in Romania.</t>
  </si>
  <si>
    <t>Tsiamis, K., Gervasini, E., D’Amico, F., Deriu, I. (European Commission, Joint Research Centre – Directorate for Sustainable Resources, Water &amp; Marine Resources Unit, Ispra, Italy), Katsanevakis, S. (University of the Aegean, Department of Marine Sciences, University Hill, Mytilene 81100, Greece), Crocetta, F., Zenetos, A. (Hellenic Centre for Marine Research, Institute of Marine Biological Resources and Inland Waters, GR-19013, Anavyssos, Greece), Arianoutsou M. (National and Kapodistrian University of Athens, Department of Ecology and Systematics, Faculty of Biology, 15784, Greece), Backeljau, T. (Brussels &amp; University of Antwerp, Royal Belgian, Institute of Natural Sciences, Antwerp, Belgium), Bariche, M. (American University of Beirut, Department of Biology, Beirut 1107 2020, Lebanon), Bazos, I. (National and Kapodistrian University of Athens, Department of Ecology and Systematics, Faculty of Biology), Bertaccini, A. (Alma Mater Studiorum – University of Bologna, Department of Agricultural Sciences, Plant Pathology, 40127, Bologna, Italy), Brundu, G. (University of Sassari, Department of Agriculture, Viale Italia 39, 07100 Sassari, Italy), Carrete, M. (Universidad Pablo de Olavide, Department of Physical, Chemical and Natural Systems, Sevilla, Spain), Çinar, M.E. (Ege University, Faculty of Fisheries, 35100 Bornova, İzmir, Turkey), Curto, G. (Plant Protection Service Emilia-Romagna Region, Nematology Laboratory, 40128 Bologna, Italy), Faasse, M. (eCOAST Marine Research, DOK41, Voltaweg11c, 4382 NG Vlissingen, and Naturalis Biodiversity Centre, P.O. Box 9517, 2300 RA Leiden, The Netherlands), Justine, J.L. (Institut de Systématique, Évolution, Biodiversité, ISYEB, UMR7205 CNRS, EPHE, MNHN, UPMC, Muséum National d’Histoire Naturelle, Sorbonne Universités, Paris, France), Király, G. (University of West Hungary, Institute of Silviculture and Forest Protection, 9400 Sopron, Ady E. u. 5, Hungary), Langer, M.R. (University of Bonn, Steinmann Institut, Bereich Paläontologie, Nussallee 8, 53115 Bonn, Germany), Levitt, Y. (Tel Aviv University, Department of Zoology, George S. Wise Faculty of Life Science, and The Steinhardt Museum of Natural History, Israel), Panov, V.E. (Regional Euro-Asian Biological Invasions Centre, PL 3, 00981 Helsinki, Finland), Piraino, S. (Università del Salento, Dipartimento di Scienze e Tecnologie Biologiche ed Ambientali, 73100 Lecce, Italy), Rabitsch, W. (Environment Agency Austria, Spittelauer Lände 5, 1090 Vienna, Austria), Roques, A. (INRA, UR 0633, Zoologie Forestière, 45075-Orléans, France), Scalera, R. (IUCN Species Survival Commission Invasive Species Specialist Group (ISSG), 00100 Rome, Italy), Shenkar, N. (Tel Aviv University, Department of Zoology, George S. Wise Faculty of Life Science, and The Steinhardt Museum of Natural History, Israel), Sîrbu, I., Tricarico, E. (University of Florence, Department of Biology, 50125 Florence, Italy), Vannini, A. (University of Tuscia, Department for innovation in biological, agro-food and forest systems, Viterbo 01100, Italy), Vøllestad, L.A. (University of Oslo, Centre for Ecological and Evolutionary Synthesis, Department of Biosciences, PO Box 1066 Blindern, N-0316 Oslo, Norway), Zikos, A. (National and Kapodistrian University of Athens, Department of Ecology and Systematics, Faculty of Biology, 15784, Greece), Cardoso, A.C. (European Commission, Joint Research Centre – Directorate for Sustainable Resources, Water &amp; Marine Resources Unit, Ispra, Italy).</t>
  </si>
  <si>
    <t>The EASIN Editorial Board: quality assurance, exchange and sharing of alien species information in Europe</t>
  </si>
  <si>
    <t>Toso, A. Furfaro, G., Fai, S., Giangrande, A., Piraino, S. A sea of fireworms? New insights on ecology and seasonal density of Hermodice carunculata (Pallas, 1766) (Annelida) in the Ionian Sea (SE Italy)
EUROPEAN ZOOLOGICAL JOURNAL, 89: 1104-1114 (2022), DOI10.1080/24750263.2022.2113156</t>
  </si>
  <si>
    <t>https://1510q6t3b-y-https-www-webofscience-com.z.e-nformation.ro/wos/woscc/full-record/WOS:000850442300001(overlay:export/ris)</t>
  </si>
  <si>
    <t>Sharma, S., Pandey, L.M. Prospective of fungal pathogen-based bioherbicides for the control of water hyacinth: A review. JOURNAL OF BASIC MICROBIOLOGY, 62: 
415-427 (2022). DOI10.1002/jobm.202100381</t>
  </si>
  <si>
    <t>https://1510q6t3b-y-https-www-webofscience-com.z.e-nformation.ro/wos/woscc/full-record/WOS:000715728100001(overlay:export/exp)</t>
  </si>
  <si>
    <t>Falniowski Andrzej (Jagiellonian University, Krakow, Poland), Szarowska Magdalena (Jagiellonian University, Krakow, Poland), Sirbu Ioan</t>
  </si>
  <si>
    <t>Bythinella Moquin-Tandon, 1856 (Gastropoda: Rissooidea: Bythinellidae) in Romania: species richness in a glacial refugium. Journal of Natural History, 43, 2955–2973, 2009.</t>
  </si>
  <si>
    <t>Lampri, P.N., Bouranta, C., Radea, C., Parmakelis, A. Hidden diversity revealed in the freshwater snails, Bythinella and Pseudamnicola, in the Island of Crete. INTEGRATIVE ZOOLOGY, 17(5): 804-824 (2022). DOI10.1111/1749-4877.12594</t>
  </si>
  <si>
    <t>https://1510q6t3b-y-https-www-webofscience-com.z.e-nformation.ro/wos/woscc/full-record/WOS:000715394600001(overlay:export/exp)</t>
  </si>
  <si>
    <t>Glöer Peter (Biodiversity Research Laboratory, Hetlingen, Germany), Sîrbu Ioan.</t>
  </si>
  <si>
    <t>Freshwater molluscs species new for the Romanian fauna. Heldia, München, 6 (3/4), ISSN 0932-54143 (2006)</t>
  </si>
  <si>
    <t>Ngcamphalala, P.I., Malatji, M.P., S. Mukaratirwa (2022). Geography and ecology of invasive Pseudosuccinea columella (Gastropoda: Lymnaeidae) and implications in the transmission of Fasciola species (Digenea: Fasciolidae) – a review. Journal of Helminthology, Volume 96, e1. DOI: https://doi.org/10.1017/S0022149X21000717</t>
  </si>
  <si>
    <t>https://1510q6t3b-y-https-www-webofscience-com.z.e-nformation.ro/wos/woscc/full-record/WOS:000745758100001</t>
  </si>
  <si>
    <t>Sárkány-Kiss Andrei, Sîrbu Ioan, Hulea Orieta</t>
  </si>
  <si>
    <t>Expansion of the adventive species Anodonta woodiana (Lea, 1834) (Mollusca, Bivalvia, Unionoidea) in central and eastern Europe. Acta Oecologica, Univ. Lucian Blaga Sibiu, 7, 49–57. 2000.</t>
  </si>
  <si>
    <t>Dobler, A.H., Hoos, P., Geist, J. (2022) Distribution and potential impacts of non-native Chinese pond mussels Sinanodonta woodiana (Lea, 1834) in Bavaria, Germany. Biological Invasions, 24: 1689–1706. https://doi.org/10.1007/s10530-022-02737-2</t>
  </si>
  <si>
    <t>https://1510q6two-y-https-www-webofscience-com.z.e-nformation.ro/wos/woscc/full-record/WOS:000755393100001</t>
  </si>
  <si>
    <t>Dobler, A.H., Geist, J. (2022). Impacts of native and invasive crayfish on three native and one invasive freshwater mussel species. Freshwater Biology, 67 (2): 389-403. https://doi.org/10.1111/fwb.13849</t>
  </si>
  <si>
    <t>https://1510q6two-y-https-www-webofscience-com.z.e-nformation.ro/wos/woscc/full-record/WOS:000721465600001</t>
  </si>
  <si>
    <t>Tausan, I. (ULBS), Dauber, J.(Von Thunen Institut, Germany), Trica, M. R., &amp; Marko,B (UBB, Cluj-Napoca)</t>
  </si>
  <si>
    <t>Succession in ant communities (Hymenoptera: Formicidae) in deciduous forest clear-cuts - an Eastern European case study</t>
  </si>
  <si>
    <t>Luzyanin, S., &amp; Blinova, S. (2022, February). Formation of ant (Hymenoptera, Formicidae) communities on rock dumps of an open-pit coal mine in SW Siberia. In Annales Zoologici Fennici (Vol. 59, No. 1, pp. 117-130). Finnish Zoological and Botanical Publishing Board.</t>
  </si>
  <si>
    <t>https://www.webofscience.com/wos/woscc/full-record/WOS:000894214400002</t>
  </si>
  <si>
    <t>Czekes, Z. (UBB), Radchenko, A. G. (Ucraina), Csősz (Ungaria), S., Szász-Len, A., (IUBB) Benedek, K., Markó, B. (UBB), &amp; Tăuşan, I (ULBS)</t>
  </si>
  <si>
    <t>The genus Myrmica Latreille, 1804 (Hymenoptera: Formicidae) in Romania: distribution of species and key for their identification</t>
  </si>
  <si>
    <t>Orbán-Bakk, K., Marczin, M. J., Gál, L., Heinze, J., Csata, E., &amp; Markó, B. (2022). Under pressure: the effect of long-term fungal infection on the encapsulation response in ants. Insectes Sociaux, 69(4), 361-367.</t>
  </si>
  <si>
    <t>https://www.webofscience.com/wos/woscc/full-record/WOS:000864047600001</t>
  </si>
  <si>
    <t xml:space="preserve">Kuschmierz, Paul, et al. </t>
  </si>
  <si>
    <r>
      <rPr>
        <sz val="10"/>
        <color theme="1"/>
        <rFont val="Arial Narrow"/>
        <family val="2"/>
      </rPr>
      <t>"European first-year university students accept evolution but lack substantial knowledge about it: a standardized European cross-country assessment." </t>
    </r>
    <r>
      <rPr>
        <i/>
        <sz val="8"/>
        <color rgb="FF222222"/>
        <rFont val="Arial"/>
        <family val="2"/>
      </rPr>
      <t>Evolution: Education and Outreach</t>
    </r>
    <r>
      <rPr>
        <sz val="8"/>
        <color rgb="FF222222"/>
        <rFont val="Arial"/>
        <family val="2"/>
      </rPr>
      <t> 14 (2021): 1-22.</t>
    </r>
  </si>
  <si>
    <r>
      <rPr>
        <sz val="10"/>
        <color theme="1"/>
        <rFont val="Arial Narrow"/>
        <family val="2"/>
      </rPr>
      <t>da Silva Oliveira, G., Pellegrini, G., Araújo, L. A. L., &amp; Bizzo, N. (2022). Acceptance of evolution by high school students: Is religion the key factor?. </t>
    </r>
    <r>
      <rPr>
        <i/>
        <sz val="8"/>
        <color rgb="FF222222"/>
        <rFont val="Arial"/>
        <family val="2"/>
      </rPr>
      <t>Plos one</t>
    </r>
    <r>
      <rPr>
        <sz val="8"/>
        <color rgb="FF222222"/>
        <rFont val="Arial"/>
        <family val="2"/>
      </rPr>
      <t>, </t>
    </r>
    <r>
      <rPr>
        <i/>
        <sz val="8"/>
        <color rgb="FF222222"/>
        <rFont val="Arial"/>
        <family val="2"/>
      </rPr>
      <t>17</t>
    </r>
    <r>
      <rPr>
        <sz val="8"/>
        <color rgb="FF222222"/>
        <rFont val="Arial"/>
        <family val="2"/>
      </rPr>
      <t>(9), e0273929.</t>
    </r>
  </si>
  <si>
    <t>https://www.webofscience.com/wos/woscc/full-record/WOS:000933374300014</t>
  </si>
  <si>
    <r>
      <rPr>
        <sz val="10"/>
        <color theme="1"/>
        <rFont val="Arial Narrow"/>
        <family val="2"/>
      </rPr>
      <t>"European first-year university students accept evolution but lack substantial knowledge about it: a standardized European cross-country assessment." </t>
    </r>
    <r>
      <rPr>
        <i/>
        <sz val="8"/>
        <color rgb="FF222222"/>
        <rFont val="Arial"/>
        <family val="2"/>
      </rPr>
      <t>Evolution: Education and Outreach</t>
    </r>
    <r>
      <rPr>
        <sz val="8"/>
        <color rgb="FF222222"/>
        <rFont val="Arial"/>
        <family val="2"/>
      </rPr>
      <t> 14 (2021): 1-22.</t>
    </r>
  </si>
  <si>
    <r>
      <rPr>
        <sz val="10"/>
        <color theme="1"/>
        <rFont val="Arial Narrow"/>
        <family val="2"/>
      </rPr>
      <t>Beniermann, A., Moormann, A., &amp; Fiedler, D. (2022). Validity aspects in measuring evolution acceptance: Evidence from surveys of preservice biology teachers and creationists. </t>
    </r>
    <r>
      <rPr>
        <i/>
        <sz val="8"/>
        <color rgb="FF222222"/>
        <rFont val="Arial"/>
        <family val="2"/>
      </rPr>
      <t>Journal of Research in Science Teaching</t>
    </r>
    <r>
      <rPr>
        <sz val="8"/>
        <color rgb="FF222222"/>
        <rFont val="Arial"/>
        <family val="2"/>
      </rPr>
      <t>.</t>
    </r>
  </si>
  <si>
    <t>https://www.webofscience.com/wos/woscc/full-record/WOS:000878426700001</t>
  </si>
  <si>
    <r>
      <rPr>
        <sz val="10"/>
        <color theme="1"/>
        <rFont val="Arial Narrow"/>
        <family val="2"/>
      </rPr>
      <t>"European first-year university students accept evolution but lack substantial knowledge about it: a standardized European cross-country assessment." </t>
    </r>
    <r>
      <rPr>
        <i/>
        <sz val="8"/>
        <color rgb="FF222222"/>
        <rFont val="Arial"/>
        <family val="2"/>
      </rPr>
      <t>Evolution: Education and Outreach</t>
    </r>
    <r>
      <rPr>
        <sz val="8"/>
        <color rgb="FF222222"/>
        <rFont val="Arial"/>
        <family val="2"/>
      </rPr>
      <t> 14 (2021): 1-22.</t>
    </r>
  </si>
  <si>
    <r>
      <rPr>
        <sz val="10"/>
        <color theme="1"/>
        <rFont val="Arial Narrow"/>
        <family val="2"/>
      </rPr>
      <t>Martincová, R., Fancovicová, J., Ilko, I., &amp; Peterková, V. (2022). The Impact of Evolutionary Education on Knowledge and Understanding the Evolution. </t>
    </r>
    <r>
      <rPr>
        <i/>
        <sz val="8"/>
        <color rgb="FF222222"/>
        <rFont val="Arial"/>
        <family val="2"/>
      </rPr>
      <t>European Journal of Educational Research</t>
    </r>
    <r>
      <rPr>
        <sz val="8"/>
        <color rgb="FF222222"/>
        <rFont val="Arial"/>
        <family val="2"/>
      </rPr>
      <t>, </t>
    </r>
    <r>
      <rPr>
        <i/>
        <sz val="8"/>
        <color rgb="FF222222"/>
        <rFont val="Arial"/>
        <family val="2"/>
      </rPr>
      <t>11</t>
    </r>
    <r>
      <rPr>
        <sz val="8"/>
        <color rgb="FF222222"/>
        <rFont val="Arial"/>
        <family val="2"/>
      </rPr>
      <t>(2), 1063-1073.</t>
    </r>
  </si>
  <si>
    <t>https://www.scopus.com/record/display.uri?eid=2-s2.0-85127092259&amp;origin=resultslist&amp;sort=plf-f&amp;src=s&amp;st1=Martincov%c3%a1&amp;st2=R&amp;nlo=1&amp;nlr=20&amp;nls=afprfnm-t&amp;sid=d65b0290254c7f0cd873d787e01934db&amp;sot=anl&amp;sdt=aut&amp;sl=201&amp;s=AU-ID%28%22Martincova%2c+R.%22+6507197656%29+OR+AU-ID%28%22Martincov%c3%a1%2c+R.%22+57199347394%29+OR+AU-ID%28%22Martincova%2c+Radka%22+16402616800%29+OR+AU-ID%28%22Martincova%2c+Renata%22+56656441000%29+OR+AU-ID%28%22Martincov%c3%a1%2c+Romana%22+57552959700%29&amp;relpos=0&amp;citeCnt=2&amp;searchTerm=</t>
  </si>
  <si>
    <r>
      <rPr>
        <sz val="10"/>
        <color theme="1"/>
        <rFont val="Arial Narrow"/>
        <family val="2"/>
      </rPr>
      <t>"European first-year university students accept evolution but lack substantial knowledge about it: a standardized European cross-country assessment." </t>
    </r>
    <r>
      <rPr>
        <i/>
        <sz val="8"/>
        <color rgb="FF222222"/>
        <rFont val="Arial"/>
        <family val="2"/>
      </rPr>
      <t>Evolution: Education and Outreach</t>
    </r>
    <r>
      <rPr>
        <sz val="8"/>
        <color rgb="FF222222"/>
        <rFont val="Arial"/>
        <family val="2"/>
      </rPr>
      <t> 14 (2021): 1-22.</t>
    </r>
  </si>
  <si>
    <r>
      <rPr>
        <sz val="10"/>
        <color theme="1"/>
        <rFont val="Arial Narrow"/>
        <family val="2"/>
      </rPr>
      <t>Ewa, W. G., Agata, T., Milica, P., Anna, B., Dennis, E., Nick, V., ... &amp; Tomasz, T. (2022). Public perception of plant gene technologies worldwide in the light of food security. </t>
    </r>
    <r>
      <rPr>
        <i/>
        <sz val="8"/>
        <color rgb="FF222222"/>
        <rFont val="Arial"/>
        <family val="2"/>
      </rPr>
      <t>GM Crops &amp; Food</t>
    </r>
    <r>
      <rPr>
        <sz val="8"/>
        <color rgb="FF222222"/>
        <rFont val="Arial"/>
        <family val="2"/>
      </rPr>
      <t>, </t>
    </r>
    <r>
      <rPr>
        <i/>
        <sz val="8"/>
        <color rgb="FF222222"/>
        <rFont val="Arial"/>
        <family val="2"/>
      </rPr>
      <t>13</t>
    </r>
    <r>
      <rPr>
        <sz val="8"/>
        <color rgb="FF222222"/>
        <rFont val="Arial"/>
        <family val="2"/>
      </rPr>
      <t>(1), 218-241.</t>
    </r>
  </si>
  <si>
    <t>https://www.webofscience.com/wos/woscc/full-record/WOS:000843396200001</t>
  </si>
  <si>
    <r>
      <rPr>
        <sz val="10"/>
        <color theme="1"/>
        <rFont val="Arial Narrow"/>
        <family val="2"/>
      </rPr>
      <t>"European first-year university students accept evolution but lack substantial knowledge about it: a standardized European cross-country assessment." </t>
    </r>
    <r>
      <rPr>
        <i/>
        <sz val="8"/>
        <color rgb="FF222222"/>
        <rFont val="Arial"/>
        <family val="2"/>
      </rPr>
      <t>Evolution: Education and Outreach</t>
    </r>
    <r>
      <rPr>
        <sz val="8"/>
        <color rgb="FF222222"/>
        <rFont val="Arial"/>
        <family val="2"/>
      </rPr>
      <t> 14 (2021): 1-22.</t>
    </r>
  </si>
  <si>
    <r>
      <rPr>
        <sz val="10"/>
        <color theme="1"/>
        <rFont val="Arial Narrow"/>
        <family val="2"/>
      </rPr>
      <t>Brandt, M., Groom, Q., Magro, A., Misevic, D., Narraway, C. L., Bruckermann, T., ... &amp; Jenkins, T. (2022). Promoting scientific literacy in evolution through citizen science. </t>
    </r>
    <r>
      <rPr>
        <i/>
        <sz val="8"/>
        <color rgb="FF222222"/>
        <rFont val="Arial"/>
        <family val="2"/>
      </rPr>
      <t>Proceedings of the Royal Society B</t>
    </r>
    <r>
      <rPr>
        <sz val="8"/>
        <color rgb="FF222222"/>
        <rFont val="Arial"/>
        <family val="2"/>
      </rPr>
      <t>, </t>
    </r>
    <r>
      <rPr>
        <i/>
        <sz val="8"/>
        <color rgb="FF222222"/>
        <rFont val="Arial"/>
        <family val="2"/>
      </rPr>
      <t>289</t>
    </r>
    <r>
      <rPr>
        <sz val="8"/>
        <color rgb="FF222222"/>
        <rFont val="Arial"/>
        <family val="2"/>
      </rPr>
      <t>(1980), 20221077.</t>
    </r>
  </si>
  <si>
    <t>https://www.webofscience.com/wos/woscc/full-record/WOS:000838576600008</t>
  </si>
  <si>
    <t xml:space="preserve">Iorgu, I. Ş.,(Muzeul Antipa) Iorgu, E. I. (Muzeul Antipa), Stalling, T., Puskás, G., Chobanov, D., Szövényi, G.,Liviu Moscaliuc, (PN Ceahlau) Rozalia Motoc (Muzeul Antipa) &amp; Fusu, L. (UAIC)(2023). </t>
  </si>
  <si>
    <t>Ant crickets and their secrets: Myrmecophilus acervorum is not always parthenogenetic (Insecta: Orthoptera: Myrmecophilidae). Zoological Journal of the Linnean Society, 197(1), 211-228.</t>
  </si>
  <si>
    <r>
      <rPr>
        <sz val="10"/>
        <color theme="1"/>
        <rFont val="Arial Narrow"/>
        <family val="2"/>
      </rPr>
      <t>Yuan, N. N., &amp; Stalling, T. (2022). ﻿ First record of Myrmecophilus (Myrmecophilus) quadrispinus for Peru and South America (Orthoptera, Myrmecophilidae). </t>
    </r>
    <r>
      <rPr>
        <i/>
        <sz val="8"/>
        <color rgb="FF222222"/>
        <rFont val="Arial"/>
        <family val="2"/>
      </rPr>
      <t>Journal of Orthoptera Research</t>
    </r>
    <r>
      <rPr>
        <sz val="8"/>
        <color rgb="FF222222"/>
        <rFont val="Arial"/>
        <family val="2"/>
      </rPr>
      <t>, </t>
    </r>
    <r>
      <rPr>
        <i/>
        <sz val="8"/>
        <color rgb="FF222222"/>
        <rFont val="Arial"/>
        <family val="2"/>
      </rPr>
      <t>31</t>
    </r>
    <r>
      <rPr>
        <sz val="8"/>
        <color rgb="FF222222"/>
        <rFont val="Arial"/>
        <family val="2"/>
      </rPr>
      <t>(2), 197-200.</t>
    </r>
  </si>
  <si>
    <t>https://www.scopus.com/record/display.uri?eid=2-s2.0-85146748394&amp;origin=resultslist&amp;sort=plf-f&amp;src=s&amp;st1=Stalling&amp;st2=T&amp;nlo=1&amp;nlr=20&amp;nls=afprfnm-t&amp;sid=7f4153325a7974f551c0f6695a0847bb&amp;sot=anl&amp;sdt=cl&amp;cluster=scopubyr%2c%222022%22%2ct&amp;sl=75&amp;s=AU-ID%28%22Stalling%2c+Thomas%22+8626903500%29+OR+AU-ID%28%22Stalling%2c+Timo%22+55323009200%29&amp;relpos=1&amp;citeCnt=1&amp;searchTerm=</t>
  </si>
  <si>
    <t>IC05 - Keynote speaker la manifestări științifice organizate în străinătate.</t>
  </si>
  <si>
    <t>Se punctează doar evenimentele organizate de universități din Top 500 ARWU din anul raportării; universitățile respective trebuie să fie organizatori, și nu simple gazde ale evenimentului; Doar în domeniul Medicină, se punctează și „minicursurile; (keynote lectures, instructional course lectures etc.) prezentate în cadrul congreselor organizare de societățile internaționale de specialitate</t>
  </si>
  <si>
    <t>Calitatea de keynote speaker se verifică pe baza invitației adresate de către organizatori, a programului conferinței și a Dispoziției de deplasare; în program trebuie să se menționeze afilierea autorului la ULBS;</t>
  </si>
  <si>
    <t>Discursul trebuie să fi fost ținut într-o limbă străină de circulație internațională;</t>
  </si>
  <si>
    <t>Participarea s-a făcut prin deplasarea fizică a participantului la locul conferinței; nu se raportează prelegerile ținute online;</t>
  </si>
  <si>
    <t>Manifestarea trebuie să fi avut un caracter științific; Dacă un autor a ținut mai multe keynote speeches în cadrul aceleiași manifestări științifice, se punctează doar unul dintre ele, nu se consideră keynote speeches: prezentările din cadrul întâlnirilor de lucru ale echipelor unor proiecte internaționale; discursurile ținute în cadrul unor reuniuni cu caracter de formare profesională; rapoartele prezentate la întâlnirile unor asociații/organizații profesionale; prezentările instituționale ale profilului și activității ULBS ș.a.m.d</t>
  </si>
  <si>
    <t>Recunoașterea unei prezentări drept „keynote” se face doar în cazul manifestărilor științifice în cadrul cărora există o diferență clară între „plen” și „paneluri”; nu se raportează drept keynote speeches prezentările ținute la conferințe cu un număr redus de participanți, unde din principiu lucrările nu sunt împărțite pe paneluri.</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</si>
  <si>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100 p./keynote speech.
</t>
    </r>
  </si>
  <si>
    <t>Universitatea care organizează conferința</t>
  </si>
  <si>
    <t>Numele și prenumele autorilor (afilierea) invitați</t>
  </si>
  <si>
    <t>Titlul conferinței</t>
  </si>
  <si>
    <t xml:space="preserve">Anul </t>
  </si>
  <si>
    <t>Linkul conferinței</t>
  </si>
  <si>
    <t xml:space="preserve">Baza de date în care este indexată revista </t>
  </si>
  <si>
    <t>Link către articol</t>
  </si>
  <si>
    <t>se încarcă invitația adresată de organizatori in format PDF</t>
  </si>
  <si>
    <t>Limba în care s-a ținut prezentarea la conferință</t>
  </si>
  <si>
    <t>IC06 - Cereri de brevete depuse și brevete obținute (naționale, internaționale, triadice).</t>
  </si>
  <si>
    <t xml:space="preserve">Se va anexa documentul doveditor (înregistrarea in buletinul oficial aferent) și înregistrarea la Serviciul CDI/ CTC HPI-ULBS, respectiv dovada indexării in WoS; </t>
  </si>
  <si>
    <t>Se punctează doar brevetele/cererile al căror titular este ULBS; 
Punctajul aferent cererii se acordă pentru anul depunerii cererii; punctajul aferent brevetului se acordă pentru anul obținerii brevetului; cele două punctaje se acordă cumulativ (de ex., 200 + 1000 p.).</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</si>
  <si>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</si>
  <si>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cererii/brevetului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</si>
  <si>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r>
      <rPr>
        <b/>
        <sz val="10"/>
        <color rgb="FF000000"/>
        <rFont val="Arial Narrow"/>
        <family val="2"/>
      </rPr>
      <t>* Punctaje de referință:</t>
    </r>
    <r>
      <rPr>
        <sz val="10"/>
        <color rgb="FF000000"/>
        <rFont val="Arial Narrow"/>
        <family val="2"/>
      </rPr>
      <t xml:space="preserve">
• 200 p./cerere de brevet ;
• 1.000 p./ brevet național (OSIM);
• 2.000 p./ brevet european/ internațional (EPO/USTPO);
• 4.000 p./ brevet triadic.</t>
    </r>
  </si>
  <si>
    <t>Titlul brevetului/ Numărul brevetului</t>
  </si>
  <si>
    <t>Numele și prenumele inventatorilor (se menționează în paranteză afilierea)</t>
  </si>
  <si>
    <t>Data înregistrării în buletinul oficial / Data indexarii cererii de brevet in TR</t>
  </si>
  <si>
    <t>IC07 - Evenimente internaționale și/sau activități de anvergură</t>
  </si>
  <si>
    <t>Se va verifica existența siglei ULBS pe materialele promoționale ale evenimentului;</t>
  </si>
  <si>
    <t>În cazul difuzării online a spectacolelor/filmelor de la literele (b), (c), (d) și (f), se punctează transmisia o singură dată, pentru fiecare rol (pentru fiecare canal instituțional de difuzare);</t>
  </si>
  <si>
    <t>La litera (g), expoziția personală se punctează doar dacă include peste 20 lucrări;</t>
  </si>
  <si>
    <t>La litera (h), mențiunile diferite pe aceeași pagină se punctează o singură dată.</t>
  </si>
  <si>
    <r>
      <rPr>
        <b/>
        <sz val="10"/>
        <color theme="1"/>
        <rFont val="Arial Narrow"/>
        <family val="2"/>
      </rPr>
      <t>* Punctaje de referință:</t>
    </r>
    <r>
      <rPr>
        <sz val="10"/>
        <color theme="1"/>
        <rFont val="Arial Narrow"/>
        <family val="2"/>
      </rPr>
      <t xml:space="preserve">
• </t>
    </r>
    <r>
      <rPr>
        <b/>
        <sz val="10"/>
        <color theme="1"/>
        <rFont val="Arial Narrow"/>
        <family val="2"/>
      </rPr>
      <t>a)        Organizare/management eveniment artistic (Artele spectacolului/Arte vizuale-resta</t>
    </r>
    <r>
      <rPr>
        <sz val="10"/>
        <color theme="1"/>
        <rFont val="Arial Narrow"/>
        <family val="2"/>
      </rPr>
      <t xml:space="preserve">urare):
• festival de Artele spectacolului: manager festival internațional = 1000 p.; manager festival național = 400 p.; manager secțiune în cadrul unui festival internațional = 300 p.; membru în echipa de management a unei secțiuni din cadrul unui festival internațional = 150 p.; manager pentru prezentarea unui spectacol în cadrul unui festival sau turneu, în străinătate = 200 p.; membru în echipa de management a prezentării unui spectacol în cadrul unui festival sau turneu, în străinătate = 100 p. 
• eveniment de Arte vizuale-restaurare: organizator eveniment internațional = 200 p
</t>
    </r>
    <r>
      <rPr>
        <b/>
        <sz val="10"/>
        <color theme="1"/>
        <rFont val="Arial Narrow"/>
        <family val="2"/>
      </rPr>
      <t>b)	Film de lung metraj (Artele spectacolului):</t>
    </r>
    <r>
      <rPr>
        <sz val="10"/>
        <color theme="1"/>
        <rFont val="Arial Narrow"/>
        <family val="2"/>
      </rPr>
      <t xml:space="preserve">
• regie = 600 p; rol principal = 450 p.; rol secundar = 200 p.; rol episodic = 100 p.
</t>
    </r>
    <r>
      <rPr>
        <b/>
        <sz val="10"/>
        <color theme="1"/>
        <rFont val="Arial Narrow"/>
        <family val="2"/>
      </rPr>
      <t>c)	Roluri în spectacole în cadrul instituțiilor producătoare (Artele spectacolului):</t>
    </r>
    <r>
      <rPr>
        <sz val="10"/>
        <color theme="1"/>
        <rFont val="Arial Narrow"/>
        <family val="2"/>
      </rPr>
      <t xml:space="preserve">
• rol în spectacol nou / premieră a unei stagiuni din cadrul unei instituții producătoare de spectacol (teatru național / de stat / independent): rol principal = 350 p.; rol secundar = 200 p.; rol episodic sau corp-ansamblu = 100 p.
</t>
    </r>
    <r>
      <rPr>
        <b/>
        <sz val="10"/>
        <color theme="1"/>
        <rFont val="Arial Narrow"/>
        <family val="2"/>
      </rPr>
      <t>d)	Roluri în spectacole jucate la festivaluri internaționale (Artele spectacolului):</t>
    </r>
    <r>
      <rPr>
        <sz val="10"/>
        <color theme="1"/>
        <rFont val="Arial Narrow"/>
        <family val="2"/>
      </rPr>
      <t xml:space="preserve">
• rol într-un spectacol invitat / selectat în programul unui festival internațional din străinătate și în cadrul FITS: rol principal = 100 p.; rol secundar = 50 p.; rol episodic sau corp-ansamblu = 40 p.
</t>
    </r>
    <r>
      <rPr>
        <b/>
        <sz val="10"/>
        <color theme="1"/>
        <rFont val="Arial Narrow"/>
        <family val="2"/>
      </rPr>
      <t>e)	Producție artistică în cadrul instituțiilor producătoare de spectacol (Artele spectacolului):</t>
    </r>
    <r>
      <rPr>
        <sz val="10"/>
        <color theme="1"/>
        <rFont val="Arial Narrow"/>
        <family val="2"/>
      </rPr>
      <t xml:space="preserve">
• regie spectacol = 450 p.; participarea regizorului la repetiții și reprezentarea publică a spectacolului în cadrul unui festival internațional (deplasare) sau în cadrul FITS = 100 p.;
• scenografie de spectacol/film = 300 p.;
•nconcept coregrafic spectacol de dans = 450 p.; concept coregrafic spectacol de teatru / teatru-dans: 200 p.;
• compoziție muzicală originală = 300 p.;
• autor de text dramatic / traducere de text dramatic pentru spectacol = 300 p.; dramaturg de producție = 200 p.
</t>
    </r>
    <r>
      <rPr>
        <b/>
        <sz val="10"/>
        <color theme="1"/>
        <rFont val="Arial Narrow"/>
        <family val="2"/>
      </rPr>
      <t>f)	Concerte internaționale (Muzică – inclusiv muzică religioasă):</t>
    </r>
    <r>
      <rPr>
        <sz val="10"/>
        <color theme="1"/>
        <rFont val="Arial Narrow"/>
        <family val="2"/>
      </rPr>
      <t xml:space="preserve">
• spectacol invitat / selectat în programul unui festival (deplasare) internațional din străinătate sau în cadrul FITS: solist = 120 puncte; membru cor/ansamblu/instrumentist = 60 p.
• concert de muzică religioasă în străinătate = 100 p.
</t>
    </r>
    <r>
      <rPr>
        <b/>
        <sz val="10"/>
        <color theme="1"/>
        <rFont val="Arial Narrow"/>
        <family val="2"/>
      </rPr>
      <t>g)	Expoziții în străinătate (Arte vizuale)</t>
    </r>
    <r>
      <rPr>
        <sz val="10"/>
        <color theme="1"/>
        <rFont val="Arial Narrow"/>
        <family val="2"/>
      </rPr>
      <t xml:space="preserve">:
• expoziție personala = 500 p.;
• participare la expoziție = 100 p.
</t>
    </r>
    <r>
      <rPr>
        <b/>
        <sz val="10"/>
        <color theme="1"/>
        <rFont val="Arial Narrow"/>
        <family val="2"/>
      </rPr>
      <t>h)	Vizibilitate internațională:</t>
    </r>
    <r>
      <rPr>
        <sz val="10"/>
        <color theme="1"/>
        <rFont val="Arial Narrow"/>
        <family val="2"/>
      </rPr>
      <t xml:space="preserve">
• menționare nominală într-un context cultural, pe o pagină web din străinătate (inclusiv social media) = 10 p./mențiune.
</t>
    </r>
  </si>
  <si>
    <t xml:space="preserve">Numele și prenumele </t>
  </si>
  <si>
    <t>Titlu eveniment</t>
  </si>
  <si>
    <t>Tipul evenimentului</t>
  </si>
  <si>
    <t>Data evenimentului</t>
  </si>
  <si>
    <t>Link-ul către site-ul evenimentului/ catolog/ pagină de FB etc.</t>
  </si>
  <si>
    <t xml:space="preserve">IC08 - Competiții sportive de nivel internațional și național
</t>
  </si>
  <si>
    <t>Punctajul pentru performanță sportivă se acordă pentru realizările cadrului didactic (și nu pentru realizările studenților);</t>
  </si>
  <si>
    <t>Punctajul pentru organizare se acordă organizatorului principal; acesta poate decide distribuirea punctajului între membrii echipei;</t>
  </si>
  <si>
    <t>În cadrul aceleiași competiții nu se pot cumula calitățile de organizator și participant;</t>
  </si>
  <si>
    <t>Se punctează doar competițiile organizate sub egida federațiilor sportive de specialitate;</t>
  </si>
  <si>
    <t>Se consideră competiții internaționale competițiile organizate în străinătate sau competițiile organizate în România în care minim 33% dintre participanți sunt din străinătate;</t>
  </si>
  <si>
    <t>Se consideră competiții naționale competițiile în care minim 33% dintre participanți sunt din alte județe;</t>
  </si>
  <si>
    <t>Participarea la competiții se certifică prin existența dovezilor specifice în format online sau document fizic asumat (site/ pagină electronică/ afiș; liste oficiale de înscriere; clasamente oficiale/diplome de participare/medalii etc.).</t>
  </si>
  <si>
    <r>
      <rPr>
        <sz val="10"/>
        <color theme="1"/>
        <rFont val="Arial Narrow"/>
        <family val="2"/>
      </rPr>
      <t xml:space="preserve">* Punctaje de referință:
</t>
    </r>
    <r>
      <rPr>
        <b/>
        <sz val="10"/>
        <color theme="1"/>
        <rFont val="Arial Narrow"/>
        <family val="2"/>
      </rPr>
      <t>a)        Organizare:</t>
    </r>
    <r>
      <rPr>
        <sz val="10"/>
        <color theme="1"/>
        <rFont val="Arial Narrow"/>
        <family val="2"/>
      </rPr>
      <t xml:space="preserve"> 
•        competiție internațională: 500 p.</t>
    </r>
    <r>
      <rPr>
        <sz val="10"/>
        <color theme="1"/>
        <rFont val="Arial Narrow"/>
        <family val="2"/>
      </rPr>
      <t>/ echipă organizatorică;</t>
    </r>
    <r>
      <rPr>
        <sz val="10"/>
        <color theme="1"/>
        <rFont val="Arial Narrow"/>
        <family val="2"/>
      </rPr>
      <t xml:space="preserve">
•        competiție națională: 300</t>
    </r>
    <r>
      <rPr>
        <sz val="10"/>
        <color theme="1"/>
        <rFont val="Arial Narrow"/>
        <family val="2"/>
      </rPr>
      <t xml:space="preserve"> p./ echipă organizatorică.</t>
    </r>
    <r>
      <rPr>
        <sz val="10"/>
        <color theme="1"/>
        <rFont val="Arial Narrow"/>
        <family val="2"/>
      </rPr>
      <t xml:space="preserve">
</t>
    </r>
    <r>
      <rPr>
        <b/>
        <sz val="10"/>
        <color theme="1"/>
        <rFont val="Arial Narrow"/>
        <family val="2"/>
      </rPr>
      <t>b)        Participare:</t>
    </r>
    <r>
      <rPr>
        <sz val="10"/>
        <color theme="1"/>
        <rFont val="Arial Narrow"/>
        <family val="2"/>
      </rPr>
      <t xml:space="preserve">
•        competiții de nivel internațional: 800 p. = Premiul I; 600 puncte = Premiul II; 400 p. = Premiul III; 200 p. = participare;
•        competiții de nivel național: 400 p. = Premiul I; 300 puncte = Premiul II; 200 p. = Premiul III; 100 p. = participare.
</t>
    </r>
  </si>
  <si>
    <t>calitatea (organizator sau participant)</t>
  </si>
  <si>
    <t xml:space="preserve">Punctaj individual </t>
  </si>
  <si>
    <t>FTSI2</t>
  </si>
  <si>
    <t>Campionatele Naționale Universitare de Judo</t>
  </si>
  <si>
    <t>Național</t>
  </si>
  <si>
    <t>15-16.04.2022</t>
  </si>
  <si>
    <t>https://fssu.ro/campionatul-national-universitar-de-judo-editia-2022/</t>
  </si>
  <si>
    <t>organizator</t>
  </si>
  <si>
    <t>Maratonul Internațional Sibiu</t>
  </si>
  <si>
    <t>Competiție de nivel național</t>
  </si>
  <si>
    <t>04.05.2022</t>
  </si>
  <si>
    <t>https://cronometraj.racetecresults.com/myresults.aspx?uid=16648-2206-1-69875</t>
  </si>
  <si>
    <t>Participant</t>
  </si>
  <si>
    <t>Night Cros</t>
  </si>
  <si>
    <t>https://cronometraj.racetecresults.com/results.aspx?CId=16648&amp;RId=298&amp;EId=4&amp;dt=1</t>
  </si>
  <si>
    <t>Participant, locul III</t>
  </si>
  <si>
    <t>Hasmasan IoanTeodor</t>
  </si>
  <si>
    <t>Campionatul national universitar de judo</t>
  </si>
  <si>
    <t>16.04.2022</t>
  </si>
  <si>
    <t>Organizator</t>
  </si>
  <si>
    <t>Campionatul National Universitar de Judo</t>
  </si>
  <si>
    <t>national</t>
  </si>
  <si>
    <t>15-16 Aprilie</t>
  </si>
  <si>
    <t>https://www.ulbsibiu.ro/news/campionatul-national-universitar-de-judo-editia-51/</t>
  </si>
  <si>
    <t>Camionatul National Universitar de Judo</t>
  </si>
  <si>
    <t>Todor Raul-Marian</t>
  </si>
  <si>
    <t>Campionatul Național Universitar de Judo</t>
  </si>
  <si>
    <t>competiție națională</t>
  </si>
  <si>
    <t>15-16 aprilie 2022</t>
  </si>
  <si>
    <t>Expediția Internațională Kangchenjunga</t>
  </si>
  <si>
    <t>Internațional</t>
  </si>
  <si>
    <t>8.04 - 15.05.2022</t>
  </si>
  <si>
    <t>https://evenimentsibiu.ro/stiri-sibiu-sibianul-teodor-tulpan-intr-o-noua-expeditie-in-himalaya/</t>
  </si>
  <si>
    <t xml:space="preserve">Crosul ULBS </t>
  </si>
  <si>
    <t>31.05.2022</t>
  </si>
  <si>
    <t>https://mail.yahoo.com/d/search/keyword=cros%2520ulbs%25202022/messages/18451/AA_eT_I-b-LsYp7uKgG5aB7jV-E:3?.intl=ro&amp;.lang=ro-RO&amp;.partner=none&amp;.src=fp&amp;fullscreen=1</t>
  </si>
  <si>
    <t>Turcu Dionisie-Vladimir</t>
  </si>
  <si>
    <t>Campionatul universitar de Judo</t>
  </si>
  <si>
    <t>național</t>
  </si>
  <si>
    <t>https://fssu.ro/campionatul-national-universitar-de-judo-editia-2022/#</t>
  </si>
  <si>
    <t>organizzator</t>
  </si>
  <si>
    <t>IC09 - Articole în reviste indexate BDI (inclusiv ERIH Plus) sau în reviste neindexate; recenzii de carte apărute în reviste științifice.</t>
  </si>
  <si>
    <t>Se consideră reviste științifice (neindexate) doar acele reviste care: a) au girul unui comitet științific alcătuit din personalități cu activitate științifică prestigioasă pe plan național și internațional; b) au afișate pe site-ul lor niște norme riguroase de citare și de redactare a articolelor; c) utilizează procesul de peer-review; d) în conținutul lor, articolele au măcar rezumatul într-o limbă de circulație internațională;</t>
  </si>
  <si>
    <t>Autorul care raportează lucrarea trebuie să aibă declarată afilierea la ULBS;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</si>
  <si>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</si>
  <si>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Articolele publicate în reviste indexate în mai multe BDI se raportează o singură dată, în funcție de încadrarea cea mai favorabilă (de ex., același articol nu poate fi raportat și la IC01, și la IC09).</t>
  </si>
  <si>
    <r>
      <rPr>
        <sz val="10"/>
        <color theme="1"/>
        <rFont val="Arial Narrow"/>
        <family val="2"/>
      </rPr>
      <t xml:space="preserve">* </t>
    </r>
    <r>
      <rPr>
        <b/>
        <sz val="10"/>
        <color theme="1"/>
        <rFont val="Arial Narrow"/>
        <family val="2"/>
      </rPr>
      <t>Punctaje de referință:</t>
    </r>
    <r>
      <rPr>
        <sz val="10"/>
        <color theme="1"/>
        <rFont val="Arial Narrow"/>
        <family val="2"/>
      </rPr>
      <t xml:space="preserve">
• articole în reviste recunoscute ERIH Plus: 150 p./articol;
• articole indexate în alte BDI: 100 p./articol;
• articole în reviste științifice neindexate: 50 p./articol;
• recenzii în reviste indexate WoS/SCOPUS: 50 p./recenzie;
• recenzii în alte tipuri de reviste științifice: 25 p./ recenzie.
.</t>
    </r>
  </si>
  <si>
    <t>Titlul documentului publicat</t>
  </si>
  <si>
    <t>Tipul documentui (articol, book review, etc.)</t>
  </si>
  <si>
    <t>Titlul volumului /
 Titlul revistei</t>
  </si>
  <si>
    <t>ISBN / ISSN</t>
  </si>
  <si>
    <t>Paginile articolului (de la … pana la …)</t>
  </si>
  <si>
    <t>Baza de date în care este indexat documentul</t>
  </si>
  <si>
    <t>Calculations of Some Trigonometric Interpolation Polynomials and Some
Graphical Representations in Maple</t>
  </si>
  <si>
    <t>articol</t>
  </si>
  <si>
    <t>International Journal of Advance Study and Research
Work (IJASRW)</t>
  </si>
  <si>
    <t>ISSN:2581-5997</t>
  </si>
  <si>
    <t>DOI: 10.5281/zenodo.6901059</t>
  </si>
  <si>
    <t>Zenodo
https://zenodo.org/record/6901059
Issuu
https://issuu.com/ijasrweditor/docs/calculations_ofsometrigonometricinterpolationpolyn
scholar google
research gate
s.a.</t>
  </si>
  <si>
    <t>A fixed-point approach to mathematical models in epidemiology</t>
  </si>
  <si>
    <t>International Journal of Advance Study and Research Work (IJASRW)</t>
  </si>
  <si>
    <t>DOI: 10.5281/zenodo.7375613</t>
  </si>
  <si>
    <t>Issuu
https://issuu.com/ijasrweditor/docs/afixedpointapproachtomathematicalmodelsinepidemiol
scholar google
research gate
s.a.</t>
  </si>
  <si>
    <t>Extension of linear operators with applications</t>
  </si>
  <si>
    <t>Neagu Vasile Universitatea de Stat din Moldova Bîclea Diana, Universitatea Lucian Blaga din Sibiu</t>
  </si>
  <si>
    <t>Acta et Commentationes, Exact and Natural Sciences, Volume 2(14)</t>
  </si>
  <si>
    <t>ISSN: 2537-6284</t>
  </si>
  <si>
    <t>24–37</t>
  </si>
  <si>
    <t>https://doi.org/10.36120/2587-3644.v14i2.24-37</t>
  </si>
  <si>
    <t>Crossref</t>
  </si>
  <si>
    <t>The Fundamental Use of Videoconferencing in Online Teaching</t>
  </si>
  <si>
    <t>Bîclea Diana, Universitatea Lucian Blaga din Sibiu</t>
  </si>
  <si>
    <t>American Journal of Software Ingineering and Applications</t>
  </si>
  <si>
    <t>ISSN: 2327-2473 (Print); ISSN: 2327-249X (Online)</t>
  </si>
  <si>
    <t>31-37</t>
  </si>
  <si>
    <t>DOI: 10.11648/j.ajsea.20221102.12</t>
  </si>
  <si>
    <t>Polish Scholarly Bibliography</t>
  </si>
  <si>
    <t>The Positive Effects of Video Games on the Human Mind</t>
  </si>
  <si>
    <t>PITIC Elena Alina (ULBS),
PITIC Andrada Alita Elena(Saxion Univ.)</t>
  </si>
  <si>
    <t>International Journal of Advanced Statistics and IT&amp;C for Economics and Life Sciences</t>
  </si>
  <si>
    <t>ISSN 2559 - 365X</t>
  </si>
  <si>
    <t>24-31</t>
  </si>
  <si>
    <t>10.2478/ijasitels-2022-0001</t>
  </si>
  <si>
    <t>SCIENDO</t>
  </si>
  <si>
    <t>Approaches of strategic sustainable development in romanian sport</t>
  </si>
  <si>
    <t>Hulpus Ioana, ULBS, Hulpus Alexandru, ULBS</t>
  </si>
  <si>
    <t>Management for Sustainable Development Journal (MSD),Vol 2/2022, pp 52-57,  https://msdjournal.org/volume-14-no-2-2022/;</t>
  </si>
  <si>
    <t>ISSN 2247 – 0220 online ISSN-L 2066 – 9380 print</t>
  </si>
  <si>
    <t>52-57</t>
  </si>
  <si>
    <t>https://doi.org/10.54989/msd-2022-0017</t>
  </si>
  <si>
    <t>ERIH PLUS</t>
  </si>
  <si>
    <t>Cultural perspectives in Romanian youth basketball. Landmarks in diversity management</t>
  </si>
  <si>
    <t>ISSN 2344 – 3685 ISSN-L 1844-7007</t>
  </si>
  <si>
    <t>84-91</t>
  </si>
  <si>
    <t>RePEc:cbu:jrnlec:y:2022:v:6:p:84-91</t>
  </si>
  <si>
    <t>Particularităţi ale comunicării în Educaţie fizică şi sport</t>
  </si>
  <si>
    <t>Pomohaci Marcel (ULBS); Stoian Iulian (ULBS)</t>
  </si>
  <si>
    <t>Revista Fair-play</t>
  </si>
  <si>
    <t>1841-1010</t>
  </si>
  <si>
    <t>29-32</t>
  </si>
  <si>
    <t>neindexat in baze de date</t>
  </si>
  <si>
    <t>Procesul de măsurare în activitatea sportivă</t>
  </si>
  <si>
    <t>Pomohaci Marcel (ULBS); Hasmasan Ioan (ULBS)</t>
  </si>
  <si>
    <t>33-37</t>
  </si>
  <si>
    <t>Comunicarea : bariere şi obstacole în realizarea unei comunicări eficiente</t>
  </si>
  <si>
    <t>Pomohaci Marcel (ULBS)</t>
  </si>
  <si>
    <t>38-47</t>
  </si>
  <si>
    <t>Selecţia în jocul de volei</t>
  </si>
  <si>
    <t>Pomohaci Marcel (ULBS); Savu Olimpiu (ULBS)</t>
  </si>
  <si>
    <t>48-51</t>
  </si>
  <si>
    <t xml:space="preserve">Application of kinetic recovery programs in performance sports dance pathologies </t>
  </si>
  <si>
    <t>Sopa Ioan Sabin (ULBS) Hritcu-Mesenschi Dennis (UMFTGM) Neagu Nicolae (UMFTGM) Szabo Dan Alexandru (UMFTGM)</t>
  </si>
  <si>
    <t>STUDIA UBB EDUCATIO ARTIS GYM</t>
  </si>
  <si>
    <t>ISSN (print): 1453-4223
ISSN (online): 2065-9547
ISSN-L: 1453-4223</t>
  </si>
  <si>
    <t>69-87</t>
  </si>
  <si>
    <t>EBSCO – EBSCOhost, One Belt, TOC Premier, ProQuest, Index Copernicus, DOAJ, openaccessarticles.com, ERIH PLUS, J-Gate Informatics Publishing Limited</t>
  </si>
  <si>
    <t>100 / 4</t>
  </si>
  <si>
    <t>Caracteristicile şi direcţiile principale de dezvoltare în jocul de volei modern</t>
  </si>
  <si>
    <t>Sopa Ioan Sabin (ULBS)</t>
  </si>
  <si>
    <t>57-63</t>
  </si>
  <si>
    <t>neindexat</t>
  </si>
  <si>
    <t>Proiectarea didactică în Educație fizică și sport</t>
  </si>
  <si>
    <t>1841-1011</t>
  </si>
  <si>
    <t>64-67</t>
  </si>
  <si>
    <r>
      <rPr>
        <sz val="10"/>
        <color theme="1"/>
        <rFont val="Arial Narrow"/>
        <family val="2"/>
      </rPr>
      <t xml:space="preserve">Pomohaci Marcel (ULBS); </t>
    </r>
    <r>
      <rPr>
        <b/>
        <sz val="10"/>
        <color theme="1"/>
        <rFont val="Arial Narrow"/>
        <family val="2"/>
      </rPr>
      <t>Stoian Iulian (ULBS)</t>
    </r>
  </si>
  <si>
    <t>Study on the possibilities of objectization of the organization's response to altitude variations</t>
  </si>
  <si>
    <t>Articol</t>
  </si>
  <si>
    <t>GEOSPORT FOR SOCIETY</t>
  </si>
  <si>
    <t>ISSN 2393-1353</t>
  </si>
  <si>
    <t>134 - 141</t>
  </si>
  <si>
    <t>https://doi.org/10.30892/gss.1706-089</t>
  </si>
  <si>
    <t>http://geosport.uoradea.ro/latest.html</t>
  </si>
  <si>
    <t>Eforturi de ecitare a confilctelor militare în lumea medievală</t>
  </si>
  <si>
    <t>Turcu Dionisie-Vladimir &amp; Turcu Dionisie Marian</t>
  </si>
  <si>
    <t>Anthropology of communication nr.6</t>
  </si>
  <si>
    <t>978-606-733-290-2</t>
  </si>
  <si>
    <t>153-168</t>
  </si>
  <si>
    <t>https://lobbyart-anthropology.ro/Anthropology--and--Communication.php</t>
  </si>
  <si>
    <t>Date privind apariţia sporturilor în regiunea franco-flamandă în evul mediu</t>
  </si>
  <si>
    <t xml:space="preserve">Turcu Dionisie-Vladimir </t>
  </si>
  <si>
    <t>Fair-Play vol. 9 nr. 13</t>
  </si>
  <si>
    <t>76-85</t>
  </si>
  <si>
    <t>https://magazines.ulbsibiu.ro/fairplayjournal/?page_id=64</t>
  </si>
  <si>
    <t>A new concept of frontal migration system for fish ‒ for overflow weirs and river sils</t>
  </si>
  <si>
    <t xml:space="preserve">Voicu R. (National  Institute  of  Hydrology Bucharest), Voicu L. (National  Institute  of  Hydrology Bucharest), Radecki-Pawlik A. (Cracow  University  of  Technology), Bănăduc D. (ULBS) and Plesiński K., (Cracow  University  of  Technology), </t>
  </si>
  <si>
    <t xml:space="preserve">Transylvanian Review of Systematical and Ecological Research, volume 24.1, The Wetlands Diversity, in printing, </t>
  </si>
  <si>
    <t>ISSN-L 1841 – 7051, ISSN 2344 – 3219, 95-104</t>
  </si>
  <si>
    <t>95-104</t>
  </si>
  <si>
    <t>DOI: 10.2478/trser-2022-0007</t>
  </si>
  <si>
    <t>AGRICOLA (National Agricultural Library)
Baidu Scholar
CABI (over 50 subsections)
CNKI Scholar (China National Knowledge Infrastructure)
CNPIEC - cnpLINKer
Dimensions
DOAJ (Directory of Open Access Journals)
EBSCO</t>
  </si>
  <si>
    <t>IC10 - Cărți/capitole publicate la edituri naționale (România sau Republica Moldova) sau la edituri internaționale care nu se află pe lista ULBS a editurilor de prestigiu: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</si>
  <si>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</si>
  <si>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</si>
  <si>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Dovada publicării volumului se face prin link către prezentarea volumului de pe site-ul editurii; prezentarea trebuie să conțină: titlul și data publicării volumului; ISBN-ul; numărul de pagini;</t>
  </si>
  <si>
    <t>Nu se punctează reeditările;</t>
  </si>
  <si>
    <t>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</si>
  <si>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</si>
  <si>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family val="2"/>
      </rPr>
      <t xml:space="preserve">În oricare domeniu, în cazul traducerilor de cărți/capitole care, conform clasificării Academiei Române, sunt realizate în/din „limbi vechi” (latină, greacă veche, ebraică, slavonă) sau în/din „limbi străine mai puțin curente” (chineză, hindi, suedeză ș.a.), se aplică un </t>
    </r>
    <r>
      <rPr>
        <b/>
        <sz val="10"/>
        <color theme="1"/>
        <rFont val="Arial Narrow"/>
        <family val="2"/>
      </rPr>
      <t>coeficient de multiplicare de 2</t>
    </r>
    <r>
      <rPr>
        <sz val="10"/>
        <color theme="1"/>
        <rFont val="Arial Narrow"/>
        <family val="2"/>
      </rPr>
      <t>.</t>
    </r>
  </si>
  <si>
    <r>
      <rPr>
        <b/>
        <sz val="10"/>
        <color theme="1"/>
        <rFont val="Arial Narrow"/>
        <family val="2"/>
      </rPr>
      <t>* Punctaje de referință:</t>
    </r>
    <r>
      <rPr>
        <sz val="10"/>
        <color theme="1"/>
        <rFont val="Arial Narrow"/>
        <family val="2"/>
      </rPr>
      <t xml:space="preserve">
Pentru cărți/capitole publicate la edituri naționale (România și Republica Moldova):
•autor de volume/capitole: 2 p./pagină (se împarte la numărul de autori);
•coordonare/editare de volum: 1 p./pagină (se împarte la numărul de coordonatori);
•traducere de volume/capitole: 1 p./pagină (se împarte la numărul de traducători).
Pentru cărțile/capitolele publicate la </t>
    </r>
    <r>
      <rPr>
        <b/>
        <sz val="10"/>
        <color theme="1"/>
        <rFont val="Arial Narrow"/>
        <family val="2"/>
      </rPr>
      <t>edituri internaționale (</t>
    </r>
    <r>
      <rPr>
        <sz val="10"/>
        <color theme="1"/>
        <rFont val="Arial Narrow"/>
        <family val="2"/>
      </rPr>
      <t>altele decât cele de la IC02) se aplică un</t>
    </r>
    <r>
      <rPr>
        <b/>
        <sz val="10"/>
        <color theme="1"/>
        <rFont val="Arial Narrow"/>
        <family val="2"/>
      </rPr>
      <t xml:space="preserve"> coeficient de multiplicare de 2.</t>
    </r>
  </si>
  <si>
    <t>Numele și prenumele autorilor</t>
  </si>
  <si>
    <t>Editura</t>
  </si>
  <si>
    <t>ISBN-ul cărții</t>
  </si>
  <si>
    <t>Luna publicării</t>
  </si>
  <si>
    <t>Nr. pag.</t>
  </si>
  <si>
    <t>Algoritmi de optimizare a proceselor paralele cu aplicatii in criptografie</t>
  </si>
  <si>
    <t>Casa Cartii de Stiinta, Cluj-Napoca</t>
  </si>
  <si>
    <t>978-606-17-2067-5</t>
  </si>
  <si>
    <t>0ctombrie</t>
  </si>
  <si>
    <t>190,00</t>
  </si>
  <si>
    <t>1,00</t>
  </si>
  <si>
    <t>2/pag</t>
  </si>
  <si>
    <t xml:space="preserve">Systemic approach and research in sport performance. </t>
  </si>
  <si>
    <r>
      <rPr>
        <b/>
        <sz val="10"/>
        <color theme="1"/>
        <rFont val="Arial Narrow"/>
        <family val="2"/>
      </rPr>
      <t>Bădescu, D</t>
    </r>
    <r>
      <rPr>
        <sz val="10"/>
        <color theme="1"/>
        <rFont val="Arial Narrow"/>
        <family val="2"/>
      </rPr>
      <t>., Deneș, C., Bădescu, M.</t>
    </r>
  </si>
  <si>
    <t>https://www.lap-publishing.com/catalog/details/store/cn/book/978-620-5-52797-9/systemic-approach-and-research-in-sport-performance?search=Secure%20Data%20Collection</t>
  </si>
  <si>
    <t>ISBN-13 978-620-5-52797-9</t>
  </si>
  <si>
    <t>dec.</t>
  </si>
  <si>
    <t>228x2:3x2 = 304</t>
  </si>
  <si>
    <t>Managementul proiectelor</t>
  </si>
  <si>
    <t>Hulpuș Ioana, Hulpus Alexandru</t>
  </si>
  <si>
    <t>https://aleph.bibnat.ro/F/RRT4IFG85DF6RARQJRH865RV3DP77C4TBMXEKVP1LS4A3TAE27-54318?func=full-set-set&amp;set_number=038004&amp;set_entry=000005&amp;format=999</t>
  </si>
  <si>
    <t>978-606-8938-16-5</t>
  </si>
  <si>
    <t>decembrie</t>
  </si>
  <si>
    <t>THE IMPORTANCE OF CRAWL STYLE, FOR STUDENTS, IN THE SWIMMING CONTEST: 50 M WITH OBSTACLES (MILITARY PENTATHLON). SPORTS PERFORMANCE MONITORING TECHNIQUES</t>
  </si>
  <si>
    <t>Pomohaci Marcel, Sopa Ioan Sabin</t>
  </si>
  <si>
    <t>https://www.lap-publishing.com/catalog/details/store/gb/book/978-620-4-73824-6/the-importance-of-crawl-style,-for-students,-in-military-pentathlon?search=pomohaci</t>
  </si>
  <si>
    <t>978-620-4-73824-6</t>
  </si>
  <si>
    <t>Ianuarie</t>
  </si>
  <si>
    <t>Proprietati magnetice ale straturilor subtiri</t>
  </si>
  <si>
    <t>Birsan Eugen</t>
  </si>
  <si>
    <t>Techno Media Sibiu</t>
  </si>
  <si>
    <t>    ISBN 978-606-616-473-3</t>
  </si>
  <si>
    <t>noiembrie</t>
  </si>
  <si>
    <t>IC11 - Proiecte finanțate de Comisia Europeană (Horizon-MSCA ș.a.); alte linii internaționale de finanțare; programul COST, UEFISCDI (mobilități: MC, MCT, MCD ș.a.), ANCS, AFCN, Consiliul Local, Consiliul Județean ș.a.; proiecte cu terți</t>
  </si>
  <si>
    <t>Se raportează aici doar proiectele de cercetare, în sensul definiției acestei noțiuni din Art. 2 alin. (1) din Ordinul comun al MFP și MCI nr. 2326/2855/2017 din 29 august 2017, potrivit căruia „elementele definitorii” ale unui proiect de cercetare-dezvoltare și inovare sunt: „a) scopul; b) domeniul de cercetare, dezvoltare și inovare; c) obiectivele; d) perioada de desfășurare; e) tipul sursei de finanțare (public/privat/național/extern); f) bugetul, cu evidențierea distinctă a cheltuielilor corespunzătoare veniturilor din salarii și asimilate salariilor aferente personalului încadrat în proiect; g) caracterul de noutate și/sau inovativ al rezultatului; h) indicatorii de rezultat definiți.</t>
  </si>
  <si>
    <t>Se punctează doar proiectele pentru care directorul a contribuit la scrierea aplicației;</t>
  </si>
  <si>
    <t>Se punctează doar proiectele contractate, nu și aplicațiile necâștigătoare/necontractate;</t>
  </si>
  <si>
    <t>Contabilitatea proiectelor trebuie să se desfășoare prin Direcția Financiar-Contabilă a ULBS;
În cazul proiectelor cu terții, cheltuielile cu personalul ULBS nu se iau în calcul în stabilirea valorii proiectului pe baza căreia se acordă punctajul;</t>
  </si>
  <si>
    <t>Punctajul se acordă o singură dată pe proiect, pentru anul în care a avut loc contractarea, indiferent dacă este vorba despre un buget multianual;</t>
  </si>
  <si>
    <t>Punctajul se acordă directorului/responsabilului de proiect din partea ULBS; directorul/responsabilul poate decide împărțirea punctajului cu membrii echipei, în baza unei notificări scrise adresate SSCDI.</t>
  </si>
  <si>
    <r>
      <rPr>
        <b/>
        <sz val="10"/>
        <color theme="1"/>
        <rFont val="Arial Narrow"/>
        <family val="2"/>
      </rPr>
      <t>* Punctaje de referință:</t>
    </r>
    <r>
      <rPr>
        <sz val="10"/>
        <color theme="1"/>
        <rFont val="Arial Narrow"/>
        <family val="2"/>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t>
    </r>
  </si>
  <si>
    <t>Finanțator</t>
  </si>
  <si>
    <t>Durata contractului 
(LL/AA - LL/AA )</t>
  </si>
  <si>
    <t xml:space="preserve">Suma contractului </t>
  </si>
  <si>
    <t>Suma încasată în anul de referință</t>
  </si>
  <si>
    <t>IC12 - Citări în publicații indexate BDI (inclusiv ERIH), în reviste neindexate și în volume publicate la edituri din țară și din străinătate, în teze de doctorat indexate în Google Scholar</t>
  </si>
  <si>
    <t>Se specifică lucrarea citată (= LCA) și lucrarea care citează (= LCI); persoana care raportează trebuie să se afle printre autorii LCA și în această calitate să aibă declarată afilierea la ULBS; nu se punctează LCA în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</si>
  <si>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</si>
  <si>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Se ia în considerare o (singură) citare doar atunci când toate datele bibliografice esențiale ale LCA (autor, titlu, revistă/editură ș.a.) sunt menționate în LCI; nu se consideră „citări” simplele mențiuni nominale, prezența într-o listă de acknowledgements etc.;</t>
  </si>
  <si>
    <t>Nu se punctează autocitările (nu se raportează LCI pe a căror listă de autori se numără autorul LCA care face raportarea);</t>
  </si>
  <si>
    <t>Se consideră o (singură) citare atunci când se stabilește o asociere invariabilă între o LCA și o LCI; dacă mai multe LCA ale aceluiași autor sunt citate în aceeași LCI, aceste situații se consemnează și se punctează distinct; la fel, dacă aceeași LCA este citată în mai multe LCI, aceste situații se consemnează și se punctează distinct;</t>
  </si>
  <si>
    <t>Nu se punctează citările multiple (dacă o LCA este citată de mai multe ori într-o LCI, acest fapt se raportează ca o singură citare; regula se aplică și în situațiile în care aceeași LCA a fost citată în capitole/secțiuni diferite ale unei lucrări având același autor/aceiași autori, întrucât secțiunile respective reprezintă părți diferite ale aceleiași lucrări, și nu lucrări diferite);</t>
  </si>
  <si>
    <t>LCI trebuie să fi fost publicată în intervalul de raportare; nu există restricții pentru data de publicare a LCA.</t>
  </si>
  <si>
    <r>
      <rPr>
        <b/>
        <sz val="10"/>
        <color theme="1"/>
        <rFont val="Arial Narrow"/>
        <family val="2"/>
      </rPr>
      <t>*Punctaje de referință:</t>
    </r>
    <r>
      <rPr>
        <b/>
        <u/>
        <sz val="10"/>
        <color theme="1"/>
        <rFont val="Arial Narrow"/>
        <family val="2"/>
      </rPr>
      <t xml:space="preserve">
</t>
    </r>
    <r>
      <rPr>
        <sz val="10"/>
        <color theme="1"/>
        <rFont val="Arial Narrow"/>
        <family val="2"/>
      </rPr>
      <t xml:space="preserve">•       20 p./citare: reviste BDI/ERIH; volume apărute la edituri din străinătate (altele decât acelea de pe lista editurilor de prestigiu) și de pe listele CNCS (toate categoriile);
•      10 p./citare: reviste neindexate; volume apărute la alte edituri din România și Republica Moldova, teze de doctorat indexate în Google Scholar.
</t>
    </r>
  </si>
  <si>
    <t>LCA -lucrare citată- (titlu)</t>
  </si>
  <si>
    <t>LCI - lucrare care citează -(autori, titlu, revistă)</t>
  </si>
  <si>
    <t>Baza de date în care este indexată LCI (BDI, inclusiv ERIH) în reviste neindexate și în volume publicate la edituri din țară și din străinătate, în teze de doctorat indexate în Google Scholar</t>
  </si>
  <si>
    <t>BENJAMIN A. PETER, GEOFREY D. WANZALA, IDOWU A. SABIKI; Hadamard Product of a Class of Holomorphic Functions with an
Arbitrary Fixed Point; Journal of Applied Sciences, Information, and Computing
Vol. 3, No. 1 (June, 2022)</t>
  </si>
  <si>
    <t>https://jasic.kiu.ac.ug/article-view.php?i=45&amp;t=hadamard-product-of-a-class-of-holomorphic-functions-with-an-arbitrary-fixed-point</t>
  </si>
  <si>
    <t>On a subclass of n-starlike functions</t>
  </si>
  <si>
    <t>Gagandeep Singh and Gurcharanjit Singh; COEFFICIENT BOUNDS FOR CERTAIN SUBCLASSES OF CLOSE-TO-CONVEX AND
QUASI-CONVEX FUNCTIONS WITH FIXED POINT; Jnanabha, Vol. 52(1) (2022), 141-148;</t>
  </si>
  <si>
    <t>https://docs.vijnanaparishadofindia.org/jnanabha/jnanabha_volume_52_v1_2022/jnanabha_volume_52_v1_2022.pdf#page=143</t>
  </si>
  <si>
    <t>Meneceur, Maroua, Weak multivalued contractions and fixed points results with applications to differential inclusions, Doctoral thesis, Universty of Eloued, 2022</t>
  </si>
  <si>
    <t>http://dspace.univ-eloued.dz/handle/123456789/14322</t>
  </si>
  <si>
    <t>Google Scholar</t>
  </si>
  <si>
    <t>Mudasir Younis, Nicola Fabiano, Mirjana Pantovic, and Stojan Radenovic, Some critical remarks of recent results on
F-contractions in b-metric spaces, Mathematical Analysis and its Contemporary Applications
Volume 4, Issue 2, 2022, 1–10
doi: 10.30495/maca.2022.1948245.1043</t>
  </si>
  <si>
    <t>https://www.macajournal.com/article_689187_9d22912679f3ee40481df36982ad5f00.pdf</t>
  </si>
  <si>
    <t>ICI Journal Master List, publons, CiteFactor, Academic Resource Index, Academia, JGate</t>
  </si>
  <si>
    <t>Oprean Constantin, Bucur Amelia, Vanu M.Alina</t>
  </si>
  <si>
    <t>A Mathematical Model of the Inovation Indicator,Proc. Of the 5th Balkan Region Conference on Engineering and Business Education, 2009, 194-198</t>
  </si>
  <si>
    <t>Rosa Maria Martinez-Vasquez, Belen Payan Sanchez(Univ.din Almeria, Spania),El Fenomeno Emprendedor en Tiempos de Pandemia: Una Revision Global, 2022</t>
  </si>
  <si>
    <t>https://books.google.ro/books?hl=ro&amp;lr=&amp;id=h_9pEAAAQBAJ&amp;oi=fnd&amp;pg=PA33&amp;ots=XIGFDgQ37z&amp;sig=27cs6NnyTFWR2GudPaJQEcg3PTw&amp;redir_esc=y#v=onepage&amp;q&amp;f=false</t>
  </si>
  <si>
    <t>Amelia Bucur</t>
  </si>
  <si>
    <t>An indicator of an individual's professional quality, Proceedings of the 8th
International Conference on Applied Mathematics, Simulation, Modelling, Florence, 342–345, 2014</t>
  </si>
  <si>
    <t>Majed S.Balalaa(University of Tabuk, Saudi Arabia), Anouar Ben Mabrouk(Department of Mathematics, Higher Institute of Applied Mathematics and Computer Science, University of Kairouan, Tunisia), A Wavelet Quality of Life Multi-index and the Impact of Social Media during the Pandemic and the Crisis, Preprints 2022, 2022100268</t>
  </si>
  <si>
    <t>https://www.preprints.org/manuscript/202210.0268/v1</t>
  </si>
  <si>
    <t>Brătian Vasile., Bucur Amelia, Oprean Camelia, Tănăsescu Cristina</t>
  </si>
  <si>
    <t>Discretionary
vs nondiscretionary in fiscal mechanism – non-automatic fiscal stabilisers
vs automatic fiscal stabilisers. Economic Research-Ekonomska Istraživanja,
29(1), 1–17,2015</t>
  </si>
  <si>
    <t>Swati Yadav(Univ of Delhi, India), REVISITING FISCAL POLICY AND
A CASE FOR AUTOMATIC
STABILISERS IN URBAN INDIA, Fiscal Policy, vol.6, issue 1,pp.1-17, 2022</t>
  </si>
  <si>
    <t>https://jgu.s3.ap-south-1.amazonaws.com/jsgp/REVISITING_FISCAL_POLICY-Volume-6-Issue-I.pdf</t>
  </si>
  <si>
    <t>scholar google</t>
  </si>
  <si>
    <t>4,00</t>
  </si>
  <si>
    <t>Bratian Vasile, Opreana Claudiu, Bucur Amelia</t>
  </si>
  <si>
    <t>Evaluation of the Stock Quote
Stochastic Approach, Market
Efficiency and Technical Analysis International Journal of Economics and Financial Issues , 7 (5), 2017, 307- 316</t>
  </si>
  <si>
    <t>Doh
Khul Kim (North Central College, Naperville, USA) and Sung Min Kim(Weatherhead School of Management, Case Western Reserve University, Cleveland, OH, USA), What Do We Learn from Daily Leaders and Laggards in Stock
Investment? Do They Help Outperform the Market Average?, International Journal of Economics and Finance; Vol. 14, No. 2; pp.44-50, 2022</t>
  </si>
  <si>
    <t>https://ideas.repec.org/a/ibn/ijefaa/v14y2022i2p44.html</t>
  </si>
  <si>
    <t>Harvard Library E-Journals
Open J-Gate
scholar google
etc</t>
  </si>
  <si>
    <t>3,00</t>
  </si>
  <si>
    <t>BELBALI Hadjer(Université de Ghardaia, Ghardaia, Algeria), Etude de quelques équations différentielles fractionnaires par l'application de la fonction de Lyapunov, 2022</t>
  </si>
  <si>
    <t>http://dspace.univ-ghardaia.dz:8080/xmlui/handle/123456789/1223</t>
  </si>
  <si>
    <t>Teză de doctorat
Google Scholar</t>
  </si>
  <si>
    <t>Oprean Constantin, Vanu Alina Mihaela, Bucur Amelia</t>
  </si>
  <si>
    <t>Sustainable Development Modeling, Management of Sustainable Development,vol.1,nr.2,Sibiu,2009, 10-18</t>
  </si>
  <si>
    <t>ОЯ Ковальчук(Univ. Ucraina), Teză de doctorat, 2022</t>
  </si>
  <si>
    <t>http://dspace.tnpu.edu.ua/bitstream/123456789/26058/1/Koval4yk.pdf</t>
  </si>
  <si>
    <t>Matematici aplicate in biologie și ecologie,
Editura ULBS, Sibiu, 2008</t>
  </si>
  <si>
    <t>PAKHOMOV OLEG, KOPANITSA GEORGY, METSKER OLEG, TROFIMOV EGOR( National Research University "Higher School of Economics", Saint-Petersburg, Russia), FORECASTING EFFICIENCY OF PROGRAMS AND OPTIMIZATION OF LOCAL BUDGETS IN SMART CITIES FOR A BETTER QUALITY OF LIFE, Conference of Open Innovation, pp.443-449, 2022</t>
  </si>
  <si>
    <t>https://www.elibrary.ru/item.asp?id=48459047</t>
  </si>
  <si>
    <t>Balalaa, M.S.(University of Tabuk, Saudi Arabia); Ben Mabrouk(Department of Mathematics, Higher Institute of Applied Mathematics and Computer Science, University
of Kairouan, Tunisia), A. A Wavelet Quality of Life Multi-index and the Impact of Social Media during the Pandemic and the Crisis. Preprints 2022, 2022100268</t>
  </si>
  <si>
    <t>Modeling as a multiple-criteria decision-making problem and simulation, for the
398 hierarchization of programs of study. In Proceedings of the Advances in Automatic Control
399 Modelling and Simulation, Brasov, Romania, 1–3 June 2013; pp. 338–343</t>
  </si>
  <si>
    <t>Operational Research and Applications in Quality Management; LAP
404 Lambert Academic Publishing: Saarbrücken, Germany, 2014.</t>
  </si>
  <si>
    <t>Balalaa, M.S.(University of Tabuk, Saudi Arabia); Ben Mabrouk(Department of Mathematics, Higher Institute of Applied Mathematics and Computer Science, University</t>
  </si>
  <si>
    <t>2,00</t>
  </si>
  <si>
    <t>Evaluation of the Quality and Quantity of Research Results in Higher Education, Quality &amp; Quantity, vol.52, nr.1, 2018, 101-118</t>
  </si>
  <si>
    <t>Adot, E., Akhmedova, A., Alvelos, H., Barbosa-Pereira, S., Berbegal-Mirabent, J., Cardoso, S., Domingues, P., Franceschini, F., Gil-Doménech, D., Machado, R., Maisano, D.A., Marimon, F., Mas-Machuca, M., Mastrogiacomo, L., Melo, A.I., Miguéis, V., Rosa, M.J., Sampaio, P., Torrents, D. and Xambre, A.R(Universidade de Aveiro, Portugalia), SMART-QUAL: a dashboard for quality measurement in higher education institutions, International Journal of Quality &amp; Reliability Management, Vol. ahead-of-print No. ahead-of-print. https://doi.org/10.1108/IJQRM-06-2022-0167, 2022</t>
  </si>
  <si>
    <t>https://www.emerald.com/insight/content/doi/10.1108/IJQRM-06-2022-0167/full/html</t>
  </si>
  <si>
    <t>scholar 
emerald</t>
  </si>
  <si>
    <t>Bucur Amelia, Dobrotă Gabriela, Dumitraşcu Oana</t>
  </si>
  <si>
    <t>Implications of Fiscal Pressure on the Sustainability of the Equilibrium and Performance of Companies. Evidences in the Rubber and Plastic Industry from Romania, Sustainability 2019, 11(7), 2082</t>
  </si>
  <si>
    <t>Şengel, Ü., Işkın, M., Çevrimkaya, M. and Genç, G. (Sakarya University of Applied Sciences,Tourism Faculty), Fiscal and monetary policies supporting the tourism industry during COVID-19, Journal of Hospitality and Tourism Insights,2022</t>
  </si>
  <si>
    <t>https://www.emerald.com/insight/content/doi/10.1108/JHTI-08-2021-0209/full/html</t>
  </si>
  <si>
    <t>Titu Mihail Aurel, Bucur Amelia</t>
  </si>
  <si>
    <t>Models for Quality Analysis of Services in the Local Public Administration, Quality &amp; Quantity, vol. 50, issue 2, 2016, 921-936</t>
  </si>
  <si>
    <t>WÓJCIK-MAZUR, Agnieszka; ŁUKOMSKA-SZAREK, Justyna; MARTYNKO, Anna; PIONTEK, Krzysztof (Czestochowa University of Technology, Poland), Impact of the COVID-19 pandemic on the quality of customer service in the local government units, Administration &amp; Public Management Review . 2022, Issue 39, p133-153</t>
  </si>
  <si>
    <t>Maniu Ionela (ULBS), Pop Emilia Loredana (UBB), Ratiu Augusta, Stefanescu Eduard</t>
  </si>
  <si>
    <t>Insights From IT Jobs Market With Text Mining Approach</t>
  </si>
  <si>
    <t>Denis Shadrin, Andrey Sozykin, Evgeniy Kuklin, Alexander Bersenev, Classification of Software Developer Skills Using Analysis of Russian Job Ads</t>
  </si>
  <si>
    <t>https://ieeexplore.ieee.org/document/9923408/authors#authors</t>
  </si>
  <si>
    <t>Ratiu Augusta</t>
  </si>
  <si>
    <t>Bîclea Diana (ULBS)</t>
  </si>
  <si>
    <t>THE CONE OF EXPERIENCE IN TEACHING MATHEMATICS
SYNCHRONOUSLY AND ASYNCHRONOUSLY</t>
  </si>
  <si>
    <t>Hanifah H, Melisa Antasa , : Kendala dan Kiat Sukses Penerapan LKPD Geometri Berbasis Model Apos Berbantuan Geogebra, Dharma Raflesia, Jurnal Ilmiah Pengembangan dan Penerapan IPTEKS</t>
  </si>
  <si>
    <t>https://ejournal.unib.ac.id/index.php/dharmaraflesia/article/view/20014</t>
  </si>
  <si>
    <t>Bîclea Diana ( ULBS)</t>
  </si>
  <si>
    <t>Hanifah H, Febrila Lilia Gina, Student Response to Geometry Student’s Worksheet Based on APOS Model Assisted GeoGebra, Proceedings of the 3rd International Conference on Educational Science and Teacher Profession (ICETeP 2021)</t>
  </si>
  <si>
    <t>https://www.atlantis-press.com/proceedings/icetep-21/125977203</t>
  </si>
  <si>
    <r>
      <rPr>
        <sz val="10"/>
        <color theme="1"/>
        <rFont val="Arial Narrow"/>
        <family val="2"/>
      </rPr>
      <t>Jovanovic R. (Univ. Doha, Qatar)</t>
    </r>
    <r>
      <rPr>
        <sz val="12"/>
        <color rgb="FF333333"/>
        <rFont val="Arial"/>
        <family val="2"/>
      </rPr>
      <t>, </t>
    </r>
    <r>
      <rPr>
        <sz val="10"/>
        <color theme="1"/>
        <rFont val="Arial Narrow"/>
        <family val="2"/>
      </rPr>
      <t>Tuba M. (Univ. of Belgrade, Serbia), Simian D.</t>
    </r>
  </si>
  <si>
    <r>
      <rPr>
        <sz val="10"/>
        <color theme="1"/>
        <rFont val="Arial Narrow"/>
        <family val="2"/>
      </rPr>
      <t>M MacNeil</t>
    </r>
    <r>
      <rPr>
        <sz val="10"/>
        <color theme="1"/>
        <rFont val="Arial"/>
        <family val="2"/>
      </rPr>
      <t>, </t>
    </r>
    <r>
      <rPr>
        <sz val="10"/>
        <color theme="1"/>
        <rFont val="Arial Narrow"/>
        <family val="2"/>
      </rPr>
      <t>M Bodur, Leveraging Decision Diagrams to Solve Two-stage Stochastic Programs with Binary Recourse and Logical Linking Constraints, arXiv:2211.0216, 2022</t>
    </r>
  </si>
  <si>
    <t>https://arxiv.org/abs/2211.02169</t>
  </si>
  <si>
    <t>NASA ADS, Semantic Scholars</t>
  </si>
  <si>
    <r>
      <rPr>
        <sz val="10"/>
        <color theme="1"/>
        <rFont val="Arial Narrow"/>
        <family val="2"/>
      </rPr>
      <t>Jovanovic R. (Univ. Doha, Qatar)</t>
    </r>
    <r>
      <rPr>
        <sz val="12"/>
        <color rgb="FF333333"/>
        <rFont val="Arial"/>
        <family val="2"/>
      </rPr>
      <t>, </t>
    </r>
    <r>
      <rPr>
        <sz val="10"/>
        <color theme="1"/>
        <rFont val="Arial Narrow"/>
        <family val="2"/>
      </rPr>
      <t>Tuba M. (Univ. of Belgrade, Serbia), Simian D.</t>
    </r>
  </si>
  <si>
    <t>Y Gao, Z Chen , Algorithm research for prize-collecting dominating set problem on special graph, Proceedings Volume 12350, 6th International Workshop on Advanced Algorithms and Control Engineering (IWAACE 2022); 123502O (2022) https://doi.org/10.1117/12.2652680</t>
  </si>
  <si>
    <t>https://www.spiedigitallibrary.org/conference-proceedings-of-spie/12350/123502O/Algorithm-research-for-prize-collecting-dominating-set-problem-on-special/10.1117/12.2652680.short?SSO=1</t>
  </si>
  <si>
    <t>Spie Digital Library, ADS</t>
  </si>
  <si>
    <r>
      <rPr>
        <sz val="10"/>
        <color theme="1"/>
        <rFont val="Arial Narrow"/>
        <family val="2"/>
      </rPr>
      <t>Agustian, David and Tri Basuki, Kurniawan and Misinem, . and Edi Surya, Negara and Yesi Novaria, Kunang (2022) </t>
    </r>
    <r>
      <rPr>
        <i/>
        <sz val="10"/>
        <color theme="1"/>
        <rFont val="Arial"/>
        <family val="2"/>
      </rPr>
      <t>Utilizing Support Vector Machines to Recognize Pattern Numbers on Sheet C1 Ballots.</t>
    </r>
    <r>
      <rPr>
        <sz val="10"/>
        <color theme="1"/>
        <rFont val="Arial"/>
        <family val="2"/>
      </rPr>
      <t> Journal of Data Science, 2022 (14). pp. 1-16.</t>
    </r>
  </si>
  <si>
    <t>http://ipublishing.intimal.edu.my/jods.html</t>
  </si>
  <si>
    <t>MyJournal</t>
  </si>
  <si>
    <t>B GÖRKEMLİ, Parameter optimization of quick artificial bee colony algorithm for dynamic deployment problem of wireless sensor networks using Taguchi method, Journal of Balıkesir University Institute of Science and Technology, Volume: 24 Issue: 2, 567 - 580, 2022</t>
  </si>
  <si>
    <t>https://dergipark.org.tr/en/pub/baunfbed/issue/70370/1003365</t>
  </si>
  <si>
    <t>M Subotic (Singidunum Univ. Belgrad, Serbia), M Tuba (Singidunum Univ. Belgrad, Serbia), N Bacanin (Singidunum Univ. Belgrad, Serbia), D Simian (ULBS)</t>
  </si>
  <si>
    <t>Parallelized cuckoo search algorithm for unconstrained optimization</t>
  </si>
  <si>
    <t>Hamza Hussaini, et.al., Hybrid Flower Pollination and Recurrent Neural Network (Fprnn) For Forecasting OPEC Annual Petroleum Consumption, preprint, 2022</t>
  </si>
  <si>
    <t>https://papers.ssrn.com/sol3/papers.cfm?abstract_id=4038147</t>
  </si>
  <si>
    <t>SSRN</t>
  </si>
  <si>
    <t>Tuba, E (Univ. Of Belgrad, Serbia)., Tuba, M. (Univ. Of Belgrad, Serbia), Simian, D. (ULBS), Jovanovic, R. (Qatar Univ.)</t>
  </si>
  <si>
    <t>JPEG Quantization Table Optimization by Guided Fireworks Algorithm</t>
  </si>
  <si>
    <t>J Zhu, Data compression device and compression method configured to gradually adjust a quantization step size to obtain an optimal target quantization step size, US Patent 11,494,946, 2022 - Google Patents</t>
  </si>
  <si>
    <t>https://patents.google.com/patent/US11494946B2/en</t>
  </si>
  <si>
    <t>Google patents</t>
  </si>
  <si>
    <t>Issac, K., Bharanidharan, N., Rajaguru, H. (2022). Feature Selection Using Elephant Herding Optimization Hybridized with Gray Wolf Optimization for Anomaly Detection in Wafer Manufacturing. In: Gandhi, T.K., Konar, D., Sen, B., Sharma, K. (eds) Advanced Computational Paradigms and Hybrid Intelligent Computing . Advances in Intelligent Systems and Computing, vol 1373. Springer, Singapore.</t>
  </si>
  <si>
    <t>https://link.springer.com/chapter/10.1007/978-981-16-4369-9_50#citeas</t>
  </si>
  <si>
    <t>Springer Link,</t>
  </si>
  <si>
    <t>Yassine Drias, Habiba Drias and Ilyes Khennak, Enhanced Elephant Herding Optimization for Large Scale Information Access on Social Media, International Journal of Computer Information Systems and Industrial Management Applications.
ISSN 2150-7988 Volume 14 (2022) pp. 028-047</t>
  </si>
  <si>
    <t>http://www.mirlabs.org/ijcisim/regular_papers_2022/IJCISIM_4.pdf</t>
  </si>
  <si>
    <t>volum din strainatate</t>
  </si>
  <si>
    <t>Moussa Semchedine, Oussama Harouche, Elephant Herding Optimization (EHO) for image segmentation, 1st International Conference on Engineering and Applied
Natural Sciences. Konya, Turcia, 2022</t>
  </si>
  <si>
    <t>https://www.researchgate.net/profile/Moussa-Semchedine/publication/361017761_Elephant_Herding_Optimization_EHO_for_image_segmentation/links/6297dc6455273755ebc93e6d/Elephant-Herding-Optimization-EHO-for-image-segmentation.pdf</t>
  </si>
  <si>
    <t>Ai Nurhayati, PERBANDINGAN CHAOTIC ELEPHANT HERDING OPTIMIZATION ALGORITHM DENGAN ELEPHANT SWARM WATER SEARCH ALGORITHM, JIRE, Vol. 5 No. 1 (2022)</t>
  </si>
  <si>
    <t>http://e-journal.stmiklombok.ac.id/index.php/jire/article/view/389</t>
  </si>
  <si>
    <r>
      <rPr>
        <sz val="10"/>
        <color theme="1"/>
        <rFont val="Arial Narrow"/>
        <family val="2"/>
      </rPr>
      <t>Alihodzic, A (Univ. Saraevo)</t>
    </r>
    <r>
      <rPr>
        <sz val="10"/>
        <color rgb="FF5D33BF"/>
        <rFont val="Arial Narrow"/>
        <family val="2"/>
      </rPr>
      <t> </t>
    </r>
    <r>
      <rPr>
        <sz val="10"/>
        <color theme="1"/>
        <rFont val="Arial Narrow"/>
        <family val="2"/>
      </rPr>
      <t>; Tuba, E (Singidumum, Univ. Belgrad) ; Simian, D (Simian, Dana); Tuba, V (Singidumum, Univ. Belgrad) ; Tuba, M (Singidumum, Univ. Belgrad)</t>
    </r>
  </si>
  <si>
    <t>Rim Barioul, Hand Sign Recognition based on Myographic Methods and Random K-Tournament Grasshopper Extreme Learner, Technishe Univ. Chemnitz, Scientific report</t>
  </si>
  <si>
    <t>https://nbn-resolving.org/urn:nbn:de:bsz:ch1-qucosa2-766982</t>
  </si>
  <si>
    <t>Parallelization of the local threshold and boolean function based edge detection algorithm using cuda</t>
  </si>
  <si>
    <t>A Comparison of Supervised Segmentation Methods Based on Convolutional Neural Networks for Weed-Mapping Identification in UAV Images, Repositorio institucional, UFCS</t>
  </si>
  <si>
    <t>https://repositorio.ufsc.br/handle/123456789/243427</t>
  </si>
  <si>
    <t>Support vector machine optimized by firefly algorithm for emphysema classification in lung tissue CT images</t>
  </si>
  <si>
    <t>Awotunde, J.B., Adeniyi, A.E., Ajagbe, S.A., Jimoh, R.G., Bhoi, A.K. (2022). Swarm Intelligence and Evolutionary Algorithms in Processing Healthcare Data. In: Mishra, S., González-Briones, A., Bhoi, A.K., Mallick, P.K., Corchado, J.M. (eds) Connected e-Health. Studies in Computational Intelligence, vol 1021. Springer Cham</t>
  </si>
  <si>
    <t>https://link.springer.com/chapter/10.1007/978-3-030-97929-4_5</t>
  </si>
  <si>
    <t>Publicatie in volum din strainatate,Springer link , GlobalAuthorid</t>
  </si>
  <si>
    <t>Laura Florentina Cacovean (ULBS), Florin Stoica (ULBS), Dana Simian (ULBS)</t>
  </si>
  <si>
    <t>A new model checking tool</t>
  </si>
  <si>
    <t>Rumpa Hazra, Modeling, analysis and verification of real-time software systems: an integrated approach, 2019, Publisher: Jadavpur University, Kolkata, West Bengal</t>
  </si>
  <si>
    <t>http://20.198.91.3:8080/jspui/handle/123456789/1100</t>
  </si>
  <si>
    <t>PhD thesis</t>
  </si>
  <si>
    <r>
      <rPr>
        <sz val="10"/>
        <color theme="1"/>
        <rFont val="Arial Narrow"/>
        <family val="2"/>
      </rPr>
      <t xml:space="preserve">Ali Ibrahim, Yadi Utama, Ermatita, Putri Eka Sevtiyuni, </t>
    </r>
    <r>
      <rPr>
        <i/>
        <sz val="10"/>
        <color rgb="FF000000"/>
        <rFont val="Arial Narrow"/>
        <family val="2"/>
      </rPr>
      <t>Administrative Management Training for Development of Information Technology-Based Apparatus and Community Soft Skills in Pelabuhan Dalam Village</t>
    </r>
    <r>
      <rPr>
        <sz val="10"/>
        <color rgb="FF000000"/>
        <rFont val="Arial Narrow"/>
        <family val="2"/>
      </rPr>
      <t>, Jurnal Pengabdian dan Pemberdayaan Masyarakat Indonesia, Vol. 2, No. 5, 2022, E-ISSN 2807-7679 | P-ISSN 2807-792X, pp 193-199</t>
    </r>
  </si>
  <si>
    <t>https://jppmi.ptti.web.id/index.php/jppmi/article/view/98/28</t>
  </si>
  <si>
    <t>BDI https://jppmi.ptti.web.id/index.php/jppmi/index-abstract</t>
  </si>
  <si>
    <t>Laura Florentina Cacovean (ULBS), Florin Stoica (ULBS)</t>
  </si>
  <si>
    <t>CTL model update implementation using ANTLR tools</t>
  </si>
  <si>
    <r>
      <rPr>
        <sz val="10"/>
        <color theme="1"/>
        <rFont val="Arial Narrow"/>
        <family val="2"/>
      </rPr>
      <t xml:space="preserve">Rumpa Hazra, </t>
    </r>
    <r>
      <rPr>
        <i/>
        <sz val="10"/>
        <color rgb="FF000000"/>
        <rFont val="Arial Narrow"/>
        <family val="2"/>
      </rPr>
      <t>Modeling, analysis and verification of real-time software systems: an integrated approach</t>
    </r>
    <r>
      <rPr>
        <sz val="10"/>
        <color rgb="FF000000"/>
        <rFont val="Arial Narrow"/>
        <family val="2"/>
      </rPr>
      <t>, 2019, Publisher: Jadavpur University, Kolkata, West Bengal</t>
    </r>
  </si>
  <si>
    <t xml:space="preserve">http://20.198.91.3:8080/jspui/handle/123456789/1100 </t>
  </si>
  <si>
    <t>A new model
checking tool</t>
  </si>
  <si>
    <t>Laura Florentina Stoica (ULBS), Florian Mircea Boian (UBB)</t>
  </si>
  <si>
    <t>Algebraic approach to implementing an ATL model checker</t>
  </si>
  <si>
    <r>
      <rPr>
        <sz val="10"/>
        <color theme="1"/>
        <rFont val="Arial Narrow"/>
        <family val="2"/>
      </rPr>
      <t xml:space="preserve">Rumpa Hazra, </t>
    </r>
    <r>
      <rPr>
        <i/>
        <sz val="10"/>
        <color rgb="FF000000"/>
        <rFont val="Arial Narrow"/>
        <family val="2"/>
      </rPr>
      <t>Modeling, analysis and verification of real-time software systems: an integrated approach</t>
    </r>
    <r>
      <rPr>
        <sz val="10"/>
        <color rgb="FF000000"/>
        <rFont val="Arial Narrow"/>
        <family val="2"/>
      </rPr>
      <t>, 2019, Publisher: Jadavpur University, Kolkata, West Bengal</t>
    </r>
  </si>
  <si>
    <t>Regras de associação entre as características dos veículos e os acidentes de trânsito em rodovias federais brasileiras através de aprendizado de máquina, Ramon Batista de Araújo</t>
  </si>
  <si>
    <t>https://repositorio.ufmg.br/handle/1843/47414</t>
  </si>
  <si>
    <t>Teza doctorat</t>
  </si>
  <si>
    <t>Diseño de soluciones avanzadas basadas en técnicas de machine learning para la toma de decisiones en gestión de activos, Fuente Carmona, Antonio</t>
  </si>
  <si>
    <t>https://idus.us.es/handle/11441/135570</t>
  </si>
  <si>
    <t>A machine-learning-based approach to online transaction analysis for personalized customer services, H. Du and R. Ye, The International Conference on Forthcoming Networks and Sustainability (FoNeS 2022)</t>
  </si>
  <si>
    <t>https://digital-library.theiet.org/content/conferences/10.1049/icp.2022.2543</t>
  </si>
  <si>
    <t>Conferinta</t>
  </si>
  <si>
    <t>Identificação de diversidade de chicotes veiculares borda de linha através da mineração de dados, DAYANE BRAGA ALVES</t>
  </si>
  <si>
    <t>http://mcct.uff.br/wp-content/uploads/sites/454/2023/04/Dissertacao-Dayane-Braga-defendeu-em-19-12-2022.pdf</t>
  </si>
  <si>
    <t>IulianPah (UBB), Daniel Hunyadi (ULBS), Dan Chiribuca (UBB)</t>
  </si>
  <si>
    <t>A MULTI-AGENT ARCHITECTURE FOR HUMANCOMPUTER INTERACTION</t>
  </si>
  <si>
    <t>Developed human Computer agent architecture and
database for career counselling, Surbhi Saroha, Mamta Bansal, Anil K Ahlawat, International Journal of Mechanical Engineering</t>
  </si>
  <si>
    <t>https://kalaharijournals.com/resources/DEC_166.pdf</t>
  </si>
  <si>
    <t>Worldcat, Google Scholar</t>
  </si>
  <si>
    <t>Daniel Mara (ULBS), Daniel Hunyadi (ULBS)</t>
  </si>
  <si>
    <t>Stimulating teachers’ participation in lifelong training programs</t>
  </si>
  <si>
    <t>Technology of School-Family Cooperation in Promoting Inclusive Education, Sarsenbayeva, Botagoz; Seksembaevich, Myrzakanov Madvakas; Aitbaevna, Abilkhairova Zhanar; Alzhanov, Gadilbek; Zhasulan, Karibaev; Mynzhasarovich, Bayetov Duissenbek, World Journal on Educational Technology</t>
  </si>
  <si>
    <t>https://eric.ed.gov/?id=EJ1355910</t>
  </si>
  <si>
    <t>Eric, Ebsco</t>
  </si>
  <si>
    <t>Maniu I., Maniu G.C.</t>
  </si>
  <si>
    <t>Educational Marketing: Factors Influencing the Selection of a University.</t>
  </si>
  <si>
    <t>Pradipta, A. (2022). How Private Higher Education Institutions In Indonesia Changed Their Marketing Mix Amidst The Covid-19 Pandemic. International Journal of Educational Management and Innovation, 3(1), 11-22.</t>
  </si>
  <si>
    <t>http://www.journal2.uad.ac.id/index.php/ijemi/article/view/4492</t>
  </si>
  <si>
    <t>BDI</t>
  </si>
  <si>
    <t>Moses Agyemang, Ameyaw and Bernard Fentim, Darkwa and Samuel, Antwi and Abdul-Salam, Muniru and Patrick Kweku, Gbolonyo (2022) Education for Sustainable Development: Understanding Students' Choice of Business Education Program. International Journal of Trend in Scientific Research and Development, 6 (6). pp. 372-388. ISSN 2456-6470</t>
  </si>
  <si>
    <t>http://eprints.umsida.ac.id/10393/</t>
  </si>
  <si>
    <t>Gurung, S. K. ., Chapagain, R., Ranabhat, D., Baral, R. P., Bhandari, P. ., &amp; Thapa, S. . (2022). Institutional Determinants of College Choice Decisions Among Business Students in Nepal. Journal of Education and Research, 12(2), 37-60. https://doi.org/10.51474/jer.v12i2.622</t>
  </si>
  <si>
    <t>https://www.kusoed.edu.np/journal/index.php/je/article/view/622</t>
  </si>
  <si>
    <t>SOUSA, M. B. B., CORREIA, P. M. A. R., &amp; LUNARDI, F. C. (2022). Análise Empírica dos Fatores de Atratividade, Satisfação e Lealdade nos Alunos no Ensino Superior Português Empirical Analysis of Attractiveness Factors, Satisfaction, and Loyalty of Portuguese Higher Education Students. European Journal of Applied Business Management, 8(4), 1-26.</t>
  </si>
  <si>
    <t>https://www.researchgate.net/profile/Pedro-Correia-41/publication/366548167_Analise_Empirica_dos_Fatores_de_Atratividade_Satisfacao_e_Lealdade_nos_Alunos_no_Ensino_Superior_Portugues/links/63a60167a03100368a224ba1/Analise-Empirica-dos-Fatores-de-Atratividade-Satisfacao-e-Lealdade-nos-Alunos-no-Ensino-Superior-Portugues.pdf</t>
  </si>
  <si>
    <t>ADEOYE, M. A., ABDULRAHIM, A. T., BOLAJI, T. O., MAHMUD, A. M., GIDADO, A. S., JOLAOYE, J. D., ... &amp; ODEFUNSHO, A. O. (2022). FACTORS INFLUENCING THE CHOICE OF PRIVATE UNIVERSITIES IN NIGERIA BY UNDERGRADUATE STUDENTS. Covenant Journal of Business and Social Sciences.</t>
  </si>
  <si>
    <t>https://journals.covenantuniversity.edu.ng/index.php/cjbss/article/view/3284</t>
  </si>
  <si>
    <t>Suanmali, S. (2022, November). Factors Influencing the Enrollment Decision at an International Institution: A Case Study of Sirindhorn International Institute of Technology (SIIT). In Proceedings of the 2022 6th International Conference on Education and E-Learning (pp. 281-287).</t>
  </si>
  <si>
    <t>https://dl.acm.org/doi/abs/10.1145/3578837.3578878</t>
  </si>
  <si>
    <t>Tazov, P. Y. (2022, January). Research of Consumers of Higher Education Services. In Proceedings of the International Scientific Conference “Smart Nations: Global Trends In The Digital Economy” Volume 2 (pp. 367-374). Cham: Springer International Publishing.</t>
  </si>
  <si>
    <t>https://link.springer.com/chapter/10.1007/978-3-030-94870-2_47</t>
  </si>
  <si>
    <t>Bạch, T. N. D., Dương, M. Q., &amp; Lê, M. T. (2022). Yếu tố ảnh hưởng đến quyết định lựa chọn trường đại học của học viên sau đại học tại Đại học Quốc gia Thành phố Hồ Chí Minh. Tạp chí Giáo dục, 22(23), 60-64.</t>
  </si>
  <si>
    <t>https://tcgd.tapchigiaoduc.edu.vn/index.php/tapchi/article/view/608</t>
  </si>
  <si>
    <t>Akbar, Khalida. (2022). The use of online learning as a functional tool in Higher Education during the COVID-19 pandemic: An analysis of best practice cases.</t>
  </si>
  <si>
    <t>https://www.researchgate.net/publication/366182871_The_use_of_online_learning_as_a_functional_tool_in_Higher_Education_during_the_COVID-19_pandemic_An_analysis_of_best_practice_cases</t>
  </si>
  <si>
    <t>Rufial, R. (2023). Pengaruh Citra Lembaga, Biaya Pendidikan terhadap Pengambilan Keputusan masuk STIE Swasta Program Studi Manajemen S1 Akreditasi B di Jakarta. IKRAITH-EKONOMIKA, 6(1), 138-147.</t>
  </si>
  <si>
    <t>https://journals.upi-yai.ac.id/index.php/IKRAITH-EKONOMIKA/article/view/2476</t>
  </si>
  <si>
    <t>Sousa, Maria. (2022). "O Mercado do Ensino Superior em Portugal: A Importância da Captação, Satisfação e Lealdade de Estudantes" "The Higher Education Market in Portugal: The Importance of Students' Attraction, Satisfaction and Loyalty". 10.13140/RG.2.2.20426.03522.</t>
  </si>
  <si>
    <t>https://www.researchgate.net/publication/360688974_O_Mercado_do_Ensino_Superior_em_Portugal_A_Importancia_da_Captacao_Satisfacao_e_Lealdade_de_Estudantes_The_Higher_Education_Market_in_Portugal_The_Importance_of_Students%27_Attraction_Satisfaction_and_L?channel=doi&amp;linkId=628579de247e622c2efb430e&amp;showFulltext=true</t>
  </si>
  <si>
    <t>Kulyasov, N. S., Opekunov, V. A., &amp; Tikhonov, Y. P. (2022, January). The Role of Digital Assets in Transforming Corporate Relations. In Proceedings of the International Scientific Conference “Smart Nations: Global Trends In The Digital Economy” Volume 2 (pp. 72-79). Cham: Springer International Publishing.</t>
  </si>
  <si>
    <t>https://link.springer.com/chapter/10.1007/978-3-030-94870-2_10</t>
  </si>
  <si>
    <t>Gajdosikova, D., &amp; Valaskova, K. (2022). A Systematic Review of Literature and Comprehensive Bibliometric Analysis of Capital Structure Issue. Management Dynamics in the Knowledge Economy, 10(3), 210-224.</t>
  </si>
  <si>
    <t>https://sciendo.com/article/10.2478/mdke-2022-0014</t>
  </si>
  <si>
    <t>Paredes Campos, L. M. (2022). Características Laboratoriales y Entidades Clínicas Asociadas a Convulsiones Febriles en niños de 6 meses a 5 años en el Hospital Regional Docente Las Mercedes–Chiclayo Julio 2022-Junio 2023.</t>
  </si>
  <si>
    <t>https://repositorio.unprg.edu.pe/handle/20.500.12893/10767</t>
  </si>
  <si>
    <t>TEZA</t>
  </si>
  <si>
    <t>Ye, X. G., She, F. Z., Yu, D. N., Wu, L. Q., Tang, Y., Wu, B. Z., ... &amp; Qin, Z. L. (2023). Increased expression of NLRP3 associate with elevated levels of HMGB1 in children with febrile seizures: a case control study.</t>
  </si>
  <si>
    <t>https://www.researchsquare.com/article/rs-2269929/v1</t>
  </si>
  <si>
    <t>I. Maniu, G.C. Maniu</t>
  </si>
  <si>
    <t>Educational market: higher education marketing strategies</t>
  </si>
  <si>
    <t>Wiechetek, Ł., &amp; Mędrek, M. (2022). Improving the university recruitment process with web analytics. Zeszyty Naukowe Politechniki Śląskiej. Organizacja i Zarządzanie, 2022(158).</t>
  </si>
  <si>
    <t>https://managementpapers.polsl.pl/wp-content/uploads/2022/10/158-Wiechetek-M%C4%99drek.pdf</t>
  </si>
  <si>
    <t>Riadi, D., &amp; Trihandini, I. (2022). Survival of COVID-19 patients research trends 2020-2022: a bibliographic study. Berita Kedokteran Masyarakat, 38(11), 397-402.</t>
  </si>
  <si>
    <t>https://www.researchgate.net/profile/Dela-Riadi/publication/366064654_Survival_of_COVID-19_patients_research_trends_2020-2022_a_bibliographic_study/links/6397a7de095a6a77742501f0/Survival-of-COVID-19-patients-research-trends-2020-2022-a-bibliographic-study.pdf</t>
  </si>
  <si>
    <t>Sargın, F. Turkey-based COVID-19 publications in pediatrics: A bibliographic analysis.</t>
  </si>
  <si>
    <t>https://www.researchgate.net/profile/Fatma-Sargin-3/publication/369881544_Turkey-based_COVID-19_publications_in_pediatrics_A_bibliographic_analysis/links/643087f220f25554da17bfb4/Turkey-based-COVID-19-publications-in-pediatrics-A-bibliographic-analysis.pdf</t>
  </si>
  <si>
    <t>Saveanu, T., Badulescu, D. and Matei, M., 2022. Comparative Bibliometric Analysis of Social Responsibility Related Literature in Romania and Hungary. In: R. Pamfilie, V. Dinu, C. Vasiliu, D. Pleșea, L. Tăchiciu eds. 2022. 8th BASIQ International Conference on New Trends in Sustainable Business and Consumption. Graz, Austria, 25-27 May 2022. Bucharest: ASE, pp.320-327.</t>
  </si>
  <si>
    <t>https://conference.ase.ro/wp-content/uploads/2022/06/22042_Final.pdf</t>
  </si>
  <si>
    <t>LOGHIN, M., DOBREA, R. C., &amp; PERPELEA, O. M. SWOT Analysis and Key Actors in the Field of CSR.</t>
  </si>
  <si>
    <t>https://www.ceeol.com/search/article-detail?id=1049146</t>
  </si>
  <si>
    <t>Osolase, E. H., Rasdi, R. B. M., &amp; Dato’Mansor, Z. B. (2022). Exploring the Awareness on Green Human Resource Development Practices among Hotel Industry Employees in Lagos State, Nigeria: A Preliminary Study.</t>
  </si>
  <si>
    <t>https://www.researchgate.net/profile/Ehikioya-Osolase/publication/359713822_Exploring_the_Awareness_on_Green_Human_Resource_Development_Practices_among_Hotel_Industry_Employees_in_Lagos_State_Nigeria_A_Preliminary_Study/links/62504693ef013420666245f8/Exploring-the-Awareness-on-Green-Human-Resource-Development-Practices-among-Hotel-Industry-Employees-in-Lagos-State-Nigeria-A-Preliminary-Study.pdf</t>
  </si>
  <si>
    <t>Turki, S. A., Alouci, M. M. A., &amp; Karim, D. T. A. Association between bacterial pathogens and some biomarkers of urinary tract infection.</t>
  </si>
  <si>
    <t>https://www.teikyomedicaljournal.com/volume/TMJ/45/02/association-between-bacterial-pathogens-and-some-biomarkers-of-urinary-tract-infection-624ebbeb2335a.pdf</t>
  </si>
  <si>
    <t>Ionela Maniu, Emilia-Loredana Pop, Augusta Ratiu, Eduard Traian Stefanescu</t>
  </si>
  <si>
    <t>INSIGHTS FROM IT JOBS MARKET WITH TEXT MINING APPROACH</t>
  </si>
  <si>
    <t>Shadrin, D., Sozykin, A., Kuklin, E., &amp; Bersenev, A. (2022, September). Classification of Software Developer Skills Using Analysis of Russian Job Ads. In 2022 Ural-Siberian Conference on Biomedical Engineering, Radioelectronics and Information Technology (USBEREIT) (pp. 236-239). IEEE.</t>
  </si>
  <si>
    <t>https://ieeexplore.ieee.org/abstract/document/9923408</t>
  </si>
  <si>
    <t>7,00</t>
  </si>
  <si>
    <t>Tanner, D. L., Privitera, M., Rao, M. B., &amp; Basu, I. (2022). Decision Trees as a Method for Forecasting Seizure Precipitants and Identifying Their Influences on Seizure Outcome. Journal of Biomedical Engineering and Biosciences (JBEB), 9(1), 39-45.</t>
  </si>
  <si>
    <t>https://jbeb.avestia.com/2022/007.html</t>
  </si>
  <si>
    <t>Mohamed, Z. A., Tang, C., Thokerunga, E., Jimale, A. O., Fatima, U., &amp; Fan, J. (2022). Serum Glucose and Electrolyte Levels in Children with and without Febrile Seizures: A case-control study (preprint).</t>
  </si>
  <si>
    <t>https://pesquisa.bvsalud.org/global-literature-on-novel-coronavirus-2019-ncov/resource/pt/ppzbmed-10.21203.rs.3.rs-2023747.v2</t>
  </si>
  <si>
    <r>
      <rPr>
        <sz val="10"/>
        <color theme="1"/>
        <rFont val="Arial Narrow"/>
        <family val="2"/>
      </rPr>
      <t>Li, W., Li, P., Fan, X., Liu, G., &amp; Wang, Q. (2022). Clinical Analysis of the Relationship between Convulsion and Blood Electrolyte in Children. </t>
    </r>
    <r>
      <rPr>
        <i/>
        <sz val="10"/>
        <color rgb="FF222222"/>
        <rFont val="Arial"/>
        <family val="2"/>
      </rPr>
      <t>Journal of Behavioral and Brain Science</t>
    </r>
    <r>
      <rPr>
        <sz val="10"/>
        <color rgb="FF222222"/>
        <rFont val="Arial"/>
        <family val="2"/>
      </rPr>
      <t>, </t>
    </r>
    <r>
      <rPr>
        <i/>
        <sz val="10"/>
        <color rgb="FF222222"/>
        <rFont val="Arial"/>
        <family val="2"/>
      </rPr>
      <t>12</t>
    </r>
    <r>
      <rPr>
        <sz val="10"/>
        <color rgb="FF222222"/>
        <rFont val="Arial"/>
        <family val="2"/>
      </rPr>
      <t>(11), 552-568.</t>
    </r>
  </si>
  <si>
    <t>https://www.scirp.org/journal/paperinformation.aspx?paperid=121026</t>
  </si>
  <si>
    <t>Angela Curtean-Bănăduc, Ioana-Cristina Cismaş, Doru Bănăduc (ULBS)</t>
  </si>
  <si>
    <t>Management Elements For Two Alburninae Species, Alburnus Alburnus (Linnaeus, 1758) And Alburnoides Bipunctatus (Bloch, 1782) Based On A Decision-Support System Study Case</t>
  </si>
  <si>
    <t>MUNTOIU Dan, “The Use of Ecosystems, Environmental Risks and Elements of Conservative Management ‒ a Case Study of the Hârtibaciu Hydrographic Basin (Cibin/Olt/Danube Watershed)”, Acta Oecologica Carpatica 15 (January): 15–20, 2022</t>
  </si>
  <si>
    <t>https://search.ebscohost.com/login.aspx?direct=true&amp;db=a9h&amp;AN=163878512&amp;lang=ro&amp;site=eds-live</t>
  </si>
  <si>
    <t>EBSCO</t>
  </si>
  <si>
    <t>Curtean-Bănăduc Angela, Cismaş Cristina-Ioana, Bănăduc Doru (ULBS)</t>
  </si>
  <si>
    <t>Gobio Genus Species Integrated Management System – Târnava Rivers Study Case (Transylvania, Romania)</t>
  </si>
  <si>
    <t>Cismaş C., Bănăduc D., Curtean-Bănăduc A (ULBS)</t>
  </si>
  <si>
    <t>Diversion of Fishing Pressure on the Economically Important Species Barbus barbus (Linnaeus, 1758) to Protect the Community Interest Congeneric Barbus meridionalis Risso 1826, Based on a Decision-Support Management System</t>
  </si>
  <si>
    <r>
      <rPr>
        <b/>
        <sz val="10"/>
        <color theme="1"/>
        <rFont val="Arial Narrow"/>
        <family val="2"/>
      </rPr>
      <t>Bădescu Delia (ULBS)</t>
    </r>
    <r>
      <rPr>
        <sz val="10"/>
        <color theme="1"/>
        <rFont val="Arial Narrow"/>
        <family val="2"/>
      </rPr>
      <t xml:space="preserve">; Zaharie Nicoleta (ULBS); </t>
    </r>
    <r>
      <rPr>
        <sz val="10"/>
        <color theme="1"/>
        <rFont val="Arial Narrow"/>
        <family val="2"/>
      </rPr>
      <t>Stoian Iulian (ULBS)</t>
    </r>
    <r>
      <rPr>
        <sz val="10"/>
        <color theme="1"/>
        <rFont val="Arial Narrow"/>
        <family val="2"/>
      </rPr>
      <t>; Bădescu Mircea (ULBS); Stanciu Cristian (ULBS)</t>
    </r>
  </si>
  <si>
    <t>Integrating audio-video technology in teaching children the long jump and oina ball throw</t>
  </si>
  <si>
    <t>https://discobolulunefs.ro/media/6.SEPTEMBER2022.pdf</t>
  </si>
  <si>
    <t>European Reference Index for the Humanities and the Social Sciences (ERIH PLUS)
EBSCO
DOAJ
CROSSREF
CEEOL
Index Copernicus
Directory of Abstract Indexing for Journals (DAIJ)
Eurasian Scientific Journal Index (ESJI)
J-Gate (Publisher – Informatics India Ltd)
SCIPIO (Platforma Editorială Română)
Open Academic Journals Index (OAJI.net)
Google Academic</t>
  </si>
  <si>
    <r>
      <rPr>
        <sz val="10"/>
        <color theme="1"/>
        <rFont val="Arial Narrow"/>
        <family val="2"/>
      </rPr>
      <t xml:space="preserve">Turcu Ioan (UniTBv); Oancea Bogdan (UniTBv); Chicomban Mihaela (UniTBv); Simion Gabriel (UniTBv); Șimon Sorin (UAB); Tiucă Negriu Ioana (UAB); Ordean Mircea (UAB); Petrovici Alexandru (UAB); Șeușan Nicolescu Adina (UAB); Haisan Petronela (UAB); </t>
    </r>
    <r>
      <rPr>
        <b/>
        <sz val="10"/>
        <color theme="1"/>
        <rFont val="Arial Narrow"/>
        <family val="2"/>
      </rPr>
      <t>Hășmășan Ioan (ULBS</t>
    </r>
    <r>
      <rPr>
        <sz val="10"/>
        <color theme="1"/>
        <rFont val="Arial Narrow"/>
        <family val="2"/>
      </rPr>
      <t>); Hulpuș Alexandru (ULBS); Stoian Iulian (ULBS</t>
    </r>
    <r>
      <rPr>
        <b/>
        <sz val="10"/>
        <color theme="1"/>
        <rFont val="Arial Narrow"/>
        <family val="2"/>
      </rPr>
      <t xml:space="preserve">); </t>
    </r>
    <r>
      <rPr>
        <sz val="10"/>
        <color theme="1"/>
        <rFont val="Arial Narrow"/>
        <family val="2"/>
      </rPr>
      <t>Ciocan Cătălin (UB); Curițianu Maria (UniTBv)</t>
    </r>
  </si>
  <si>
    <t>Identification of Perception Differences in Personality Factors and Autonomy by Sporting Age Category in Competitive Bodybuilders</t>
  </si>
  <si>
    <t>https://www.mdpi.com/1660-4601/20/1/167</t>
  </si>
  <si>
    <t>https://www.mdpi.com/journal/ijerph/indexing</t>
  </si>
  <si>
    <r>
      <rPr>
        <sz val="10"/>
        <color theme="1"/>
        <rFont val="Arial Narrow"/>
        <family val="2"/>
      </rPr>
      <t xml:space="preserve">Turcu Ioan (UniTBv); Oancea Bogdan (UniTBv); Chicomban Mihaela (UniTBv); Simion Gabriel (UniTBv); Șimon Sorin (UAB); Tiucă Negriu Ioana (UAB); Ordean Mircea (UAB); Petrovici Alexandru (UAB); Șeușan Nicolescu Adina (UAB); Haisan Petronela (UAB); Hășmășan Ioan (ULBS); </t>
    </r>
    <r>
      <rPr>
        <b/>
        <sz val="10"/>
        <color theme="1"/>
        <rFont val="Arial Narrow"/>
        <family val="2"/>
      </rPr>
      <t>Hulpuș Alexandru (ULBS)</t>
    </r>
    <r>
      <rPr>
        <sz val="10"/>
        <color theme="1"/>
        <rFont val="Arial Narrow"/>
        <family val="2"/>
      </rPr>
      <t>; Stoian Iulian (ULBS)</t>
    </r>
    <r>
      <rPr>
        <b/>
        <sz val="10"/>
        <color theme="1"/>
        <rFont val="Arial Narrow"/>
        <family val="2"/>
      </rPr>
      <t xml:space="preserve">; </t>
    </r>
    <r>
      <rPr>
        <sz val="10"/>
        <color theme="1"/>
        <rFont val="Arial Narrow"/>
        <family val="2"/>
      </rPr>
      <t>Ciocan Cătălin (UB); Curițianu Maria (UniTBv)</t>
    </r>
  </si>
  <si>
    <t xml:space="preserve">Sopa, I.S., &amp; Pomohaci, M. (2016). Study regarding the development of agility skills of students aged between 10 and 12 years old. Timişoara Physical Education and Rehabilitation Journal, 9(17), 7-16. https://doi.org/10.1515/tperj-2016-0009
</t>
  </si>
  <si>
    <t>Milenković, D. (2022). Effect of the Eight-Week Agility Development Program in Elementary School Students. Teorìâ Ta Metodika Fìzičnogo Vihovannâ, 22(1), 134-141. https://doi.org/10.17309/tmfv.2022.1.19</t>
  </si>
  <si>
    <t xml:space="preserve">https://tmfv.com.ua/journal/article/view/1626 </t>
  </si>
  <si>
    <t>Scopus Elsevier, SCImagio, Ulrichsweb Global Serials Directory
DOAJ (Directory of Open Access Journals)
CrossRef
ROAD (Directory of Open Access scholarly Resources)
ERIH PLUS
Sherpa Romeo
WorldCat
ICI Journals Master List 2018
PBN (Polish Scholarly Bibliography)
PKP Index (A database of scientific &amp; scholarly literature)
Bielefeld Academic search Engine
Scilit (A database of scientific &amp; scholarly literature)
Colwiz (A database of scientific &amp; scholarly literature)
Dimensions Analytics
Google Scholar
ResearchGate database
Open Ukrainian Citation Index (OUCI)
MIAR</t>
  </si>
  <si>
    <t xml:space="preserve">20 / 2 </t>
  </si>
  <si>
    <t>Sopa, I. S., Pomohaci, M. (2018). Evaluation of motor development andskills in mini-volleyball game (10-12 years old), Bulletin ofthe Transilvania University of Brasov Series IX. Science ofHuman Kinetics. 2018;11.1(60):95-104</t>
  </si>
  <si>
    <t>Szabo, D. A. (2022). A narrative review regarding the level of developmentbetween social-cognitive/formal operational skills and motorskills in adolescents. Health, Sports &amp; Rehabilitation Medicine, Vol. 23, No. 1, January-March 2022, 40-47.</t>
  </si>
  <si>
    <t>https://jhsrm.org/health-sports-rehabilitation-medicine-vol-23-no-1-january-march-2022/a-narrative-review-regarding-the-level-of-development-between-social-cognitive-formal-operational-skills-and-motor-skills-in-adolescents/</t>
  </si>
  <si>
    <t>Ebsco Host, Index Copernicus, DOAJ, Crossref, Scipio</t>
  </si>
  <si>
    <t>20 / 2</t>
  </si>
  <si>
    <t>Sopa IS, Pomohaci M. Using coaching techniques in assessingand developing the static and dynamic balance level ofyoung volleyball players. Bull Transilvania Univ Brasov.2021;14(63):89-100. https://doi.org/10.31926/but.shk.2021.14.63.1.12</t>
  </si>
  <si>
    <t>Szabo, D. A. (UMFTGM) Neagu, N. (UMFTGM) Teodorescu, S. (UNEFS)        Pomohaci, M. (ULBS)           Sopa I. S. (ULBS)</t>
  </si>
  <si>
    <t xml:space="preserve">Szabo, D. A., Neagu, N., Teodorescu, S., Pomohaci, M., &amp; Sopa, I. S. (2019). Modalities ofexploitation the information provided by the Click &amp; Scout Statistical Program inpreparing volleyball attack players. International Journal of Applied Exercise Physiology,8(2.1), 804-811 </t>
  </si>
  <si>
    <t>Voinea, N. L., Rata, G., Puni, A. R., Sufaru, C., Ciocan, V. C. (2022). Service efficiency index analysis for Romanian men's volleyball teams in division A1, 2019-2020 season. Book of Proceedings of the 11th International Congress of Education, Health and Human Movement. DOI: https://doi.org/10.51267/icehhm2021bp13</t>
  </si>
  <si>
    <t>https://infocongress.unefs.ro/wp-content/uploads/2022/04/icehhm2021bp13.pdf</t>
  </si>
  <si>
    <t>DOAJ, ERIH-PLUS, J-Gate, Journals Impact Factor, DAIJ, Index Copernicus, Eurasian Scientific Journal Index, SCIPIO, Scientific Indexing Service, Open Academic Journals Index, and Google Academic</t>
  </si>
  <si>
    <t xml:space="preserve">20 / 5 </t>
  </si>
  <si>
    <t>Sopa, I. S., Pomohaci, M. (2021). Study regarding the development process of motor qualities endurance and strength in physical education lessons during the pandemic period. GeoSport for Society, 2021; 15:101–9. https://doi.org/10.30892/gss.1504-076</t>
  </si>
  <si>
    <t>Nesen O. Development of speed and strength abilities of children aged 12-13 years in physical education classes in the COVID-19 pandemic. Pedagogy of Health, 2022;1(1):4–10.  https://doi.org/10.15561/health.2022.0101</t>
  </si>
  <si>
    <t>https://healtheduj.com/index.php/ph/article/view/1</t>
  </si>
  <si>
    <t>Index Copernicus, Google Scholar, Dimensions, Vernadsky National Library of Ukraine, Scilit</t>
  </si>
  <si>
    <t xml:space="preserve">Sopa, I. S., Pomohaci, M. (2020). Discovering the anxiety level of a basketball team using the SCAT questionnaire,” Timisoara Physical Education and Rehabilitation Journal, vol. 13, no. 25, pp. 7–15. </t>
  </si>
  <si>
    <t>Song, B., Tuo. P. (2022). Monitoring the Physical Condition of Basketball players using IoT and Blockchain. Hindawi Mobile Information Systems, Vol. 2022, Article ID 7657764, 11 pages. https://doi.org/10.1155/2022/7657764</t>
  </si>
  <si>
    <t>https://www.hindawi.com/journals/misy/2022/7657764/</t>
  </si>
  <si>
    <t xml:space="preserve">    ACM Digital Library
    CAS PubScholar
    Current Contents - Engineering, Computing and Technology
    DBLP Computer Science Bibliography
    Ei Compendex
    Engineering Village
    Google Scholar
    INSPEC
    Open Access Journals Integrated Service System Project (GoOA)
    Primo Central Index
    Scopus
    The Informatics Portal io-port.net
    The Summon Service
    WorldCat Discovery Services
</t>
  </si>
  <si>
    <t>Sopa, I. S., &amp; Pomohaci, M. (2018). Discovering the leader of a volleyball team using the
sociometric survey method. Timisoara Physical Education and Rehabilitation Journal,
11(20), 27-33</t>
  </si>
  <si>
    <t>Kyridis, A. (2022). The Role of a Creative Movement / Creative Dance Interventional Program
About Social Relationships, Between 5th Grade Students: An Experimental
Study. Journal of Education and Training, Vol. 10, No. 1, pag. 38-57. doi:10.5296/jet.v10i1.19982</t>
  </si>
  <si>
    <t xml:space="preserve">https://www.macrothink.org/journal/index.php/jet/article/view/19982/15613 </t>
  </si>
  <si>
    <t>EBSCO, DOAJ, and ProQuest</t>
  </si>
  <si>
    <t>Sopa Ioan Sabin (ULBS) Sanislav Mihai (ULBS) Pomohaci Marcel (ULBS)</t>
  </si>
  <si>
    <t>Sopa, I.S., Sanislav, M. &amp; Pomohaci, M. (2 014). The Importance and Utility of theSociometric Survey Method in Physical Education Research. Procedia - Socialand Behavioral Sciences, 117, 185 – 192.</t>
  </si>
  <si>
    <t xml:space="preserve">Rusu, O., Hrisca, R. M., Petrea, R. (2022). The dynamic of the socio-affective relations in a romanian rural handball school team. Studia UBB Educatio Artis Gymn. 67(2):53-71. </t>
  </si>
  <si>
    <t>http://www.studia.ubbcluj.ro/download/pdf/1439.pdf</t>
  </si>
  <si>
    <t>DOAJ, CrossRef, ERIH PLUS, Sherpa Romeo, WorldCat</t>
  </si>
  <si>
    <t>20 / 3</t>
  </si>
  <si>
    <t>Pomohaci, M. (ULBS) Sopa Ioan Sabin (ULBS)</t>
  </si>
  <si>
    <t>Pomohaci, M., Sopa, I. S. (2020). Research regarding physical training in firefighters carrying the intervention device. Land Force Academy Review, 25(3):223-231</t>
  </si>
  <si>
    <t>Li, K., Zhang, J., Qu, Qingling, Li, B., Kim, S. (2022). Application of Biomechanics Based on Intelligent Technology andBig Data in Physical Fitness Training of Athletes. Hindawi Contrast Media &amp; Molecular Imaging, Vol. 2022, Article ID: 7323146, pag. 12</t>
  </si>
  <si>
    <t xml:space="preserve">https://downloads.hindawi.com/journals/cmmi/2022/7323146.pdf?_ga=2.36974624.1079969401.1688295801-172129368.1688295801 </t>
  </si>
  <si>
    <t xml:space="preserve">    CAS PubScholar
    Chemical Abstracts Service (CAS)
    Current Contents - Clinical Medicine
    EMBASE
    INSPEC
    MEDLINE
    PubMed Central
</t>
  </si>
  <si>
    <t xml:space="preserve">Sopa, I. S., Pomohaci, M. (2016). Study regarding the development of agility skills of students aged between 10 and 12 years old. Timișoara Phys Educ Rehabil J. 2016;9(17):7-16. DOI:https://doi.org/10.1515/tperj-2016-0009 </t>
  </si>
  <si>
    <t>Szabo, D. A., Banceu, C., Banceu, D., Neagu, N. (2022). A systematic review regarding post-operative rehabilitation following anterior cruciate ligament (ACL) injuries in performance athletes. Health, Sports &amp; Rehabilitation Medicine, Vol. 23, No. 3, July-September 2022, 136-142. DOI: 10.26659/pm3.2022.23.3.136</t>
  </si>
  <si>
    <t>https://jhsrm.org/health-sports-rehabilitation-medicine-vol-23-no-3-july-september-2022/a-systematic-review-regarding-post-operative-rehabilitation-following-anterior-cruciate-ligament-acl-injuries-in-performance-athletes/</t>
  </si>
  <si>
    <t>Pomohaci, M., Sopa, I. S. (2018). Leisure sport activities and their importance in living a healthy physical and psycho-social lifestyle. Scientific Bulletin, vol. 23, no. 1, pp. 36–42, 2018.</t>
  </si>
  <si>
    <t xml:space="preserve">Zang, Q. (2022). Construction of Leisure Physical Education Teaching Model Based on Multisensor Fusion. Hindawi, Mobile Information Systems, Graph-based Intelligence for Industrial Internet-of-Things Special Issue. Volume 2022, Article ID 3656915 | https://doi.org/10.1155/2022/3656915 </t>
  </si>
  <si>
    <t xml:space="preserve">https://www.hindawi.com/journals/misy/2022/3656915/ </t>
  </si>
  <si>
    <t>Sabin, S. I., &amp; Marcel, P. (2014). Group cohesion important factor in sport performance. European Scientific Journal, 10(26), 163-174. https://doi.org/10.13140/RG.2.1.4593.4165</t>
  </si>
  <si>
    <t>Sulu, B. (2022). Psikolojik Becerilerin Sportif Performansa Etkisinin Antrenör Gözünden Değerlendirilmesi . Spor Bilimleri Araştırmaları Dergisi , 7 (2) , 345-357 . Retrieved from https://dergipark.org.tr/en/pub/jssr/issue/70562/1091142</t>
  </si>
  <si>
    <t>https://dergipark.org.tr/en/pub/jssr/issue/70562/1091142</t>
  </si>
  <si>
    <t>TRINDEX , EBSCO SPORTDiscuss, HW Wilson Education</t>
  </si>
  <si>
    <t>Sopa Ioan Sabin (ULBS) Szabo Dan Alexandru (UMFTGM) Teodorescu S. (UNEFS) Pomohaci Marcel (ULBS) Neagu Nicolae (UMFTGM)</t>
  </si>
  <si>
    <t>Ioan-Sabin S, Dan-Alexandru S, Teodorescu S, Marcel P, Neagu N. Does smart electronic devices influence the  body  deficiencies  development  at  kids  who  practice  swimming?  Int  J  Appl  Exercise  Physiology. 2019;8(2.1):2322-37. DOI: 10.30472/ijaep.v8i2.1.566</t>
  </si>
  <si>
    <t>Zhao, Xianjia and Fang, Shijia. "Research on Coping Behaviour of School Sports Participants in Smog Environment Based on Risk Cognition and Communication" Ecological Chemistry and Engineering S, vol.29, no.3, 2022, pp.365-377. https://doi.org/10.2478/eces-2022-0026</t>
  </si>
  <si>
    <t>https://sciendo.com/article/10.2478/eces-2022-0026</t>
  </si>
  <si>
    <t>Sciendo</t>
  </si>
  <si>
    <t>20 / 5</t>
  </si>
  <si>
    <t>Sopa, I. S., &amp; Pomohaci, M. (2016). Study regarding the development of agility skills of students aged between 10 and 12 years old. Timisoara Physical Education and Rehabilitation Journal, 9(17), 7–16. https://doi.org/10.1515/tperj-2016-0009</t>
  </si>
  <si>
    <t>Reva Apriana Sanga Dwi, D., Resita, C., Erfandy, W., Asmawi, M., &amp; Widyaningsih, H. (2022). Efforts to Improve Agility in Gobak Sodor Traditional Sports Through Essential Agility Drills. JUARA : Jurnal Olahraga, 7(1), 201-210. https://doi.org/10.33222/juara.v7i1.1564</t>
  </si>
  <si>
    <t>http://jurnal.upmk.ac.id/index.php/juara/article/view/1564</t>
  </si>
  <si>
    <t xml:space="preserve">Terakreditasi SINTA 3, Derectory of Open Access Journals (DOAJ), EBSCO Host, BASE (Bielefeld Academic Search Engine), Academic Resource Index, Google Scholar, Indonesia Scientific Journal DataBase, Road (open Access), Garuda (Garba Rujukan Digital), Crossref, Scientific Literature, Dimensions, WorldCat, PKP Index, Indonesia One Search, Copernicus Index
</t>
  </si>
  <si>
    <t>Sabin, S. I., &amp; Marcel, P. Testing agility skill at a basketaball team (10-12 years-
old). Ovidius University Annals, Series Physical Education &amp; Sport/Science, Movement
&amp; Health, 16 (01), 103-109; 2016</t>
  </si>
  <si>
    <t>Vretaros, A. (2022). Análise dos testes de campo usados para avaliação da agilidade no basquetebol. Revista Sociedade Científica, 5(01), 50-89.</t>
  </si>
  <si>
    <t>https://revista.scientificsociety.net/wp-content/uploads/2022/08/Art00074html.pdf</t>
  </si>
  <si>
    <t>Zenodo, Google Scholar, OpenAire</t>
  </si>
  <si>
    <t>Sopa, I. S., &amp; Pomohaci, M. (2021). Using Coaching Techniques In Assessing And Developing The Static  And Dynamic Balance Level Of Young Volleyball Players.  Bulletin Of The Transilvania University Of Braşov. Series Ix: Sciences Of Human Kinetics, 89–100.</t>
  </si>
  <si>
    <t>Lopo, Y. N., &amp; Dwiyogo, W. D. (2022). Keterlaksanaan Pembelajaran PJOK Tingkat Sekolah Dasar di Masa Pandemi Covid 19 Kota Kupang. EDUKASIA: Jurnal Pendidikan dan Pembelajaran, 3(3), 443-456.</t>
  </si>
  <si>
    <t>http://jurnaledukasia.org/index.php/edukasia/article/view/139/112</t>
  </si>
  <si>
    <t>Google Scholar, Garuda, ISJD, DOAJ, University of Oxford, WorldCat, University of Gent, Univesristeit Leiden, The University of Sheffield</t>
  </si>
  <si>
    <t>López, D. M. P., &amp; Vargas, A. R. R. (2022). El efecto del entrenamiento a largo plazo en el nivel de parámetros somáticos de jugadoras de voleibol en varias categorías de edad. Ciencia y Educación, 3(8), 26-36.</t>
  </si>
  <si>
    <t>https://www.cienciayeducacion.com/index.php/journal/article/view/152/267</t>
  </si>
  <si>
    <t>Google Scholar, Redib, WorldCat, LatinRev, Crossref, Clase</t>
  </si>
  <si>
    <t>Sopa IS &amp; Pomohaci M. Socialization through Sport,
Effects of Team Sport on Students at Primary Level.
Bologna: Medimond Publishing Company. 2015. ISBN:
978-88- 7587-718-7, 351.</t>
  </si>
  <si>
    <t>Moreno, S. O. (2022). Attitudes and involvement of students toward sports
activities. IJPESH 2022; 9(1): 339-344</t>
  </si>
  <si>
    <t>https://www.kheljournal.com/archives/2022/vol9issue1/PartF/9-1-73-534.pdf</t>
  </si>
  <si>
    <t xml:space="preserve">RJI Factor, CiteFactor, Google Scholar, Crossref, Scribd, WorldCat, UlrichsWeb, IndexCopernicus, ProQuest, </t>
  </si>
  <si>
    <t xml:space="preserve">Pomohaci Marcel (ULBS) Sopa Ioan Sabin (ULBS)          </t>
  </si>
  <si>
    <t xml:space="preserve">   Pomohaci  M,  Sopa  IS.  The  importance  of anthropometry  measurements  in  analyzing  the impact  of  sports  activities  on  students.  Land Forces Academy Review. 2017;22(1):40-48</t>
  </si>
  <si>
    <t>OS, Prokopenko, et al. "Features of Teleroentgenographic Indicators of the Position of the Teeth and the Profile of the Soft Tissues of the Face in Adolescents with Different Profiles and Types of Faces According to Schwarz AM." Indian Journal of Forensic Medicine &amp; Toxicology 16.1 (2022).</t>
  </si>
  <si>
    <t>https://medicopublication.com/index.php/ijfmt/article/view/17618/15513</t>
  </si>
  <si>
    <t>Google Scholar, Scilit, CINAHL, EBSCOhost</t>
  </si>
  <si>
    <t>Sopa Ioan Sabin (ULBS)          Pomohaci Marcel (ULBS)</t>
  </si>
  <si>
    <t>Sopa IS, Pomohaci M. Study regarding the development process of motor qualities endurance and strength in physical education lessons during the pandemic period. GeoSport for Society, 2021; 15:101–9. https://doi.org/10.30892/gss.1504-076</t>
  </si>
  <si>
    <t>Nesen, O. (2022). Development of speed and strength abilities of children aged 12-13 years in physical education classes in the COVID-19 pandemic. Pedagogy of Health, 1(1), 4-10.</t>
  </si>
  <si>
    <t>Sopa, I. S., Pomohaci, M. (2021). Study regarding the development process of motor qualities endurance
and strangth in physical education lessons during the pandemic period. GeoSport for Society, 15(2),
47-55. DOI 10.30892/gss.1405-071.</t>
  </si>
  <si>
    <t>Szabo, D. A. (2022). Use of digital e-learning technologies through the application of the SAM instructional design model in online medical education. Geosport for Society, 16(1), 38-47.</t>
  </si>
  <si>
    <t>https://geosport.uoradea.ro/2022_1/gss.1604-082.pdf</t>
  </si>
  <si>
    <t>ERIH PLUS, DOAJ- DIRECTORY OF OPEN ACCES JOURNALS, INDEX COPERNICUS, J-Gate, GENAMICS, SCIPIO</t>
  </si>
  <si>
    <t>Kormendi, G., Lucaciu, S., Lucaciu, G. (2022). Aspects of aerobic endurance in middle school students. GeoSport for Society, volume 17, no. 2/2022, pp. 69-74, DOI 10.30892/gss.1701-084</t>
  </si>
  <si>
    <t>https://geosport.uoradea.ro/2022_2/gss.1701-084.pdf</t>
  </si>
  <si>
    <t>Sopa, I., &amp; Pomohaci, M. (2019). Testing the Psychomotor Training in the Military Pentathlon at the 50 m Race with Obstacle. Land Forces Academy Review, 24(4), 283–290. https://doi.org/10.2478/raft-2019-0035</t>
  </si>
  <si>
    <t>Khmiliar, O. ., Khmiliar, R. ., Koval, I. ., Savchuk, O. ., Dushka, A. ., Bolotova, O., &amp; Popovych, I. . (2022). Psychomotor Training of the Military Sappers as a Means of Reducing Personal Fears and Anxiety. BRAIN. Broad Research in Artificial Intelligence and Neuroscience, 13(4), 81-103. https://doi.org/10.18662/brain/13.4/377</t>
  </si>
  <si>
    <t>https://lumenpublishing.com/journals/index.php/brain/article/view/5387</t>
  </si>
  <si>
    <t>Web of Science ESCI; DOAJ; EBSCO; PubMed.gov; IndexCopernicus; Google Academic; Genamics JournalSeek; SHERPA/RoMEO;  ArticleReach Direct; Link+; CSB (Collection of Computer Science Bibliographies);  WorldCat; CrossRef; Ideas RePeC; Econpapers; ERIH PLUS.</t>
  </si>
  <si>
    <t>M. Pomohaci and I. S. Sopa, “Research regarding physical training in firefighters carrying the intervention device,” Land Forces Academy Review, vol. 25, no. 3, pp. 223–231, 2020.</t>
  </si>
  <si>
    <t>Li, K., Zhang, J., Qu, Q., Li, B., &amp; Kim, S. (2022). Application of Biomechanics Based on Intelligent Technology and Big Data in Physical Fitness Training of Athletes. Contrast Media &amp; Molecular Imaging, 2022.</t>
  </si>
  <si>
    <t>https://www.hindawi.com/journals/cmmi/2022/7323146/</t>
  </si>
  <si>
    <t>Sciendo, EBSCO, DOAJ, and ProQuest</t>
  </si>
  <si>
    <t xml:space="preserve">Sopa Ioan Sabin (ULBS)        Szabo Dan Alexandru (UMFTGM)                              </t>
  </si>
  <si>
    <t>Sopa, I. S., &amp; Szabo, D. A. (2015). Study regarding the importance of developing group cohesion in a volleyball team. Procedia-Social and Behavioral Sciences, 180, 1343-1350. https://doi.org/10.1016/j.sbspro.2015.02.275</t>
  </si>
  <si>
    <t>Jariono, G., Nurhidayat, N., Nugroho, H., Nugroho, D., Amirzan, A., Budiman, I. A., Fachrezzy, F., Sudarmanto, E., &amp; Nyatara, S. D. (2021). Strategies to improve jump service skills at volleyball student activity unit of Muhammadiyah University of Surakarta. Linguistics and Culture Review, 6(S3), 37-48. https://doi.org/10.21744/lingcure.v6nS3.1906</t>
  </si>
  <si>
    <t xml:space="preserve">http://www.lingcure.org/index.php/journal/article/view/1906 </t>
  </si>
  <si>
    <t>BASE; BRILL; Baidu Scholar; CORE UK; CROSSREF; DOI; Google Scholar; Index Copernicus International; LC E-Resources Catalog; Linguistic Bibliography; Microsoft Academic; NelitiOCLC WorldCat; OneRepo; Online Library; OneSearch; OpenAire; OpenDoar; ProQuest; ROAD; Scientific &amp; Literature; Scopus (April 2021 to February 2022), ScienceGate; Ulrichweb; World Catalogue</t>
  </si>
  <si>
    <t>Szabo, D. A. (UMFTGM)                  Neagu, N. (UMFTGM)                Sopa Ioan Sabin (ULBS)</t>
  </si>
  <si>
    <t>Szabo, D.A., Neagu, N., &amp; Sopa, I.S. (2020). Research regarding the development and evaluation of agility (balance, coordination and speed) in children aged 9-10 years. Health, Sports &amp; Rehabilitation Medicine, 21(1), 33-40. https://doi.org/10.26659/pm3.2020.21.1.33</t>
  </si>
  <si>
    <t>CrossRef, Scopus, Europe PMC</t>
  </si>
  <si>
    <t>Szabo, D. A. (UMFTGM) Neagu, N. (UMFTGM) Sopa Ioan Sabin (ULBS)</t>
  </si>
  <si>
    <t xml:space="preserve">Szabo DA, Neagu N, Sopa IS. Research regarding thedevelopment and evaluation of agility (balance, coordinationand speed) in children aged 9-10 years. Health SportsRehabil Med. 2020c;21(1): 33-40. https://doi.org/10.26659/pm3.2020.21.1.33 </t>
  </si>
  <si>
    <t>Szabo, D. A. (UMFTGM) Neagu, N. (UMFTGM) Tedorescu S. (UNEFS) Panait CM (UNEFS) Sopa Ioan Sabin (ULBS)</t>
  </si>
  <si>
    <t xml:space="preserve">Szabo DA, Neagu N, Teodorescu S, Panait CM, Sopa IS. Study on the Influence of Proprioceptive Control versus VisualControl on Reaction Speed, Hand Coordination, and LowerLimb Balance in Young Students 14–15 Years Old. Int JEnviron Res Public Health. 2021;18(19):10356. https://doi.org/10.3390/ijerph181910356. </t>
  </si>
  <si>
    <t>Szabo DA (UMFTGM)           Neagu N (UMFTGM)            Teodorescu S (UNEFS)                 Sopa IS (ULBS)</t>
  </si>
  <si>
    <t xml:space="preserve">Szabo DA, Neagu N, Teodorescu S, Sopa IS. Eye-hand relationship of proprioceptive motor control and coordinationin children 10-11 years old. Health, Sports RehabilMed. 2020a;21(3):185-191. https://doi.org/10.26659/pm3.2020.21.3.185 </t>
  </si>
  <si>
    <t>20 / 4</t>
  </si>
  <si>
    <t>Szabo, D. A. (UMFTGM)          Neagu, N. (UMFTGM)           Teodorescu, S. (UNEFS)        Pomohaci, M. (ULBS)           Sopa I. S. (ULBS)</t>
  </si>
  <si>
    <t>Sopa Ioan Sabin (ULBS)                    Szabo Dan Alexandru (UMFTGM)</t>
  </si>
  <si>
    <t xml:space="preserve">Sopa, I. S., Szabo, D. A. (2015). Testing agility and balance in volleyball game. Discobolul, 11(3.41):167-174. https://www.researchgate.net/publication/282031425_TESTING_AGILITY_AND_BALANCE_IN_VOLLEYBALL_GAME </t>
  </si>
  <si>
    <t>https://www.sciencedirect.com/science/article/abs/pii/S1556370722000542</t>
  </si>
  <si>
    <t>PubMed Central, Elsevier</t>
  </si>
  <si>
    <t>Sopa Ioan Sabin (ULBS)              Szabo Dan Alexandru (UMFTGM)</t>
  </si>
  <si>
    <t>Sopa, I. S., Szabo, D. A. (2015). Testing agility and balance in volleyball game. Discobolul - Physical Educatin, Sport and Kinetotherapy Journal, Vol. XI., no. 3 (41):167-174.</t>
  </si>
  <si>
    <t>Kamble, S., Bhise W. (2019). Agility and balance in ballet dancer a obseservational study. International Journal of Applied Research, 2019: 5(10):320-326.</t>
  </si>
  <si>
    <t>https://www.researchgate.net/publication/362580394_Agility_and_balance_in_ballet_dancer_a_observational_study</t>
  </si>
  <si>
    <t>Sopa Ioan Sabin (ULBS)          Szabo Dan Alexandru (UMFTGM)</t>
  </si>
  <si>
    <t>Sopa, I. S., Szabo, D. A. (2020). Comparison between Statistical Parameters of Attack and Defence in High Volleyball Performance (Csm Volei Alba Blaj in the Cev Champions League Final Four 2018). Ser IX Sci Hum Kinet. 2020; 13(62)(1):93–102. DOI:10.31926/but.shk.2020.13.62.1.12.</t>
  </si>
  <si>
    <t xml:space="preserve">Yudiana, Y., Sucipto, Hidayat, Y., Hambali, B. (2022). Student Performance Analysis in Volleyball Learning: The Use of a Modified Volleyball Information System Application. International Journal of Human Movement and Sports Sciences 10(5): 913-921, 2022. DOI: 10.13189/saj.2022.100507 
</t>
  </si>
  <si>
    <t xml:space="preserve">https://www.hrpub.org/download/20220930/SAJ7-19992298.pdf </t>
  </si>
  <si>
    <t>Scopus, EBSCO, Index Copernicus, J-Gate, JournalTOCs, Ulrich, WorldCat, Academickeys, Google Scolar, ResearchBib</t>
  </si>
  <si>
    <t xml:space="preserve">Sopa Ioan Sabin (ULBS)        Szabo Dan Alexandru (UMFTGM)                               </t>
  </si>
  <si>
    <t>Sopa, I. S., Szabo, D. A. (2015). Testing agility and balance in volleyball game. Discobolul Phys Educ Sport Kinetother J. 2015;11.3(41):167-174.</t>
  </si>
  <si>
    <t>EBSCO, Index Copernicus, DOAJ, CrossRef, SCIPIO</t>
  </si>
  <si>
    <t>Sopa, I. S. (2015). Testing agility skill at a basketball team. DiscobolulPhys Educ Sport Kinetother J. 2015; 11.2(42):101-108.</t>
  </si>
  <si>
    <t>Sopa Ioan Sabin (ULBS)       Neagu Nicolae (UMFTGM)         Szabo Dan Alexandru (UMFTGM)              Teodorescu Silvia (UNEFS)            Panait C. M. (UNEFS)</t>
  </si>
  <si>
    <t xml:space="preserve">Szabo, D. A., Neagu, N., Teodorescu, S., Panait, C. M., Sopa, I. S. (2021). Study on the Influence of Proprioceptive Control versus Visual Control on Reaction Speed, Hand Coordination, and Lower Limb Balance in Young Students 14–15 Years Old. Int JEnviron Res Public Health. 2021; 18(19):10356. https://doi.org/10.3390/ijerph18191035 </t>
  </si>
  <si>
    <t xml:space="preserve">Sopa Ioan Sabin (ULBS)       Neagu Nicolae (UMFTGM)         Szabo Dan Alexandru (UMFTGM)              Teodorescu Silvia (UNEFS)          </t>
  </si>
  <si>
    <t xml:space="preserve">Szabo, D. A., Neagu, N., Teodorescu, S., Sopa, I. S. (2020). Eye-hand relationship of proprioceptive motor control and coordination in children 10-11 years old. Health Sports Rehabil Med. 2020a; 21(3):185-191. https://doi.org/10.26659/pm3.2020.21.3.185 </t>
  </si>
  <si>
    <t>Sopa Ioan Sabin (ULBS)                  Szabo Dan Alexandru (UMFST)</t>
  </si>
  <si>
    <t>Sopa, I. S., &amp; Szabo, D. A. (2020). Comparison between
Statistical Parameters of Attack and Defence in high vol-
leyball performance (CSM Volei Alba Blaj in the CEV
Champions League Final Four 2018), Bulletin of the
Transilvania University of Braşov. Series IX: Sciences of
Human Kinetics, 92-102</t>
  </si>
  <si>
    <t>Nurja, A. (2022). Strength and conditioning profile of the motions in volleyball. International Scientific Congress "Applied Sport Sciences" 2-3 December 2022. Vol. 1, 217-222. DOI: 10.37393/ICASS2022/38</t>
  </si>
  <si>
    <t>http://journal.nsa.bg/pdf/icass2022/Volume%201/38.pdf</t>
  </si>
  <si>
    <t>Sopa Ioan Sabin (ULBS)       Szabo Dan Alexandru (UMFTGM)</t>
  </si>
  <si>
    <t>Sopa, I.S.; Szabo, D.A. (2015). Testing agilityand balance in volleyball game. Discobolul Phys. Educ. Sport Kinetother. J. 2015, XII, 167–174.</t>
  </si>
  <si>
    <t xml:space="preserve">Guembri, M.A.; Racil, G.;Dhouibi, M.-A.; Coquart, J.; Souissi,N. Evaluation of Age Based-SleepQuality and Fitness in AdolescentFemale Handball Players. Int. J.Environ. Res. Public Health 2023, 20, 330.
 https://doi.org/10.3390/ijerph20010330 
</t>
  </si>
  <si>
    <t>https://www.mdpi.com/1660-4601/20/1/330</t>
  </si>
  <si>
    <t>ISI Web of Science</t>
  </si>
  <si>
    <t>https://journals.sagepub.com/doi/full/10.1177/21582440221121785</t>
  </si>
  <si>
    <t>Sopa Ioan Sabin               (ULBS)</t>
  </si>
  <si>
    <t>I. S. Sopa, “Developing attack point in volleyball game using plyometric exercises at 13-14 years old volleyball players,” Series IX Sciences of Human Kinetics, vol. 12(61), no. 2, pp. 67–76, 2019.</t>
  </si>
  <si>
    <t>Bo Zhou, Omer Saeed, "Comparative Analysis of Volleyball Serve Action Based on Human Posture Estimation", Mobile Information Systems, vol. 2022, Article ID 4817463, 11 pages, 2022. https://doi.org/10.1155/2022/4817463</t>
  </si>
  <si>
    <t>https://www.hindawi.com/journals/misy/2022/4817463/</t>
  </si>
  <si>
    <t>Sopa IS. Developing attack point in
volleyball game using plyometric exercises
at 13-14 years old volleyball players. Sciences
of Human Kinetics, 2019; 12(2), 67–76.
https://doi.org/10.31926/but.shk.2019.12.61.2.41</t>
  </si>
  <si>
    <t>Kurtoğlu A, Çar B, Konar N. The effect of 8 weeks plyometric exercise on physical and motoric features of
mental disabled. Pedagogy of Physical Culture and Sports, 2022;26(4):228–232.
https://doi.org/10.15561/26649837.2022.0402</t>
  </si>
  <si>
    <t>https://cyberleninka.ru/article/n/the-effect-of-8-weeks-plyometric-exercise-on-physical-and-motoric-features-of-mental-disabled/viewer</t>
  </si>
  <si>
    <t>Web of Science Core Collection [Emerging Sources Citation Index (ESCI)];
Scopus;
DOAJ (Directory of Open Access Journals);
ERICH PLUS (The European Reference Index for the Humanities and the Social Sciences);
WorldCat (WorldCat is the world's largest network of library content and services);
Scilit (A database of scientific &amp; scholarly literature);
OpenAIRE;
Polish Scientific Bibliography;
Vernadsky National Library of Ukraine;
Google Scholar;
Dimensions;
Crossref;
Open Ukrainian Citation Index (OUCI);
MIAR
BASE (Bielefeld Academic Search Engine);
ResearchGate
PKP index
Sherpa Romeo</t>
  </si>
  <si>
    <t>I S Sopa, "DEVELOPING ATTACK POINT IN VOLLEYBALL GAME USING PLYOMETRIC EXERCISES AT 13-14 YEARS OLD VOLLEYBALL PLAYERS[J]", Series IX Sciences of Human Kinetics, vol. 12, no. (61)(2), pp. 67-76, 2019.</t>
  </si>
  <si>
    <t>X. Zhou, "Video Aided Analysis System of Volleyball Match Based on Artificial Neural Network," 2022 International Conference on Artificial Intelligence and Autonomous Robot Systems (AIARS), 2022, pp. 43-46, doi: 10.1109/AIARS57204.2022.00017.</t>
  </si>
  <si>
    <t>https://ieeexplore.ieee.org/document/9943277/references#references</t>
  </si>
  <si>
    <t>ERIH PLUS, EBSCO, DOAJ, CrossRef</t>
  </si>
  <si>
    <t>Sopa, I. S. (2019). Developing attack point in volleyball game using plyometric exercises at
13–14 years old volleyball players. Bulletin of the Transilvania University of Braṣov.
Sciences of Human Kinetics, 12(61), 67-76.
https://doi.org/10.31926/but.shk.2019.12.61.2.41</t>
  </si>
  <si>
    <t>Stefan, N. G., Tomozei, R. A., Tanasa, R. A., Moraru, C. E. (2022). Study regarding increased range of motion and muscular force in knee joint sprains. Discobolul – Physical Education, Sport and Kinetotherapy Journal, 61(1):143-154 https://doi.org/10.35189/dpeskj.2022.61.1.12.</t>
  </si>
  <si>
    <t>https://discobolulunefs.ro/media/12.MARCH2022.pdf</t>
  </si>
  <si>
    <t>ERIH PLUS, EBSCO, DOAJ, CrossRef, CEEOL, Index Copernicus, DAIJ, ESJI, J-Gate, SCIPIO, OAJI.net</t>
  </si>
  <si>
    <t>Szabo Dan Alexandru (UMFTGM) Sopa Ioan Sabin (ULBS) Stoica R. S. (UMFTGM) Ivanescu A. (UMFTGM)</t>
  </si>
  <si>
    <t>Szabo, D. A., Sopa, I. S., Stoica, R. S., &amp; Ivănescu, A. (2018). The effectiveness of
physiotherapeutic treatment in the recovery of the collateral ligament lesion. Discobolul -
Physical Education, Sport and Kinetotherapy Journal, 52(2), 16-24.</t>
  </si>
  <si>
    <t>Szabo Dan Alexandru          (UMFTGM)                                      Sopa Ioan Sabin              (ULBS)</t>
  </si>
  <si>
    <t>Szabo Dan Alexandru and Sopa Ioan Sabin, "Study on the Interpretation of the Results in a Volleyball Game by Using a Specific Program of Statistics", Procedia-Social and Behavioral Sciences 180, pp. 1357-1363, 2015.</t>
  </si>
  <si>
    <t>S. Tanaka, S. Aihara, S. Toriya, S. Takazawa and H. Iwata, "Quantitative Evaluation of Cross in Esports Soccer: Modeling Based on Offense/Defense Positioning," 2022 IEEE International Conference on Systems, Man, and Cybernetics (SMC), 2022, pp. 1389-1394, doi: 10.1109/SMC53654.2022.9945320.</t>
  </si>
  <si>
    <t>https://ieeexplore.ieee.org/abstract/document/9945320/references#references</t>
  </si>
  <si>
    <t>Szabo Dan Alexandru (UMFTGM)                        Neagu N. (UMFTGM)                      Sopa Ioan Sabin (ULBS)</t>
  </si>
  <si>
    <t xml:space="preserve">Szabo, D. A., Neagu, N., &amp; Sopa, I. S. (2020). Research regarding the development and evaluation of agility (balance, coordination and speed) in children aged 9-10. Health, Sports &amp; Rehabilitation Medicine, 21(2). </t>
  </si>
  <si>
    <t>Lengkana, A. S., Saptani, E., Sudirjo, E., Rosalina, M., Hermawan, D. B., &amp; Sugiarto, B. G. (2022). Movement Coordination Learning Model: Basic Motoric Skill For Elementary Students. JUARA : Jurnal Olahraga, 7(3), 683-691. https://doi.org/10.33222/juara.v7i3.2048</t>
  </si>
  <si>
    <t>http://jurnal.upmk.ac.id/index.php/juara/article/view/2048</t>
  </si>
  <si>
    <t xml:space="preserve">Terakreditasi SINTA 3
    Derectory of Open Access Journals (DOAJ)
    EBSCO Host
    BASE (Bielefeld Academic Search Engine)
    Academic Resource Index
    Google Scholar
    Indonesia Scientific Journal DataBase
    Road (open Access)
    Garuda (Garba Rujukan Digital)
    Crossref
    Scientific Literature
    Dimensions
    WorldCat
    PKP Index
    Indonesia One Search
    Copernicus Index
</t>
  </si>
  <si>
    <t>Morocho, D. F. G., &amp; Arias-Moreno, E. R. (2022). Desarrollo de las habilidades y destrezas motrices básicas; Lateralidad-coordinación: Una revisión sistemática. EmásF, Revista Digital de Educación Física, 14(79).</t>
  </si>
  <si>
    <t>https://emasf.webcindario.com/Desarrollo_de_las_habilidades_y_destrezas_motrices_basicas_%20lateralidad_coordinacion.pdf</t>
  </si>
  <si>
    <t xml:space="preserve">DialNet, Latindex, Redib, Miar, Dulcinea, SportDoc, Sport Sicence, </t>
  </si>
  <si>
    <t xml:space="preserve">Szabo Dan Alexandru (UMFST) Sopa Ioan Sabin (ULBS)                  </t>
  </si>
  <si>
    <t>Szabo D.A., Sopa I.S (2020). Study regarding the level of physical and functional
development of children from primary school level. Journal of Physical Education
and Sport, 20 (3), p. 1497–1504.</t>
  </si>
  <si>
    <t>SZABO, D. A., &amp; NEAGU, N. (2022). THE IMPORTANCE OF RECOVERY TREATMENT IN PATIENTS WITH ALGONEURODYSTROPHY. Studia Universitatis Babes-Bolyai, Educatio Artis Gymnasticae, 67(3)</t>
  </si>
  <si>
    <t>http://www.studia.ubbcluj.ro/download/pdf/educatio/2022_3/03.pdf</t>
  </si>
  <si>
    <t>Szabo, D.A. (UMFTGM)                   Neagu, N. (UMFTGM)                     Teodorescu, S. (UNEFS)                Panait, C.M. (UNEFS)                Sopa, I.S. (ULBS)</t>
  </si>
  <si>
    <t>T. Di Libero, C. Carissimo, A. Zagaglia, G. Cerro, L. Ferrigno and A. Rodio, "Assessment of coordinative abilities through upper extremity wearable device technology," 2022 IEEE International Workshop on Sport, Technology and Research (STAR), 2022, pp. 175-179, doi: 10.1109/STAR53492.2022.9859646.</t>
  </si>
  <si>
    <t>https://ieeexplore.ieee.org/abstract/document/9859646/references#references</t>
  </si>
  <si>
    <t xml:space="preserve">Szabo Dan Alexandru (UMFTGM)                      Neagu, N. (UMFTGM)             Ardelean M. (UMFTGM)               Sopa Ioan Sabin (ULBS) </t>
  </si>
  <si>
    <t>Szabo, D. A., Neagu, N., Ardelean, M., Sopa, I. S. 2020. Psychomotor Evaluation of Athlete and Non-Athlete Children. Physical Education, Sport and Kinetotherapy Journal. 59 (1): 56-69. https://doi.org/10.35189/dpeskj.2020.59.1.6</t>
  </si>
  <si>
    <t>Munandar, H., &amp; Junita, S. (2022). The Effectiveness of Psychomotor Evaluation Using Peer Assessment in the Practicum Activities. Jurnal Pendidikan Sains Indonesia, 10(3), 569-578.</t>
  </si>
  <si>
    <t>https://jurnal.unsyiah.ac.id/JPSI/article/view/24797/0</t>
  </si>
  <si>
    <t>Sinta, Google Scholar, CrossRef, Garuda, OneSearch</t>
  </si>
  <si>
    <t>Sopa Ioan Sabin (ULBS)           Szabo Dan Alexandru (UMFTGM)</t>
  </si>
  <si>
    <t>Sopa, I. S., Szabo, D. A. (2015). Testing agility and balance in volleyball game. Discobolul Physical Education, Sport and Kinetotherapy Journal Vol. XI no.3 (41):167-174.</t>
  </si>
  <si>
    <t>Kahere, M., Matkovich, G., &amp; Korporaal, C. (2022). Functional and Kinetic Treatment With Rehabilitation Combined With Cryotherapy Compared to Cryotherapy Alone in the Treatment of Acute Grade I or II Inversion Ankle Sprains: A Randomized Clinical Trial. Journal of Chiropractic Medicine, 21(4), 305-315.</t>
  </si>
  <si>
    <t>https://www.sciencedirect.com/science/article/pii/S1556370722000542?casa_token=kOhbRjf-xHgAAAAA:j2yuD5XK6B2ATHjU84dUiTwdAINEVWYes3Ichym9Z6XYnz1OYyajyQUlFhdcufnAAvzbRTCRsA</t>
  </si>
  <si>
    <t>Agustiyawan, A., Mailani, R., Nazhira, F., Amsah, A. N. A., &amp; Kesuma, A. B. (2022). Hubungan VO2Max dengan Resiko Cedera pada Pemain Voli Amatir di Klub Bola Voli Jakarta. Jurnal Keperawatan Muhammadiyah, 7(4).</t>
  </si>
  <si>
    <t>http://journal.um-surabaya.ac.id/index.php/JKM/article/view/15014</t>
  </si>
  <si>
    <t xml:space="preserve">Google Scholar, LIPI, Sinta, OneSearch, Garuda, CrossRef, Dimensions, </t>
  </si>
  <si>
    <t>20 / 10</t>
  </si>
  <si>
    <r>
      <rPr>
        <sz val="10"/>
        <color theme="1"/>
        <rFont val="Arial Narrow"/>
        <family val="2"/>
      </rPr>
      <t xml:space="preserve">Bădescu Delia (ULBS); Zaharie Nicoleta (ULBS); </t>
    </r>
    <r>
      <rPr>
        <b/>
        <sz val="10"/>
        <color theme="1"/>
        <rFont val="Arial Narrow"/>
        <family val="2"/>
      </rPr>
      <t>Stoian Iulian (ULBS)</t>
    </r>
    <r>
      <rPr>
        <sz val="10"/>
        <color theme="1"/>
        <rFont val="Arial Narrow"/>
        <family val="2"/>
      </rPr>
      <t>; Bădescu Mircea (ULBS); Stanciu Cristian (ULBS)</t>
    </r>
  </si>
  <si>
    <r>
      <rPr>
        <sz val="10"/>
        <color theme="1"/>
        <rFont val="Arial Narrow"/>
        <family val="2"/>
      </rPr>
      <t xml:space="preserve">Turcu Ioan (UniTBv); Oancea Bogdan (UniTBv); Chicomban Mihaela (UniTBv); Simion Gabriel (UniTBv); Șimon Sorin (UAB); Tiucă Negriu Ioana (UAB); Ordean Mircea (UAB); Petrovici Alexandru (UAB); Șeușan Nicolescu Adina (UAB); Haisan Petronela (UAB); Hășmășan Ioan (ULBS); Hulpuș Alexandru (ULBS); </t>
    </r>
    <r>
      <rPr>
        <b/>
        <sz val="10"/>
        <color theme="1"/>
        <rFont val="Arial Narrow"/>
        <family val="2"/>
      </rPr>
      <t xml:space="preserve">Stoian Iulian (ULBS); </t>
    </r>
    <r>
      <rPr>
        <sz val="10"/>
        <color theme="1"/>
        <rFont val="Arial Narrow"/>
        <family val="2"/>
      </rPr>
      <t>Ciocan Cătălin (UB); Curițianu Maria (UniTBv)</t>
    </r>
  </si>
  <si>
    <t>Ioana Boeraș (ULBS), Angela Curtean-Bănăduc (ULBS), Doru Bănăduc (ULBS) Gabriela Cioca (ULBS)</t>
  </si>
  <si>
    <t>Anthropogenic Sewage Water Circuit as Vector for SARS-CoV-2 Viral ARN Transport and Public Health Assessment, Monitoring and Forecasting—Sibiu Metropolitan Area (Transylvania/Romania) Study Case</t>
  </si>
  <si>
    <t>V Autio, S Parviainen, M Sundström. SARS-CoV-2-virus Jyväskylässä jätevesiseurannan perusteella.</t>
  </si>
  <si>
    <t>https://jyx.jyu.fi/handle/123456789/85353</t>
  </si>
  <si>
    <t>Dan Muntoiu. THE USE OF ECOSYSTEMS, ENVIRONMENTAL RISKS AND ELEMENTS OF
CONSERVATIVE MANAGEMENT ‒ A CASE STUDY OF THE HÂRTIBACIU
HYDROGRAPHIC BASIN (CIBIN/OLT/DANUBE WATERSHED). Acta Oecologica Carpatica</t>
  </si>
  <si>
    <t>https://magazines.ulbsibiu.ro/actaoc/aoc_15_15-20</t>
  </si>
  <si>
    <t>EBSCO: Academic Search Complete</t>
  </si>
  <si>
    <t>Doru Bănăduc (ULBS), Alexandru Sas (ULBS), Kevin Cianfaglione (Lile Catholic Uiversity), Sophia Barinova (Haifa University), Angela Curtean-Bănăduc (ULBS).</t>
  </si>
  <si>
    <t>Arthur Askeyev, Oleg Askeyev, Sergey Monakhov, Tim Hugo Sparks. Habitat preferences of small fish species in rivers at the eastern edge of Europe, Transylvanian Review of Systematical and Ecological Research.</t>
  </si>
  <si>
    <t>https://magazines.ulbsibiu.ro/trser/trser24/trser_24.2_61-72.pdf</t>
  </si>
  <si>
    <t>Aron Buzoga´ny and Simona Davidescu. Energy Governance in Romania.</t>
  </si>
  <si>
    <t>https://www.researchgate.net/profile/Aron-Buzogany/publication/361262429_Energy_Governance_in_Romania/links/62baab0060e77b7db838b7cd/Energy-Governance-in-Romania.pdf</t>
  </si>
  <si>
    <t>ProQuest</t>
  </si>
  <si>
    <t>Ruben van Treeck, Beyond turbine mortality:
Holistic assessment of hydropower hazards for European fishes.</t>
  </si>
  <si>
    <t>https://www.proquest.com/openview/cd51d1cb68d35405e2308fdc55303170/1?pq-origsite=gscholar&amp;cbl=2026366&amp;diss=y</t>
  </si>
  <si>
    <t>Cezar-Petre SIMION, Florin ANGHEL, Mihai VRÎNCUȚ, Daniel-Constantin JIROVEANU, Camelia DRAGHICI, David Christian. ENVIRONMENTAL PROJECTS MANAGEMENT IN ROMANIA AND ICELAND - A
COMPARATIVE ANALYSIS BASED ON CASE STUDIES AND GOOD PRACTICE
ELEMENTS.</t>
  </si>
  <si>
    <t>https://www.researchgate.net/profile/Camelia-Draghici/publication/369085591_ENVIRONMENTAL_PROJECTS_MANAGEMENT_IN_ROMANIA_AND_ICELAND_-_A_COMPARATIVE_ANALYSIS_BASED_ON_CASE_STUDIES_AND_GOOD_PRACTICE_ELEMENTS/links/642ee64b20f25554da138f14/ENVIRONMENTAL-PROJECTS-MANAGEMENT-IN-ROMANIA-AND-ICELAND-A-COMPARATIVE-ANALYSIS-BASED-ON-CASE-STUDIES-AND-GOOD-PRACTICE-ELEMENTS.pdf</t>
  </si>
  <si>
    <t>DOAJ</t>
  </si>
  <si>
    <t>Călin Dejeu, Cristina Sandu, Ulrich Schwarz, Rahela Carpa. Developing hydropower plants in nature protected areas - the case of hydropower complex in Jiu Gorge, Romania. Danube News.</t>
  </si>
  <si>
    <t>https://www.researchgate.net/profile/Rahela-Carpa/publication/361407817_Developing_hydropower_plants_in_nature_protected_areas_-_the_case_of_hydropower_complex_in_Jiu_Gorge_Romania/links/62aeca67a920e8693e0096df/Developing-hydropower-plants-in-nature-protected-areas-the-case-of-hydropower-complex-in-Jiu-Gorge-Romania.pdf</t>
  </si>
  <si>
    <t>AliAkbar Hedayati, Mohammad Gholizadeh, Tahereh Bagheri, Safoura Abarghouei, 
Baharavaran Nastaran, Wahid Zamani. Microplastics in Marine Ecosystems. Sustainable Aquatic Research.</t>
  </si>
  <si>
    <t>https://www.saquares.com/index.php/sar/article/view/14</t>
  </si>
  <si>
    <t>Marianna V. Savenko, Maryna V. Kryvtsova, Ivan I. Skliar, Inesa I. Fohel. POTENTIAL RISKS OF THE SPREAD OF ANTIBIOTIC-RESISTANT
MICROORGANISMS AND ANTIBIOTIC-RESISTANCE GENES IN
POTABLE WATER – HUMAN ORGANISM CHAIN. Wiadomości Lekarskie.</t>
  </si>
  <si>
    <t>file:///C:/Users/DELL/Downloads/WL%204%20cz%20II%202022%20(2)%20(1).pdf</t>
  </si>
  <si>
    <t xml:space="preserve">Tahereh Bagheri, Nima Pourang, Hassan Nasroullahzade Saravi, Mohammad Ali Afraei Bandpey,   Hassan Fazli, Mohammad Gholizadeh, Matin Shakoori, Maryam Rezaei, Shahareh Firoozkandian, Mahsa Yazarloo. Exploring microplastics contamination within Paracobitis hircanica Mousavi-Sabet, Sayyadzadeh, Esmaeili, Eagderi, Patimar &amp; Freyhof, 2015 fishes caught from different water shedding of Gorganroud River. Journal of Aquaculture Sciences. </t>
  </si>
  <si>
    <t>https://www.aquaculturesciences.ir/article_166946.html</t>
  </si>
  <si>
    <t>Sophia Barinova, Thomas Smith, Petro Tsarenko. Microalgae, in Spatial Assessment of the Drainage Basin, Influences on the Ecosystem of Lake Agmon, Israel. Applied Microbiology.</t>
  </si>
  <si>
    <t>https://www.mdpi.com/2673-8007/2/1/14</t>
  </si>
  <si>
    <t xml:space="preserve">Alexander Didenko, Igor Buzevych A , Yuriy Volikov B , Alexander Gurbyk A , Svitlana Kruzhylina A and Vitaliy Bekh A C. Population dynamics and dietary habits of monkey goby (Neogobius fluviatilis) in its native range in the Dnieper River basin. Marine &amp; Freshwater Research. </t>
  </si>
  <si>
    <t>https://www.publish.csiro.au/MF/MF22049</t>
  </si>
  <si>
    <t>Diana Cupșa, Ilie-Cătălin Telcean, Alexandra-Roxana-Maria Maier, Achim-Mircea Cadar, Severus-Daniel Covaciu-Marcov, Sara Ferenti. More common than previously considered: New data on the distribution of Umbra krameri in the Jiu River floodplain, Romania. Journal of Applied Ichthyology.</t>
  </si>
  <si>
    <t>https://onlinelibrary.wiley.com/doi/abs/10.1111/jai.14197</t>
  </si>
  <si>
    <t>Kubra Ulucan-Altuntas, Neslihan Manav-Demir, Fatih Ilhan, Huseyin Baran Gelgor, Katherine Huddersaman, Abhishek Tiwary, Eyup Debik. Emerging Pollutants in Full-Scale Wastewater Treatment Plants Identified by Non-Target Analysis: A Case Study of Kocaeli, Turkey. SSRN</t>
  </si>
  <si>
    <t>https://papers.ssrn.com/sol3/papers.cfm?abstract_id=4157462</t>
  </si>
  <si>
    <t>Doru Bănăduc, Angela Bănăduc, Mirjana Lenhardt, Gabor Guti.</t>
  </si>
  <si>
    <t>“Porţile de Fier/Iron Gates” Gorges Area (Danube) Fish Fauna</t>
  </si>
  <si>
    <t>Alexander Didenko, Igor Buzevych A , Yuriy Volikov B , Alexander Gurbyk A , Svitlana Kruzhylina A and Vitaliy Bekh A C. Population dynamics and dietary habits of monkey goby (Neogobius fluviatilis) in its native range in the Dnieper River basin. Marine &amp; Freshwater Research.</t>
  </si>
  <si>
    <t xml:space="preserve">Tatiana Novoselova,Sophia Barinova, Alexander Protasov. Phytoplankton Indicators in the Assessment of the Ecological Status of Two Reservoirs with Different Purposes in Southern Ukraine. Ecologies.
</t>
  </si>
  <si>
    <t>https://www.mdpi.com/2673-4133/3/2/9</t>
  </si>
  <si>
    <t>Alexandru Burcea (ULBS), Ioana Boeras (ULBS), Claudia-Maria Mihut (ULBS), Doru Bănăduc (ULBS), Claudiu Matei (ULBS), Angela Curtean-Bănăduc (ULBS)</t>
  </si>
  <si>
    <t>Valentina Rojas-Candia, Daniel Arismendi, Pablo Richter. DETERMINATION OF IBUPROFEN AND 1-HYDROXYIBUPROFEN IN AQUEOUS SAMPLES USING CORK AS A NATURAL PHASE IN ROTATING-DISK SORPTIVE EXTRACTION. Journal of the Chilean Chemical Society.</t>
  </si>
  <si>
    <t>https://www.scielo.cl/scielo.php?pid=S0717-97072022000405722&amp;script=sci_arttext&amp;tlng=pt</t>
  </si>
  <si>
    <t>Morariu, Florica; Horablaga, Marinel; Marin, Andreea; Peț, Ioan; Horablaga, Adina; Imre, Kalman; Morariu, Sorin. ANALYZING THE HUMAN IMPACT ON BEGA RIVER OVERALL WATER QUALITY CONDITIONS VIA BENTHIC MACRO INVERTEBRATES IN THE CITY OF TIMIȘOARA AND SURROUNDINGS. Environmental Engineering &amp; Management Journal</t>
  </si>
  <si>
    <t>https://web.s.ebscohost.com/abstract?direct=true&amp;profile=ehost&amp;scope=site&amp;authtype=crawler&amp;jrnl=15829596&amp;AN=156089674&amp;h=792hX3T6HTCLpjdO%2b0P37alo%2bZz6ntlZBZ8W4QiQoPAcVRkHVq1wVl0BLv%2f7oHPKiE%2fTusXoQ3fh7lGj7jdBOQ%3d%3d&amp;crl=c&amp;resultNs=AdminWebAuth&amp;resultLocal=ErrCrlNotAuth&amp;crlhashurl=login.aspx%3fdirect%3dtrue%26profile%3dehost%26scope%3dsite%26authtype%3dcrawler%26jrnl%3d15829596%26AN%3d156089674</t>
  </si>
  <si>
    <t>Răzvan Voicu (National  Institute  of  Hydrology Bucharest),
Liliana Voicu (National  Institute  of  Hydrology Bucharest),
Angela Curtean-Bănăduc (ULBS), Doru Bănăduc (ULBS)</t>
  </si>
  <si>
    <t>Restoring the fish fauna connectivity of the Hârtibaciu River - Retiș Dam study case (Transylvania, Romania)</t>
  </si>
  <si>
    <t>A. Curtean-Bănăduc, D. Bănăduc.</t>
  </si>
  <si>
    <t>Trophic elements regarding the non-indigenous Pseudorasbora parva (Schlegel, 1842) fish species spreading success-Olt River basin, a case study.</t>
  </si>
  <si>
    <t>S. O. Afanasyev, O.O. Gupalo, O. M. Lietytska, N. V. Tymoshenko, A. M. Roman, I. I. Abramiuk, O. O. Golub. Alien Fish Species of the Ukrainean Part of the Dnoester River Basin: Distribution and Dynamics of Settlement. Hydrobiological Journal.</t>
  </si>
  <si>
    <t>https://www.dl.begellhouse.com/journals/38cb2223012b73f2,6ae9084768f742da,03e3bdb43397d61b.html</t>
  </si>
  <si>
    <t>A. Curtean-Bănăduc, I.-C. Cismaș, D. Bănăduc.</t>
  </si>
  <si>
    <r>
      <rPr>
        <sz val="10"/>
        <color rgb="FF000000"/>
        <rFont val="Arial Narrow"/>
        <family val="2"/>
      </rPr>
      <t xml:space="preserve">Management elements for two alburninae species, </t>
    </r>
    <r>
      <rPr>
        <i/>
        <sz val="10"/>
        <color rgb="FF000000"/>
        <rFont val="Arial Narrow"/>
        <family val="2"/>
      </rPr>
      <t xml:space="preserve">Alburnus alburnus </t>
    </r>
    <r>
      <rPr>
        <sz val="10"/>
        <color rgb="FF000000"/>
        <rFont val="Arial Narrow"/>
        <family val="2"/>
      </rPr>
      <t xml:space="preserve">(Linnaeus, 1758) and </t>
    </r>
    <r>
      <rPr>
        <i/>
        <sz val="10"/>
        <color rgb="FF000000"/>
        <rFont val="Arial Narrow"/>
        <family val="2"/>
      </rPr>
      <t xml:space="preserve">Alburnus bupunctatus </t>
    </r>
    <r>
      <rPr>
        <sz val="10"/>
        <color rgb="FF000000"/>
        <rFont val="Arial Narrow"/>
        <family val="2"/>
      </rPr>
      <t>(Bloch, 1782) based on a decision-support system study case.</t>
    </r>
  </si>
  <si>
    <t>Dan Muntoiu. The use of ecosystems, environmental risks and elements of conservative management - a case study of the Hârtibaciu hydrographic basin (Cibin/Olt/Danube Watershed). Acta Oecologica Carpatica</t>
  </si>
  <si>
    <t>A. Curtean-Bănăduc, O. Danci, R. Voicu, D. Bănăduc.</t>
  </si>
  <si>
    <t>Cottus gobio Linnaeus, 1758, ecological ststus and management elements in Maramureș Mountains Nature Park (Romania)</t>
  </si>
  <si>
    <t>A. Askeyev, O. Askeyev, Igor Askeyev, S. Monakhov, Tim Hugo Sparks. Habitat preferences of small fish species in rivers at the eastern edge of Europe. Transylvanian Review of Systematical and Ecological Research.</t>
  </si>
  <si>
    <t>A. Curtean-Bănăduc, C.-I. Cismaș, D. Bănăduc</t>
  </si>
  <si>
    <t>Gobio Genus Species Integrated Management System - Târnava Rivers Study Case (Transylvania, Romania)</t>
  </si>
  <si>
    <t xml:space="preserve">C. Cismaș, D. Bănăduc, R. Voicu, A. Curtean-Bănăduc. </t>
  </si>
  <si>
    <t>Cottus Gobio Linnaeus, 1758 community interest species conservation in upper Tarnava Mare river basin, through fish populations rehabiliattion for brown trout zone based on a decidion-support management system</t>
  </si>
  <si>
    <t>https://www.researchgate.net/publication/362348965_HABITAT_PREFERENCES_OF_SMALL_FISH_SPECIES_IN_RIVERS_AT_THE_EASTERN_EDGE_OF_EUROPE</t>
  </si>
  <si>
    <t>R. Voicu (Bucharest National Institute of Hydrology), K. Miles (Conquille Watershed Association), R. Sotir (Robbin Sotir and Associates), A. Curtean-Bănăduc (ULBS), D. Bănăduc (ULBS)</t>
  </si>
  <si>
    <t>Conectivity in the Brădeni/Retiș Accumulation Area on Hârtibaciu River.</t>
  </si>
  <si>
    <t xml:space="preserve">C. Cismaș, D. Bănăduc, A. Curtean-Bănăduc. </t>
  </si>
  <si>
    <t>Diversion of fishing pressure on the economically important species (Linnaeus, 1758) to protect the community interest congeneric Barbus meridionalis Risso 1826, based on a decision-support management system</t>
  </si>
  <si>
    <t>R. Voicu (Bucharest National Institute of Hydrology), D. Bănăduc (ULBS), E Kay (Kay Associates), E. Schneider-Binder (KIT), A. Curtean-Bănăduc (ULBS)</t>
  </si>
  <si>
    <t>Improvement of lateral connectivity in a sector of River Hârtibaciu (Olt/Danube Basin)</t>
  </si>
  <si>
    <t>R. Voicu (Bucharest National Institute of Hydrology), L. Heron (Ontario Rivers Alliance), D. Bănăduc (ULBS), A. Curtean-Bănăduc (ULBS)</t>
  </si>
  <si>
    <t>Proposal to achieve floodplain connectivity in Alțâna sector on Hârtibaciu River (Transylvania, Romania)</t>
  </si>
  <si>
    <t>Răzvan Voicu (National  Institute  of  Hydrology Bucharest),
Liliana Voicu (National  Institute  of  Hydrology Bucharest),
Artur Radecki-Pawlik (Cracow  University),
Doru Bănăduc (ULBS),
Karol Plesiński (University  of  Agriculture  in  Krakow)</t>
  </si>
  <si>
    <t>A New Concept of Frontal Migration System for Fish ‒ for Overflow Weirs and River Sills</t>
  </si>
  <si>
    <t>Francisco Guerrero, Francisca Madrid-Vinuesa, Juan Diego Gilbert,
Raquel Jiménez-Melero, Ana del Arco, Gema Parra. Testing the suitability of the abundance biomass comparison
bioassessment method in a Mediterranean river. Journal of Water and Land Development</t>
  </si>
  <si>
    <t>https://journals.pan.pl/dlibra/show-content?id=125888</t>
  </si>
  <si>
    <t>AliAkbar Hedayati, Mohammad Gholizadeh, Tahereh Bagheri, Safoura Abarghouei, Baharavaran Nastaran, Wahid Zamani. Microplastics in Marine Ecosystems. Sustainable Aquatic Research.</t>
  </si>
  <si>
    <t>P. Anastasiu, C. Preda, D. Bănăduc, D. Cogălmiceanu.</t>
  </si>
  <si>
    <t>Alien species of EU concern in Romania. Transylvanian Review of Systematical and Ecological Research.</t>
  </si>
  <si>
    <t>Culita Sirbu, Iulia V. Miu, Athanasios A. Gavrilidis, Simona R. Gradinaru, Iulian M. Niculae, Cristina Preda, Adrian Oprea, Mihaela Urziceanu, Petronela Carmen-Comanescu, Eugenia Nagoda, Ioana M. Sirbu, Daniyar Memedemin, Paulina Anastasiu. Distribution and pathways of introduction of invasive alien plant species in Romania. NeoBiota.</t>
  </si>
  <si>
    <t>file:///C:/Users/DELL/Downloads/NB-75-001_article-84684_en_1%20(3).pdf</t>
  </si>
  <si>
    <t>Varshanidze Madona, Mgeladze Marina, Gvarishvili Tsiuri, Mikashavidze Eten, Mikeladze Ramaz, Vadachkoria Paata. The Invasive alien species in the Black Sea coast of Georgia. Transylvanian Review of Systematical and Ecological Research.</t>
  </si>
  <si>
    <t>https://sciendo.com/es/article/10.2478/trser-2022-0013</t>
  </si>
  <si>
    <r>
      <rPr>
        <sz val="10"/>
        <color rgb="FF000000"/>
        <rFont val="Arial Narrow"/>
        <family val="2"/>
      </rPr>
      <t xml:space="preserve">Management elements for two alburninae species, </t>
    </r>
    <r>
      <rPr>
        <i/>
        <sz val="10"/>
        <color rgb="FF000000"/>
        <rFont val="Arial Narrow"/>
        <family val="2"/>
      </rPr>
      <t xml:space="preserve">Alburnus alburnus </t>
    </r>
    <r>
      <rPr>
        <sz val="10"/>
        <color rgb="FF000000"/>
        <rFont val="Arial Narrow"/>
        <family val="2"/>
      </rPr>
      <t xml:space="preserve">(Linnaeus, 1758) and </t>
    </r>
    <r>
      <rPr>
        <i/>
        <sz val="10"/>
        <color rgb="FF000000"/>
        <rFont val="Arial Narrow"/>
        <family val="2"/>
      </rPr>
      <t xml:space="preserve">Alburnus bupunctatus </t>
    </r>
    <r>
      <rPr>
        <sz val="10"/>
        <color rgb="FF000000"/>
        <rFont val="Arial Narrow"/>
        <family val="2"/>
      </rPr>
      <t>(Bloch, 1782) based on a decision-support system study case.</t>
    </r>
  </si>
  <si>
    <t>R. Voicu (Bucharest National Institute of Hydrology), K. Miles (Conquille Watershed Association), R. Sotir (Robbin Sotir and Associates), A.-C. Bănăduc (ULBS), D. Bănăduc (ULBS)</t>
  </si>
  <si>
    <t xml:space="preserve">Morariu F, Peț I, Marin A-A, et al. Evaluation of Bega River Water Quality Using Biotic Indices. Scientific Papers: Animal Science &amp; Biotechnologies / Lucrari Stiintifice: Zootehnie si Biotehnologii. 2022;55(1):78-82. </t>
  </si>
  <si>
    <t>https://web.s.ebscohost.com/ehost/pdfviewer/pdfviewer?vid=1&amp;sid=49878f26-be6d-4a5a-8a2a-4e86f6f52320%40redis</t>
  </si>
  <si>
    <t>LUPU Gabriel*, DOROFTEI Mihai, COVALIOV Silviu, MIERLĂ Marian, NĂSTASE Aurel,
CENIȘENCU Irina, DOROȘENCU Alexandru, BOLBOACĂ Lucian, MARINOV Mihai, ALEXE Vasile,
BALAICAN Dragoș, ENE Liliana, BOTA Diana, NĂVODARU Ion, Status of biodiversity, habitats, sustainable exploitation of
natural resources and socio-economic implications in Danube
Delta Biosphere Reserve in 2020. Scientific Annals of the Danube Delta Institute, vol. 27, pages 77-97, 2022</t>
  </si>
  <si>
    <t>http://www.ddniscientificannals.ro/images//27_09.pdf</t>
  </si>
  <si>
    <t>CNCSIS categoria C</t>
  </si>
  <si>
    <t>Barão I, Queirós J, Vale-Gonçalves H, Paupério J, Pita R. Landscape Characteristics Affecting Small Mammal Occurrence in Heterogeneous Olive Grove Agro-Ecosystems. Conservation. 2022; 2(1):51-67. https://doi.org/10.3390/conservation2010005</t>
  </si>
  <si>
    <t>https://www.mdpi.com/2673-7159/2/1/5</t>
  </si>
  <si>
    <t>TJ Werdel, Landscape effects on carnivore community dynamics in an agro-prairie ecosystem. PhD thesis, Kansas State University, Manhattan, Kansas, USA (2022).</t>
  </si>
  <si>
    <t>https://www.proquest.com/openview/56c6289ebf6a5d4a19bcd6dce3b38111/1?pq-origsite=gscholar&amp;cbl=18750&amp;diss=y</t>
  </si>
  <si>
    <t>teză de doctorat</t>
  </si>
  <si>
    <t>Lindsay Daly, The independent effects of forest amount, fragmentation and structural connectivity on small mammals’ diversity, abundance and occurrence, A thesis submitted to the Faculty of Graduate and Postdoctoral Affairs in partial fulfillment of the requirements of the degree of Master of Science in Biology Carleton University Ottawa, Ontario, 2022.</t>
  </si>
  <si>
    <t>https://curve.carleton.ca/38785933-fab3-4a55-b4e2-6e14d8a3b4dd</t>
  </si>
  <si>
    <t>lucrare de disertație</t>
  </si>
  <si>
    <t xml:space="preserve">Benedek Ana Maria, Sîrbu Ioan </t>
  </si>
  <si>
    <t>Small Mammals (Ord. Insectivora and Ord.
Rodentia) Community’s Seasonal Dynamics in Cefa Nature Park (Crișana,
Romania)</t>
  </si>
  <si>
    <t>Maerescu Cristina Maria, Dodu Monica Angelica, Popa Florin Constantin. STUDY ON THE EVOLUTION OF THE SHEEP HERDS IN THE
MIERSIGULUI PLAIN. Annals of the University of Oradea, Fascicle: Ecotoxicology, Animal Husbandry and Food Science and
Technology, Vol. XXI/A, 193-198, 2022.</t>
  </si>
  <si>
    <t>https://protmed.uoradea.ro/facultate/publicatii/ecotox_zooteh_ind_alim/2022A/Papers/28.%20Maerescu.pdf</t>
  </si>
  <si>
    <t>CNCSIS categoria B+</t>
  </si>
  <si>
    <t>Andrea Rebeka Zsigmond. Adatfeldolgozás alapjai R-rel. Alkalmazások a környezettudományban (Data Processing with R. Applications in the Environmental Sciences). Editura Universitatea Cluj SAPIENTIA, 2022.</t>
  </si>
  <si>
    <t>http://real.mtak.hu/156314/1/2022-ZsigmondA-Adatfeldolgozas-REAL.pdf</t>
  </si>
  <si>
    <t>carte editură din România</t>
  </si>
  <si>
    <t>Jackson, H (2022) Quantitative definition of phenotypic variation in land snail shells. PhD thesis, University of Nottingham, UK.</t>
  </si>
  <si>
    <t>https://eprints.nottingham.ac.uk/68435/1/HJ_thesis_corrected_final.pdf</t>
  </si>
  <si>
    <t>Moza Maria Iasmina, Postolache Carmen, Benedek Ana Maria, Moldoveanu Mirela, Spaak Pieet (Swiss Institute for Environmental Science and
Technology (Eawag), Dubendorf, Switzerland)</t>
  </si>
  <si>
    <t>Geographical and temporal patterns of cyanobacterial assemblages in the Danube Delta lake complexes</t>
  </si>
  <si>
    <t xml:space="preserve">CATIANIS Irina, IORDACHE Gabriel, CONSTANTINESCU Adriana Maria. Identification and spatial distribution of emergent aquatic
vegetation of lakes in the northern part of the Rusca-GorgovaUzlina interdistributary depression, Danube Delta, Romania. Scientific Annals of the Danube Delta Institute, vol. 27, 5-14, 2022. </t>
  </si>
  <si>
    <t>https://www.ddniscientificannals.ro/images/27_01.pdf</t>
  </si>
  <si>
    <t>Ioana Boeraș (ULBS), Alexandru Burcea (ULBS), Cristian Coman (Institutul de Biologie Cluj-Napoca), Doru Bănăduc (ULBS), Angela Curtean-Bănăduc (ULBS)</t>
  </si>
  <si>
    <t>Bacterial microbiomes in the
sediments of lotic systems ecologic drivers and role: a case study from the Mureş River, Transylvania, Romania</t>
  </si>
  <si>
    <r>
      <rPr>
        <sz val="10"/>
        <color rgb="FF000000"/>
        <rFont val="Arial Narrow"/>
        <family val="2"/>
      </rPr>
      <t xml:space="preserve">Nicolae-Maranciuc A (Institutul pentru Studii și Cercetări Interdisciplinare, ULBS, Sibiu, Romania) </t>
    </r>
    <r>
      <rPr>
        <b/>
        <sz val="10"/>
        <color rgb="FF000000"/>
        <rFont val="Arial Narrow"/>
        <family val="2"/>
      </rPr>
      <t>Chicea D (Facultatea de Științe, ULBS,Sibiu, Romania)</t>
    </r>
    <r>
      <rPr>
        <sz val="10"/>
        <color rgb="FF000000"/>
        <rFont val="Arial Narrow"/>
        <family val="2"/>
      </rPr>
      <t>, Chicea LM (Facultatea de Medicină, ULBS,Sibiu, Romania)</t>
    </r>
  </si>
  <si>
    <t>Azemoodeh afshar B, jafari A, Naderali R, Golzan M. Nonlinear Optical Properties of Silver Nanoparticles Produced by Laser Ablation. IJOP 2022; 16 (2) :187-200</t>
  </si>
  <si>
    <t xml:space="preserve">https://ijop.ir/article-1-518-en.html </t>
  </si>
  <si>
    <t>Google Schoolar</t>
  </si>
  <si>
    <r>
      <rPr>
        <sz val="10"/>
        <color rgb="FF000000"/>
        <rFont val="Arial Narrow"/>
        <family val="2"/>
      </rPr>
      <t>AV Maletsky (Donetsk Inst Phys &amp; Engn Donetsk, Ukraine), DR Belichko (Donetsk Inst Phys &amp; Engn Donetsk, Ukraine), TE Konstantinova (Donetsk Inst Phys &amp; Engn Donetsk, Ukraine), GK Volkova (Donetsk Inst Phys &amp; Engn Donetsk, Ukraine), AS Doroshkevich (Joint Inst Nucl Res, Dubna, Russia), AI Lyubchyk (Nanotechctr LLC, Kiev, Ukraine and Lusofona Univ, Lisbon, Portugal), VV Burkhovetskiy (Donetsk Inst Phys &amp; Engn Donetsk, Ukraine), VA Aleksandrov (Joint Inst Nucl Res, Dubna, Russi and Dubna Int Univ, Dubna, Russia), D Mardare (Alexandru Ioan Cuza Univ, Fac Phys, Iasi, Romania), C Mita (Alexandru Ioan Cuza Univ, Fac Phys, Iasi, Romania),</t>
    </r>
    <r>
      <rPr>
        <b/>
        <sz val="10"/>
        <color rgb="FF000000"/>
        <rFont val="Arial Narrow"/>
        <family val="2"/>
      </rPr>
      <t xml:space="preserve"> D Chicea (Facultatea de Știinte, ULBS, Sibiu, Romania)</t>
    </r>
    <r>
      <rPr>
        <sz val="10"/>
        <color rgb="FF000000"/>
        <rFont val="Arial Narrow"/>
        <family val="2"/>
      </rPr>
      <t>, LH Khiem (Vietnam Acad Sci &amp; Technol, Inst Phys, Hanoi, Vietnam and Grad Univ Sci &amp; Technol, Vietnam Acad Sci &amp; Technol, Hanoi, Vietnam)</t>
    </r>
  </si>
  <si>
    <t>Structure formation and properties of corundum ceramics based on metastable aluminium oxide doped with stabilized zirconium dioxide</t>
  </si>
  <si>
    <t>Жиренкина, Н.В., 2022. Технология синтеза порошков на основе диоксида циркония для изготовления высокоплотной керамики: диссертация на соискание ученой степени кандидата технических наук: 2.6. 14 (Doctoral dissertation, б. и.).</t>
  </si>
  <si>
    <t xml:space="preserve">https://elar.urfu.ru/handle/10995/118850 </t>
  </si>
  <si>
    <t>Google Schoolar - teză de doctorat</t>
  </si>
  <si>
    <t>D Chicea (Facultatea de Știinte, ULBS, Sibiu, Romania)</t>
  </si>
  <si>
    <t>An artificial neural network assisted dynamic light scattering procedure for assessing living cells size in suspension</t>
  </si>
  <si>
    <r>
      <rPr>
        <sz val="10"/>
        <color rgb="FF000000"/>
        <rFont val="Noto Sans CJK SC"/>
      </rPr>
      <t>周雨宁</t>
    </r>
    <r>
      <rPr>
        <sz val="10"/>
        <color rgb="FF000000"/>
        <rFont val="Arial Narrow"/>
        <family val="2"/>
      </rPr>
      <t xml:space="preserve">, </t>
    </r>
    <r>
      <rPr>
        <sz val="10"/>
        <color rgb="FF000000"/>
        <rFont val="Noto Sans CJK SC"/>
      </rPr>
      <t>夏华</t>
    </r>
    <r>
      <rPr>
        <sz val="10"/>
        <color rgb="FF000000"/>
        <rFont val="Arial Narrow"/>
        <family val="2"/>
      </rPr>
      <t xml:space="preserve">, </t>
    </r>
    <r>
      <rPr>
        <sz val="10"/>
        <color rgb="FF000000"/>
        <rFont val="Noto Sans CJK SC"/>
      </rPr>
      <t>王晓莉</t>
    </r>
    <r>
      <rPr>
        <sz val="10"/>
        <color rgb="FF000000"/>
        <rFont val="Arial Narrow"/>
        <family val="2"/>
      </rPr>
      <t xml:space="preserve">, </t>
    </r>
    <r>
      <rPr>
        <sz val="10"/>
        <color rgb="FF000000"/>
        <rFont val="Noto Sans CJK SC"/>
      </rPr>
      <t>柳竞涵</t>
    </r>
    <r>
      <rPr>
        <sz val="10"/>
        <color rgb="FF000000"/>
        <rFont val="Arial Narrow"/>
        <family val="2"/>
      </rPr>
      <t xml:space="preserve">, </t>
    </r>
    <r>
      <rPr>
        <sz val="10"/>
        <color rgb="FF000000"/>
        <rFont val="Noto Sans CJK SC"/>
      </rPr>
      <t>翟嘉</t>
    </r>
    <r>
      <rPr>
        <sz val="10"/>
        <color rgb="FF000000"/>
        <rFont val="Arial Narrow"/>
        <family val="2"/>
      </rPr>
      <t xml:space="preserve">, </t>
    </r>
    <r>
      <rPr>
        <sz val="10"/>
        <color rgb="FF000000"/>
        <rFont val="Noto Sans CJK SC"/>
      </rPr>
      <t xml:space="preserve">李晨曦 </t>
    </r>
    <r>
      <rPr>
        <sz val="10"/>
        <color rgb="FF000000"/>
        <rFont val="Arial Narrow"/>
        <family val="2"/>
      </rPr>
      <t xml:space="preserve">and </t>
    </r>
    <r>
      <rPr>
        <sz val="10"/>
        <color rgb="FF000000"/>
        <rFont val="Noto Sans CJK SC"/>
      </rPr>
      <t>蒋景英</t>
    </r>
    <r>
      <rPr>
        <sz val="10"/>
        <color rgb="FF000000"/>
        <rFont val="Arial Narrow"/>
        <family val="2"/>
      </rPr>
      <t xml:space="preserve">, 2022. </t>
    </r>
    <r>
      <rPr>
        <sz val="10"/>
        <color rgb="FF000000"/>
        <rFont val="Noto Sans CJK SC"/>
      </rPr>
      <t>基于谱分解动态散射成像的细胞无标记 检测与分类方法</t>
    </r>
    <r>
      <rPr>
        <sz val="10"/>
        <color rgb="FF000000"/>
        <rFont val="Arial Narrow"/>
        <family val="2"/>
      </rPr>
      <t>. </t>
    </r>
    <r>
      <rPr>
        <sz val="10"/>
        <color rgb="FF000000"/>
        <rFont val="Noto Sans CJK SC"/>
      </rPr>
      <t>电子测量与仪器学报</t>
    </r>
    <r>
      <rPr>
        <sz val="10"/>
        <color rgb="FF000000"/>
        <rFont val="Arial Narrow"/>
        <family val="2"/>
      </rPr>
      <t>, 36(6), p.42.</t>
    </r>
  </si>
  <si>
    <t xml:space="preserve">http://jemi.etmchina.com/jemi/article/issue/2022_36_6 </t>
  </si>
  <si>
    <r>
      <rPr>
        <b/>
        <sz val="10"/>
        <color rgb="FF000000"/>
        <rFont val="Arial Narrow"/>
        <family val="2"/>
      </rPr>
      <t>Chicea D (Facultatea de Științe, ULBS, Sibiu, Romania)</t>
    </r>
    <r>
      <rPr>
        <sz val="10"/>
        <color rgb="FF000000"/>
        <rFont val="Arial Narrow"/>
        <family val="2"/>
      </rPr>
      <t>, Indrea E (Natl Inst Res &amp; Dev Isotop &amp; Mol Technol, Cluj Napoca, Romania), Cretu CM (ULBS, Sibiu, Romania)</t>
    </r>
  </si>
  <si>
    <t>Mallah, Dina, Bi Bi Fatemeh Mirjalili, and Abdolhamid Bamoniri. "FNAOSiPPEA: an effective magnetite almond shell-based nano catalyst for the synthesis of dihydropyrano [3, 2-c] chromene and tetrahydrobenzo [b] pyran." (2022).</t>
  </si>
  <si>
    <t xml:space="preserve">https://www.researchsquare.com/article/rs-2204735/v1 </t>
  </si>
  <si>
    <r>
      <rPr>
        <b/>
        <sz val="10"/>
        <color rgb="FF000000"/>
        <rFont val="Arial Narrow"/>
        <family val="2"/>
      </rPr>
      <t>Chicea D (Facultatea de Științe, ULBS, Sibiu, Romania)</t>
    </r>
    <r>
      <rPr>
        <sz val="10"/>
        <color rgb="FF000000"/>
        <rFont val="Arial Narrow"/>
        <family val="2"/>
      </rPr>
      <t>, Indrea E (Natl Inst Res &amp; Dev Isotop &amp; Mol Technol, Cluj Napoca, Romania), Cretu CM (ULBS, Sibiu, Romania)</t>
    </r>
  </si>
  <si>
    <t>ELHAJ, W.F., 2022. DEVELOPMENT OF POLYMER BASED AND RECOVERABLE FE-MNP DEMULSIFIERS TO ENHANCE THE OIL RECOVERY PROCESS FROM OIL IN WATER EMULSION (Doctoral dissertation).</t>
  </si>
  <si>
    <t xml:space="preserve">https://qspace.qu.edu.qa/handle/10576/27477 </t>
  </si>
  <si>
    <t>Tiwari, K., Singh, G. and Singh, S.K., 2022. Biophysical Characterization of an Essential Mammalian Protein; Transcription Termination Factor I (TTF1). bioRxiv, pp.2022-08.</t>
  </si>
  <si>
    <t xml:space="preserve">https://www.biorxiv.org/content/10.1101/2022.08.20.504633v1 </t>
  </si>
  <si>
    <t>Lopes, Sofia Pais Ribeiro Pinto. Formulation of a carrier system to deliver a CRISPR-Cas-based antiviral. Diss. 2022.</t>
  </si>
  <si>
    <t xml:space="preserve">https://repositorio.ul.pt/handle/10451/58004 </t>
  </si>
  <si>
    <t>Google Scoolar - Dissertation</t>
  </si>
  <si>
    <t>Coherent light scattering on nanofluids: computer simulation results</t>
  </si>
  <si>
    <t>Ahmadi, M., Ahmadlouydarab, M. and Maysami, M., Heat-Light Source and Nanofluid Effects on Flat Plate Solar Collector Thermal Energy Storage Efficiency. Available at SSRN 4195266.</t>
  </si>
  <si>
    <t xml:space="preserve">https://papers.ssrn.com/sol3/papers.cfm?abstract_id=4195266 </t>
  </si>
  <si>
    <r>
      <rPr>
        <b/>
        <sz val="10"/>
        <color rgb="FF000000"/>
        <rFont val="Arial Narrow"/>
        <family val="2"/>
      </rPr>
      <t xml:space="preserve">D Chicea (Facultatea de Știinte, ULBS, Sibiu, Romania), </t>
    </r>
    <r>
      <rPr>
        <sz val="10"/>
        <color rgb="FF000000"/>
        <rFont val="Arial Narrow"/>
        <family val="2"/>
      </rPr>
      <t>M Racuciu (ULBS, Sibiu, Romania)</t>
    </r>
  </si>
  <si>
    <t>ON THE EFFECTS OF LOW DOSES (0–1.2 Gy) BETA RADIATION ON ZEA MAYS SEEDS ON 12 DAYS PLANTLETS</t>
  </si>
  <si>
    <t>Iqbal, S. et al. (2022). Efficacy of Various Amendments for the Phytomanagement of Heavy Metal Contaminated Sites and Sustainable Agriculture. A Review. In: Hasanuzzaman, M., Ahammed, G.J., Nahar, K. (eds) Managing Plant Production Under Changing Environment. Springer, Singapore.</t>
  </si>
  <si>
    <t xml:space="preserve">https://link.springer.com/chapter/10.1007/978-981-16-5059-8_9 </t>
  </si>
  <si>
    <r>
      <rPr>
        <sz val="10"/>
        <color rgb="FF000000"/>
        <rFont val="Arial Narrow"/>
        <family val="2"/>
      </rPr>
      <t xml:space="preserve">J Dash (Portland State Univ, Portland, USA), </t>
    </r>
    <r>
      <rPr>
        <b/>
        <sz val="10"/>
        <color rgb="FF000000"/>
        <rFont val="Arial Narrow"/>
        <family val="2"/>
      </rPr>
      <t>D Chicea (Facultatea de Știinte, ULBS, Sibiu, Romania)</t>
    </r>
  </si>
  <si>
    <t>Changes in the radioactivity, topography, and surface composition of uranium after hydrogen loading by aqueous electrolysis</t>
  </si>
  <si>
    <t>Kumar, A., Jain, P., Rajeev, K.P. and Pala, R.G., 2022. Upper Bound in the Fusion Products and Transmutation Enhancement in Alloys. Journal of Condensed Matter Nuclear Science, 36(1), pp.327-335.</t>
  </si>
  <si>
    <t xml:space="preserve">https://jcmns.scholasticahq.com/article/72607-upper-bound-in-the-fusion-products-and-transmutation-enhancement-in-alloys </t>
  </si>
  <si>
    <r>
      <rPr>
        <sz val="10"/>
        <color theme="1"/>
        <rFont val="Arial Narrow"/>
        <family val="2"/>
      </rPr>
      <t>Costea, Marioara</t>
    </r>
    <r>
      <rPr>
        <i/>
        <sz val="10"/>
        <color theme="1"/>
        <rFont val="Arial Narrow"/>
        <family val="2"/>
      </rPr>
      <t xml:space="preserve">, (2018) </t>
    </r>
    <r>
      <rPr>
        <sz val="10"/>
        <color theme="1"/>
        <rFont val="Arial Narrow"/>
        <family val="2"/>
      </rPr>
      <t>I</t>
    </r>
    <r>
      <rPr>
        <i/>
        <sz val="10"/>
        <color theme="1"/>
        <rFont val="Arial Narrow"/>
        <family val="2"/>
      </rPr>
      <t>mpact of floodplain gravel mining on landforms and processes: a study case in Orlat gravel pit (Romania)</t>
    </r>
    <r>
      <rPr>
        <sz val="10"/>
        <color theme="1"/>
        <rFont val="Arial Narrow"/>
        <family val="2"/>
      </rPr>
      <t xml:space="preserve">, Environmental Earth Sciences (Print ISSN1866-6280) (February 2018), vol. 77, issue 4, art. 119. </t>
    </r>
  </si>
  <si>
    <t>González Valderrama, J. I. (2022). Evaluación de factores que explicarían el retroceso de la playa de La Serena, Chile.</t>
  </si>
  <si>
    <t>https://repositorio.uchile.cl/handle/2250/192691</t>
  </si>
  <si>
    <t>Universitatea din Chile</t>
  </si>
  <si>
    <t>Angela, CURTEAN-BĂNĂDUC, Oana, DANCI, Răzvan, VOICU, Doru, BĂNĂDUC</t>
  </si>
  <si>
    <t>COTTUS GOBIO LINNAEUS, 1758, ECOLOGICAL STATUS AND MANAGEMENT
ELEMENTS IN MARAMUREŞ MOUNTAINS NATURE PARK (ROMANIA)</t>
  </si>
  <si>
    <t>Arthur ASKEYEV, Oleg ASKEYEV, Igor ASKEYEV, Sergey MONAKHOV, Tim Hugo SPARKS. HABITAT PREFERENCES OF SMALL FISH SPECIES IN RIVERS AT THE EASTERN EDGE OF EUROPE. Transylv. Rev. Syst. Ecol. Res. 24.2 (2022), 61-72.</t>
  </si>
  <si>
    <t>http://www.ulrichsweb.serialssolutions.com/login</t>
  </si>
  <si>
    <t>Danci Oana Viorica</t>
  </si>
  <si>
    <t>Urák, I., Gallé-Szpisjak, N., Szigyártó, IL. et al. Heather (Calluna vulgaris) supports spider diversity of oligotrophic peat bogs. J Insect Conserv 27, 415–422 (2023).</t>
  </si>
  <si>
    <t>https://link.springer.com/article/10.1007/s10841-023-00465-z</t>
  </si>
  <si>
    <t>Golembovsky, V. V. Helix pomatia (grape snail) as a new source of biologically active substances / V. V. Golembovsky, L. A. Pashkova // Scientific notes of the educational institution "Vitebsk Order of the Badge of Honor" State Academy of Veterinary Medicine. - 2022. - V. 58, no. 2. - S. 84-89. - DOI 10.52368/2078-0109-2022-58-2-84-89.</t>
  </si>
  <si>
    <t>https://repo.vsavm.by/handle/123456789/19807</t>
  </si>
  <si>
    <t>revistă neindexata</t>
  </si>
  <si>
    <r>
      <rPr>
        <sz val="10"/>
        <color theme="1"/>
        <rFont val="Arial Narrow"/>
        <family val="2"/>
      </rPr>
      <t>The first record of Cepaea nemoralis (Linnaeus, 1758)(Stylommatophora: Helicidae) from Romania. </t>
    </r>
    <r>
      <rPr>
        <i/>
        <sz val="10"/>
        <color theme="1"/>
        <rFont val="Arial Narrow"/>
        <family val="2"/>
      </rPr>
      <t>Acta Zoologica Bulgarica</t>
    </r>
    <r>
      <rPr>
        <sz val="10"/>
        <color theme="1"/>
        <rFont val="Arial Narrow"/>
        <family val="2"/>
      </rPr>
      <t>, </t>
    </r>
    <r>
      <rPr>
        <i/>
        <sz val="10"/>
        <color theme="1"/>
        <rFont val="Arial Narrow"/>
        <family val="2"/>
      </rPr>
      <t>70</t>
    </r>
    <r>
      <rPr>
        <sz val="10"/>
        <color theme="1"/>
        <rFont val="Arial Narrow"/>
        <family val="2"/>
      </rPr>
      <t>(1), 129-132.</t>
    </r>
  </si>
  <si>
    <r>
      <rPr>
        <sz val="10"/>
        <color theme="1"/>
        <rFont val="Arial Narrow"/>
        <family val="2"/>
      </rPr>
      <t>Jackson, H. (2022). </t>
    </r>
    <r>
      <rPr>
        <i/>
        <sz val="10"/>
        <color theme="1"/>
        <rFont val="Arial Narrow"/>
        <family val="2"/>
      </rPr>
      <t>Quantitative definition of phenotypic variation in land snail shells</t>
    </r>
    <r>
      <rPr>
        <sz val="10"/>
        <color theme="1"/>
        <rFont val="Arial Narrow"/>
        <family val="2"/>
      </rPr>
      <t> (Doctoral dissertation, University of Nottingham).</t>
    </r>
  </si>
  <si>
    <t>https://eprints.nottingham.ac.uk/68435/</t>
  </si>
  <si>
    <r>
      <rPr>
        <sz val="10"/>
        <color theme="1"/>
        <rFont val="Arial Narrow"/>
        <family val="2"/>
      </rPr>
      <t>Jackson, H. (2022). </t>
    </r>
    <r>
      <rPr>
        <i/>
        <sz val="10"/>
        <color theme="1"/>
        <rFont val="Arial Narrow"/>
        <family val="2"/>
      </rPr>
      <t>Quantitative definition of phenotypic variation in land snail shells</t>
    </r>
    <r>
      <rPr>
        <sz val="10"/>
        <color theme="1"/>
        <rFont val="Arial Narrow"/>
        <family val="2"/>
      </rPr>
      <t> (Doctoral dissertation, University of Nottingham).</t>
    </r>
  </si>
  <si>
    <t>DOMOKOS, Tamás cercetatar inndep HU; DELI, Tamás Munkacsi Museum HU; VARGA, András Matra Museum HU; FLAVIU-CRIŞAN, Hunor UBB; BALASHOV, Igor Nat. Acad os Science Ukraine; GHEOCA, Voichiţa ULBS; BIATOV, Anton NGO Ukraine; SZAPPANOS, Bálint Mining Instit HU; PÁLL-GERGELY, Barna Plant prot Instit Budapest</t>
  </si>
  <si>
    <t>Distribution of Drobacia banatica (Rossmässler, 1838) over time and space (Gastropoda: Stylommatophora: Helicidae)</t>
  </si>
  <si>
    <t>Rabitsch, W., &amp; Nehring, S. (2022). Naturschutzfachliche Invasivitätsbewertungen für in Deutschland wild lebende gebietsfremde terrestrische Wirbellose Tiere: Teil 1: Non-Insecta: Ergebnisse aus dem gleichnamigen F+ E-Vorhaben (FKZ: 3514 86 0200).</t>
  </si>
  <si>
    <t>chrome-extension://efaidnbmnnnibpcajpcglclefindmkaj/https://bfn.bsz-bw.de/frontdoor/deliver/index/docId/1050/file/Skript626.pdf</t>
  </si>
  <si>
    <t>Carte la editură din străinătate</t>
  </si>
  <si>
    <t>Barinova, S.; Smith, T.; Tsarenko, P. Microalgae, in Spatial Assessment of the Drainage Basin, Influences on the Ecosystem of Lake Agmon, Israel. Appl. Microbiol. 2022, 2, 197-214.</t>
  </si>
  <si>
    <t>EBSCO, DOAJ, CNKI</t>
  </si>
  <si>
    <t>Alexander Didenko, Igor Buzevych A , Yuriy Volikov B , Alexander Gurbyk A , Svitlana Kruzhylina A and Vitaliy Bekh A C. Population dynamics and dietary habits of monkey goby (Neogobius fluviatilis) in its native range in the Dnieper River basin. Marine &amp; Freshwater Research. </t>
  </si>
  <si>
    <t>More common than previously considered: New data on the distribution of Umbra krameri in the Jiu River floodplain, Romania</t>
  </si>
  <si>
    <t>Mihaela Răcuciu (ULBS), Horea Olosutean (ULBS)</t>
  </si>
  <si>
    <t>Magnetic environmental pollution: experimental simulation of engineered magnetic nanoparticles</t>
  </si>
  <si>
    <t>Ketaki K. Patankar, Pragati Jadhav, Ketankumar Gayakvad,
1 - Introduction and applications of magnetic nanoparticles,
Editor(s): Chaudhery Mustansar Hussain, Ketaki Ketan Patankar,
In Woodhead Publishing Series in Electronic and Optical Materials,
Fundamentals and Industrial Applications of Magnetic Nanoparticles,
Woodhead Publishing,
2022,
Pages 3-39</t>
  </si>
  <si>
    <t>https://www.sciencedirect.com/science/article/abs/pii/B978012822819700017X</t>
  </si>
  <si>
    <t>Woodhead Publishing Series</t>
  </si>
  <si>
    <t>Horea Olosutean (ULBS), Daniela Ilie (ULBS)</t>
  </si>
  <si>
    <t>Gerris Lacustris (Linaeus 1758) and Gerris Costae (Herrich-Schäffer 1850) Species - Habitat Relations on Mountainous Tributaries of Vişeu River (Maramureş, Romania)</t>
  </si>
  <si>
    <t>Öztürk, S. , Seçer, B. , Sungur, S. , Akkan Kökçü, C. &amp; Çiçek, E. (2022). Karagöl ve Çiniligöl (Bolkar Dağları, Niğde, Türkiye) Bentik Makroomurgasız Faunası . Journal of Limnology and Freshwater Fisheries Research , 8 (1) , 59-69</t>
  </si>
  <si>
    <t>http://www.limnofish.org/en/pub/issue/69479/851195#article_cite</t>
  </si>
  <si>
    <t>Biological Abstracts, BIOSIS Previews and Zoological Record</t>
  </si>
  <si>
    <t>Nurza, I. S. A., Vania, J. G., Reynaldi, M. K., Rasyid, Z. G., &amp; Komala, R. (2022). NEUSTON DIVERSITY AND DENSITY AS BIOINDICATOR FOR WATER QUALITY . BIOTROPIA - The Southeast Asian Journal of Tropical Biology, 29(1).</t>
  </si>
  <si>
    <t>https://journal.biotrop.org/index.php/biotropia/article/view/1662</t>
  </si>
  <si>
    <t>Nabila P.R., Asiah N., Sasongko S.B., Ratnawati R., Djaeni M., 2022, Evaluation of Drying Temperature on Water Removal and Physicochemical Quality of Onion Slice, Chemical Engineering Transactions, 92, 721-726.</t>
  </si>
  <si>
    <t>https://www.cetjournal.it/index.php/cet/article/view/CET2292121</t>
  </si>
  <si>
    <t>GoogleScholar</t>
  </si>
  <si>
    <t>Olosutean Horea (ULBS)</t>
  </si>
  <si>
    <t>Methods for modeling ecosystem services: A review</t>
  </si>
  <si>
    <t>Jantakat, Y., Juntakut, P., &amp; Shresth, P. (2022). Assessing Sustainable Green Areas based on Ecological Niche Role in Urban Education Institute . International Journal of Building, Urban, Interior and Landscape Technology (BUILT), 19, 7–18.</t>
  </si>
  <si>
    <t>https://ph02.tci-thaijo.org/index.php/BUILT/article/view/246333</t>
  </si>
  <si>
    <t>Asean Citation Index, Google Scholar</t>
  </si>
  <si>
    <t>Alexandra-Mihaela NAGY, Paula BOBOC (OROS), Corina CĂTANĂ, Maria-Mihaela ANTOFIE, Camelia SAVA SAND, COMPARATIVE STUDY OF TWO VARIETIES OF PURPLE FLASH POTATO GROWN IN VITRO 2 Scientific Bulletin. Series F. Biotechnologies, Vol. XXVI, No. 1, 43-48</t>
  </si>
  <si>
    <t>https://www.researchgate.net/profile/Alexandra-Mihaela-Nagy/publication/363820297_COMPARATIVE_STUDY_OF_TWO_VARIETIES_OF_PURPLE_FLASH_POTATO_GROWN_IN_VITRO/links/632f5fc586b22d3db4dbeb67/COMPARATIVE-STUDY-OF-TWO-VARIETIES-OF-PURPLE-FLASH-POTATO-GROWN-IN-VITRO.pdf</t>
  </si>
  <si>
    <t>Index Copernicus, CABI, DOAJ</t>
  </si>
  <si>
    <r>
      <rPr>
        <b/>
        <sz val="10"/>
        <color theme="1"/>
        <rFont val="Arial Narrow"/>
        <family val="2"/>
      </rPr>
      <t>Mihaela Răcuciu (ULBS)</t>
    </r>
    <r>
      <rPr>
        <sz val="10"/>
        <color theme="1"/>
        <rFont val="Arial Narrow"/>
        <family val="2"/>
      </rPr>
      <t>, Dorina Creangă (UAIC)</t>
    </r>
  </si>
  <si>
    <t xml:space="preserve"> Rajani, Preeti Mishra, Sarita Kumari, Parmila Saini, Rishi Kesh Meena, Role of nanotechnology in management of plant viral diseases, Materials Today: Proceedings, Volume 69, Part 1, 2022, Pages 1-10, ISSN 2214-7853,</t>
  </si>
  <si>
    <t>https://www.sciencedirect.com/science/article/pii/S2214785322043693</t>
  </si>
  <si>
    <r>
      <rPr>
        <b/>
        <sz val="10"/>
        <color theme="1"/>
        <rFont val="Arial Narrow"/>
        <family val="2"/>
      </rPr>
      <t xml:space="preserve">Mihaela Răcuciu (ULBS), </t>
    </r>
    <r>
      <rPr>
        <sz val="10"/>
        <color theme="1"/>
        <rFont val="Arial Narrow"/>
        <family val="2"/>
      </rPr>
      <t>Dorina Creangă (UAIC)</t>
    </r>
  </si>
  <si>
    <t>Nano-Bioremediation Using Biologically Synthesized Intelligent Nanomaterials
Sakthinarendran, S., Ravi, M., Mirunalini, G. (2022). Nano-Bioremediation Using Biologically Synthesized Intelligent Nanomaterials. In: Krishnan, A., Ravindran, B., Balasubramanian, B., Swart, H.C., Panchu, S.J., Prasad, R. (eds) Emerging Nanomaterials for Advanced Technologies. Nanotechnology in the Life Sciences. Springer, Cham.</t>
  </si>
  <si>
    <t>https://link.springer.com/chapter/10.1007/978-3-030-80371-1_18</t>
  </si>
  <si>
    <r>
      <rPr>
        <b/>
        <sz val="10"/>
        <color theme="1"/>
        <rFont val="Arial Narrow"/>
        <family val="2"/>
      </rPr>
      <t xml:space="preserve">Mihaela Răcuciu (ULBS), </t>
    </r>
    <r>
      <rPr>
        <sz val="10"/>
        <color theme="1"/>
        <rFont val="Arial Narrow"/>
        <family val="2"/>
      </rPr>
      <t>Dorina Creangă (UAIC)</t>
    </r>
  </si>
  <si>
    <t>Naidu, G. Jogi and Naik, Sandeep and Prasad, T. N. K. V. and Ramana, P. Venkata (2022) Impact of Nanoscale Zinc Oxide Particle on the Growth, Yield and Soil Properties under Agency Area of Andhra Pradesh. International Journal of Plant &amp; Soil Science, 34 (23). pp. 1041-1049.</t>
  </si>
  <si>
    <t>http://journaleprints.uk/id/eprint/81/</t>
  </si>
  <si>
    <r>
      <rPr>
        <b/>
        <sz val="10"/>
        <color theme="1"/>
        <rFont val="Arial Narrow"/>
        <family val="2"/>
      </rPr>
      <t>M. Răcuciu (ULBS)</t>
    </r>
    <r>
      <rPr>
        <sz val="10"/>
        <color theme="1"/>
        <rFont val="Arial Narrow"/>
        <family val="2"/>
      </rPr>
      <t xml:space="preserve">, D. Creangă (UAIC), I. Horga (Col.Teh.S I SV) </t>
    </r>
  </si>
  <si>
    <t>Pourbeyrami Hir, Y., Mehri, S., Chamani, E., Maleki Lajayer, H. The effect of silver nanoparticles on morphological and physiological properties of Iris pseudacorus under in vitro conditions. Iranian Journal of Plant Biology, 2022; 13(4): 1-14.</t>
  </si>
  <si>
    <t>https://ijpb.ui.ac.ir/article_27061.html?lang=en</t>
  </si>
  <si>
    <r>
      <rPr>
        <b/>
        <sz val="10"/>
        <color theme="1"/>
        <rFont val="Arial Narrow"/>
        <family val="2"/>
      </rPr>
      <t>M. Răcuciu (ULBS)</t>
    </r>
    <r>
      <rPr>
        <sz val="10"/>
        <color theme="1"/>
        <rFont val="Arial Narrow"/>
        <family val="2"/>
      </rPr>
      <t xml:space="preserve">, D. Creangă (UAIC), I. Horga (Col.Teh.S I SV) </t>
    </r>
  </si>
  <si>
    <t>Plant Growth under Static Magnetic Field Influence, Romanian Journal of Physics, 53(1-2), p. 331-336, 2012</t>
  </si>
  <si>
    <t>Nurbaity, A., Nuraini, A. ., &amp; Agustine, E. . (2022). Effect of magnetic field and arbuscular mycorrhizal fungi on germination and growth of tomato (Lycopersicon esculentum Mill.). Journal of Tropical Mycorrhiza, 1(1), 29–36</t>
  </si>
  <si>
    <t>https://journal.ami-ri.org/index.php/JTM/article/view/26</t>
  </si>
  <si>
    <r>
      <rPr>
        <b/>
        <sz val="10"/>
        <color theme="1"/>
        <rFont val="Arial Narrow"/>
        <family val="2"/>
      </rPr>
      <t>M. Răcuciu (ULBS)</t>
    </r>
    <r>
      <rPr>
        <sz val="10"/>
        <color theme="1"/>
        <rFont val="Arial Narrow"/>
        <family val="2"/>
      </rPr>
      <t xml:space="preserve">, D. Creangă (UAIC), I. Horga (Col.Teh.S I SV) </t>
    </r>
  </si>
  <si>
    <t>Plant Growth under Static Magnetic Field Influence, Romanian Journal of Physics, 53(1-2), p. 331-336, 2013</t>
  </si>
  <si>
    <t>Reddy, Ramireddy Paul Manjrekar and Bara, Bineeta M. and Rai, Prashant Kumar and Pal, Abhishek Kumar (2022) Influence of Electric, Magnetic and Bio Film on the Growth, Yield and Yield Attributing Traits of Radish (Raphanus sativus L.). International Journal of Environment and Climate Change, 12 (11). pp. 691-696.</t>
  </si>
  <si>
    <t>http://eprints.gostmarchive.com/id/eprint/95/</t>
  </si>
  <si>
    <r>
      <rPr>
        <b/>
        <sz val="10"/>
        <color theme="1"/>
        <rFont val="Arial Narrow"/>
        <family val="2"/>
      </rPr>
      <t>M. Răcuciu (ULBS)</t>
    </r>
    <r>
      <rPr>
        <sz val="10"/>
        <color theme="1"/>
        <rFont val="Arial Narrow"/>
        <family val="2"/>
      </rPr>
      <t xml:space="preserve">, D. Creangă (UAIC), I. Horga (Col.Teh.S I SV) </t>
    </r>
  </si>
  <si>
    <t>Plant Growth under Static Magnetic Field Influence, Romanian Journal of Physics, 53(1-2), p. 331-336, 2014</t>
  </si>
  <si>
    <t>Feizi, H., Salari, A. Effect of Seed Treatment with Magnetic Field on Germination Characteristics of Cuminum ciminum Under Salinity Condition. Irrigation and Water Engineering, 2022; 12(3): 321-333.</t>
  </si>
  <si>
    <t>https://www.waterjournal.ir/article_146411.html?lang=en</t>
  </si>
  <si>
    <r>
      <rPr>
        <b/>
        <sz val="10"/>
        <color theme="1"/>
        <rFont val="Arial Narrow"/>
        <family val="2"/>
      </rPr>
      <t>Racuciu M (ULBS)</t>
    </r>
    <r>
      <rPr>
        <sz val="10"/>
        <color theme="1"/>
        <rFont val="Arial Narrow"/>
        <family val="2"/>
      </rPr>
      <t>, Calugaru GH (UAIC), Creanga DE (UAIC)</t>
    </r>
  </si>
  <si>
    <t xml:space="preserve">Static magnetic field influence on some plant growth. Romanian J. Phys. 2006, 51: 245-251 </t>
  </si>
  <si>
    <t>K.A.M. KHALED, F.M. SULTAN, C.R. AZZAM, GAMMA-RAYS AND MICROWAVE IRRADIATION INFLUENCE ON GUAR (CYAMOPSIS TETRAGONOLOBA): I - MARKERS ASSISTED SELECTION FOR RESPONDING TO MUTAGENIC AGENTS, SABRAO Journal of Breeding and Genetics
54 (2) 331-349, 2022</t>
  </si>
  <si>
    <t>SABRAO-J-Breed-Genet-54-2-331-349-Khaled_SABRAO-MS-22-29-manuscript-proof_10.pdf</t>
  </si>
  <si>
    <r>
      <rPr>
        <b/>
        <sz val="10"/>
        <color theme="1"/>
        <rFont val="Arial Narrow"/>
        <family val="2"/>
      </rPr>
      <t>Racuciu M (ULBS)</t>
    </r>
    <r>
      <rPr>
        <sz val="10"/>
        <color theme="1"/>
        <rFont val="Arial Narrow"/>
        <family val="2"/>
      </rPr>
      <t>, Calugaru GH (UAIC), Creanga DE (UAIC)</t>
    </r>
  </si>
  <si>
    <t>Static magnetic field influence on some plant growth. Romanian J. Phys. 2006, 51: 245-252</t>
  </si>
  <si>
    <t>Carbonell, V. M., Flórez, M., Martínez, E., &amp; Montoya, E. (2022). The Effect of stationary magnetic fields on medicinal plants. Transdisciplinary Journal of Engineering &amp; Science, 13.</t>
  </si>
  <si>
    <t>http://atlas-tjes.org/index.php/tjes/article/view/409/291</t>
  </si>
  <si>
    <r>
      <rPr>
        <b/>
        <sz val="10"/>
        <color theme="1"/>
        <rFont val="Arial Narrow"/>
        <family val="2"/>
      </rPr>
      <t>Racuciu M (ULBS)</t>
    </r>
    <r>
      <rPr>
        <sz val="10"/>
        <color theme="1"/>
        <rFont val="Arial Narrow"/>
        <family val="2"/>
      </rPr>
      <t>, Miclaus S (AFT), Creanga D (UAIC)</t>
    </r>
  </si>
  <si>
    <t xml:space="preserve"> The response of plant tissues to magnetic fluid and electromagnetic exposure. Rom J Biophys, 2009, 19:73–82</t>
  </si>
  <si>
    <t>Danaye-Tous, AH., Jafari, S., Heidary-Alizadeh, B. et al. Efficacy of nanocapsules loaded with Ectomyelois ceratoniae (Zeller) (Lepidoptera: Pyralidae) sex pheromone as evaluated in wind tunnel and field trapping experiments. J Plant Dis Prot 129, 853–860 (2022).</t>
  </si>
  <si>
    <t>https://link.springer.com/article/10.1007/s41348-022-00632-5#citeas</t>
  </si>
  <si>
    <t>Racuciu M (ULBS)</t>
  </si>
  <si>
    <t>50 Hz frequency magnetic field effects on mitotic activity in the maize root. Rom. J. Biophys 21, 2011, 53–62.</t>
  </si>
  <si>
    <t>https://www.frontiersin.org/articles/10.3389/fsufs.2022.997261/full</t>
  </si>
  <si>
    <r>
      <rPr>
        <b/>
        <sz val="10"/>
        <color theme="1"/>
        <rFont val="Arial Narrow"/>
        <family val="2"/>
      </rPr>
      <t>Răcuciu, M. (ULBS)</t>
    </r>
    <r>
      <rPr>
        <sz val="10"/>
        <color theme="1"/>
        <rFont val="Arial Narrow"/>
        <family val="2"/>
      </rPr>
      <t>, Creangă, D. E. (UAIC)</t>
    </r>
  </si>
  <si>
    <t>Cytogenetical changes induced by b-cyclodextrin coated nanoparticles in plant seeds. Rom Reports Phys 54:125–131, 2009</t>
  </si>
  <si>
    <t>Khalil, R., ElSayed, N., Hashem, H.A. (2021). Nanoparticles As a New Promising Tool to Increase Plant Immunity Against Abiotic Stress. In: Faizan, M., Hayat, S., Yu, F. (eds) Sustainable Agriculture Reviews 53. Sustainable Agriculture Reviews, vol 53. Springer, Cham.</t>
  </si>
  <si>
    <t>https://link.springer.com/chapter/10.1007/978-3-030-86876-5_3</t>
  </si>
  <si>
    <r>
      <rPr>
        <b/>
        <sz val="10"/>
        <color theme="1"/>
        <rFont val="Arial Narrow"/>
        <family val="2"/>
      </rPr>
      <t>Racuciu M. (ULBS)</t>
    </r>
    <r>
      <rPr>
        <sz val="10"/>
        <color theme="1"/>
        <rFont val="Arial Narrow"/>
        <family val="2"/>
      </rPr>
      <t>, Creanga DE (UAIC), Galugaru GH. (UAIC)</t>
    </r>
  </si>
  <si>
    <t xml:space="preserve">The influence of extremely low frequency magnetic field on tree seedlings. Rom. J.Phys., 2008, 35: 337-342. </t>
  </si>
  <si>
    <t>Bagheri, A., Jafari, M., Bagherifard, A., Jafari, A., bagherifard, G. The effect of salt water and magnetic water on germination Atriplex (Atriplex lentiformis). Desert Ecosystem Engineering, 2022; 4(8): 45-56.</t>
  </si>
  <si>
    <t>https://deej.kashanu.ac.ir/article_112549_en.html</t>
  </si>
  <si>
    <r>
      <rPr>
        <b/>
        <sz val="10"/>
        <color theme="1"/>
        <rFont val="Arial Narrow"/>
        <family val="2"/>
      </rPr>
      <t>Racuciu, M.(ULBS)</t>
    </r>
    <r>
      <rPr>
        <sz val="10"/>
        <color theme="1"/>
        <rFont val="Arial Narrow"/>
        <family val="2"/>
      </rPr>
      <t>; Iftode, C.(UPT); Miclaus, S.(AFT)</t>
    </r>
  </si>
  <si>
    <t>Sudarti T Prihandono, WN Prihatin, IMS Putri , Analysis of the Impact of 200 µT and 300 µT Extremely Low Frequency (ELF) Magnetic Fields on the Growth Rate of Edamame Plants,  2022, Proceedings of the 4th International Conference on Life Sciences and Biotechnology, vol.27, editat de Asmoro Lelono, Muhammad Akbar Bahar, Syubanul Wathon, Kartika Senjarini, Asep Ginanjar Arip, Ramdhan Putrasetya, Beny Andika, Nadhea Ayu Sukma</t>
  </si>
  <si>
    <t>https://books.google.ro/books?hl=ro&amp;lr=&amp;id=uISjEAAAQBAJ&amp;oi=fnd&amp;pg=PA4&amp;ots=LyZ5uiRHPC&amp;sig=-kqV2vro9cLRJn0JKDO3upRFN54&amp;redir_esc=y#v=onepage&amp;q&amp;f=false</t>
  </si>
  <si>
    <r>
      <rPr>
        <b/>
        <sz val="10"/>
        <color theme="1"/>
        <rFont val="Arial Narrow"/>
        <family val="2"/>
      </rPr>
      <t>Racuciu, M.(ULBS)</t>
    </r>
    <r>
      <rPr>
        <sz val="10"/>
        <color theme="1"/>
        <rFont val="Arial Narrow"/>
        <family val="2"/>
      </rPr>
      <t>; Iftode, C. (UPT); Miclaus, S.(AFT)</t>
    </r>
  </si>
  <si>
    <t xml:space="preserve">Nahla Salim Hammok, Effect of Electromagnetic (Non-Ionizing Radiation) Waves on Germination and Some of Productivity Traits for Bread Wheat (Adana 99). International Journal for Research in Applied Sciences and Biotechnology, 9(3), 223–237, 2022. </t>
  </si>
  <si>
    <t>https://www.ijrasb.com/index.php/ijrasb/article/view/409</t>
  </si>
  <si>
    <r>
      <rPr>
        <b/>
        <sz val="10"/>
        <color theme="1"/>
        <rFont val="Arial Narrow"/>
        <family val="2"/>
      </rPr>
      <t>Racuciu, M. (ULBS)</t>
    </r>
    <r>
      <rPr>
        <sz val="10"/>
        <color theme="1"/>
        <rFont val="Arial Narrow"/>
        <family val="2"/>
      </rPr>
      <t>; Miclaus, S. (AFT)</t>
    </r>
  </si>
  <si>
    <t>Low-level 900 MHz electromagnetic field influence on vegetal tissue. Rom. J. Biophys. 2007, 3, 149–156</t>
  </si>
  <si>
    <t>Radzevičius A, Sakalauskienė S, Dagys M, Simniškis R, Karklelienė R, Juškevičienė D, Račkienė R, Brazaitytė A. Differential Physiological Response and Antioxidant Activity Relative to High-Power Micro-Waves Irradiation and Temperature of Tomato Sprouts. Agriculture. 2022; 12(3):422.</t>
  </si>
  <si>
    <t>https://www.mdpi.com/2077-0472/12/3/422</t>
  </si>
  <si>
    <t xml:space="preserve"> Iron oxide nanoparticles coated with β-cyclodextrin polluted of Zea mays plantlets. Nanotechnology Development 2, e6, 2012</t>
  </si>
  <si>
    <t>Chugh Gaurav, Siddique Kadambot H. M., Solaiman Zakaria M. (2022) Iron fortification of food crops through nanofertilisation. Crop &amp; Pasture Science 73, 736-748.</t>
  </si>
  <si>
    <t>https://www.publish.csiro.au/CP/CP21436</t>
  </si>
  <si>
    <t xml:space="preserve"> Iron oxide nanoparticles coated with β-cyclodextrin polluted of Zea mays plantlets. Nanotechnology Development 2, e6, 2013</t>
  </si>
  <si>
    <t xml:space="preserve">Mina Ghaseminezhad, Elaheh Zamani Bahramabadi, Farkhondeh Rezanejad &amp; Daryoush Afzali (2022) In-vitro evaluation of physiological changes caused by iron oxide nanoparticles in Solanum villosum, Journal of Crop Improvement, 36:4, 604-618, </t>
  </si>
  <si>
    <t>https://www.tandfonline.com/doi/ref/10.1080/15427528.2021.1995920?scroll=top&amp;role=tab</t>
  </si>
  <si>
    <r>
      <rPr>
        <sz val="10"/>
        <color rgb="FF000000"/>
        <rFont val="Arial Narrow"/>
        <family val="2"/>
      </rPr>
      <t xml:space="preserve">S. Miclaus (AFT), L. Barbu-Tudoran (UBB), C. Moisescu (IBB), L. Darabant (UT CJ), P. Bechet (AFT), S. Oancea (ULBS), </t>
    </r>
    <r>
      <rPr>
        <b/>
        <sz val="10"/>
        <color rgb="FF000000"/>
        <rFont val="Arial Narrow"/>
        <family val="2"/>
      </rPr>
      <t>M.Racuciu (ULBS)</t>
    </r>
  </si>
  <si>
    <t>Pulsed magnetic fields may affect the ultrastructure of live bacteria cells containing endogenous magnetosome chains, European Journal of Advances in Engineering and Technology, 6 (8) (2019), pp. 1-10</t>
  </si>
  <si>
    <t>Lina Guo, S.M. Roknul Azam, Yiting Guo, Dandan Liu, Haile Ma, Germicidal efficacy of the pulsed magnetic field against pathogens and spoilage microorganisms in food processing: An overview, Food Control, Volume 136, 2022,108496</t>
  </si>
  <si>
    <t>https://www.sciencedirect.com/science/article/pii/S0956713521006344</t>
  </si>
  <si>
    <t>Morariu F, Peț I, Marin A-A, et al. Evaluation of Bega River Water Quality Using Biotic Indices. Scientific Papers: Animal Science &amp; Biotechnologies / Lucrari Stiintifice: Zootehnie si Biotehnologii. 2022;55(1):78-82.</t>
  </si>
  <si>
    <r>
      <rPr>
        <sz val="11"/>
        <color theme="1"/>
        <rFont val="Calibri"/>
        <family val="2"/>
      </rPr>
      <t xml:space="preserve">Sirbu </t>
    </r>
    <r>
      <rPr>
        <i/>
        <sz val="11"/>
        <color theme="1"/>
        <rFont val="Calibri"/>
        <family val="2"/>
      </rPr>
      <t>Ioan</t>
    </r>
  </si>
  <si>
    <r>
      <rPr>
        <sz val="11"/>
        <color theme="1"/>
        <rFont val="Calibri"/>
        <family val="2"/>
      </rPr>
      <t xml:space="preserve">Sirbu </t>
    </r>
    <r>
      <rPr>
        <i/>
        <sz val="11"/>
        <color theme="1"/>
        <rFont val="Calibri"/>
        <family val="2"/>
      </rPr>
      <t>Ioan</t>
    </r>
  </si>
  <si>
    <r>
      <rPr>
        <sz val="11"/>
        <color theme="1"/>
        <rFont val="Calibri"/>
        <family val="2"/>
      </rPr>
      <t xml:space="preserve">Sirbu </t>
    </r>
    <r>
      <rPr>
        <i/>
        <sz val="11"/>
        <color theme="1"/>
        <rFont val="Calibri"/>
        <family val="2"/>
      </rPr>
      <t>Ioan</t>
    </r>
  </si>
  <si>
    <r>
      <rPr>
        <sz val="11"/>
        <color theme="1"/>
        <rFont val="Calibri"/>
        <family val="2"/>
      </rPr>
      <t xml:space="preserve">Sirbu </t>
    </r>
    <r>
      <rPr>
        <i/>
        <sz val="11"/>
        <color theme="1"/>
        <rFont val="Calibri"/>
        <family val="2"/>
      </rPr>
      <t>Ioan</t>
    </r>
  </si>
  <si>
    <r>
      <rPr>
        <sz val="11"/>
        <color theme="1"/>
        <rFont val="Calibri"/>
        <family val="2"/>
      </rPr>
      <t xml:space="preserve">Sirbu </t>
    </r>
    <r>
      <rPr>
        <i/>
        <sz val="11"/>
        <color theme="1"/>
        <rFont val="Calibri"/>
        <family val="2"/>
      </rPr>
      <t>Ioan</t>
    </r>
  </si>
  <si>
    <r>
      <rPr>
        <sz val="11"/>
        <color theme="1"/>
        <rFont val="Calibri"/>
        <family val="2"/>
      </rPr>
      <t xml:space="preserve">Sirbu </t>
    </r>
    <r>
      <rPr>
        <i/>
        <sz val="11"/>
        <color theme="1"/>
        <rFont val="Calibri"/>
        <family val="2"/>
      </rPr>
      <t>Ioan</t>
    </r>
  </si>
  <si>
    <t>"European first-year university students accept evolution but lack substantial knowledge about it: a standardized European cross-country assessment.</t>
  </si>
  <si>
    <r>
      <rPr>
        <sz val="10"/>
        <color theme="1"/>
        <rFont val="Arial Narrow"/>
        <family val="2"/>
      </rPr>
      <t>Gutowski, R., Aptyka, H., &amp; Großschedl, J. (2023). An exploratory study on students’ denominations, personal religious faith, knowledge about, and acceptance of evolution. </t>
    </r>
    <r>
      <rPr>
        <i/>
        <sz val="8"/>
        <color rgb="FF222222"/>
        <rFont val="Arial"/>
        <family val="2"/>
      </rPr>
      <t>Evolution: Education and Outreach</t>
    </r>
    <r>
      <rPr>
        <sz val="8"/>
        <color rgb="FF222222"/>
        <rFont val="Arial"/>
        <family val="2"/>
      </rPr>
      <t>, </t>
    </r>
    <r>
      <rPr>
        <i/>
        <sz val="8"/>
        <color rgb="FF222222"/>
        <rFont val="Arial"/>
        <family val="2"/>
      </rPr>
      <t>16</t>
    </r>
    <r>
      <rPr>
        <sz val="8"/>
        <color rgb="FF222222"/>
        <rFont val="Arial"/>
        <family val="2"/>
      </rPr>
      <t>(1), 1-17.</t>
    </r>
  </si>
  <si>
    <t>https://evolution-outreach.biomedcentral.com/articles/10.1186/s12052-023-00187-5</t>
  </si>
  <si>
    <r>
      <rPr>
        <sz val="10"/>
        <color theme="1"/>
        <rFont val="Arial Narrow"/>
        <family val="2"/>
      </rPr>
      <t>"European first-year university students accept evolution but lack substantial knowledge about it: a standardized European cross-country assessment." </t>
    </r>
    <r>
      <rPr>
        <i/>
        <sz val="8"/>
        <color rgb="FF222222"/>
        <rFont val="Arial"/>
        <family val="2"/>
      </rPr>
      <t>Evolution: Education and Outreach</t>
    </r>
    <r>
      <rPr>
        <sz val="8"/>
        <color rgb="FF222222"/>
        <rFont val="Arial"/>
        <family val="2"/>
      </rPr>
      <t> 14 (2021): 1-22.</t>
    </r>
  </si>
  <si>
    <r>
      <rPr>
        <sz val="10"/>
        <color theme="1"/>
        <rFont val="Arial Narrow"/>
        <family val="2"/>
      </rPr>
      <t>Manikas, M., Leonardos, I., Plakitsi, K., &amp; Sotiropoulos, K. (2023). The evaluation of GAENE 2.1 in Greek students. </t>
    </r>
    <r>
      <rPr>
        <i/>
        <sz val="8"/>
        <color rgb="FF222222"/>
        <rFont val="Arial"/>
        <family val="2"/>
      </rPr>
      <t>Journal of Mathematics and Science Teacher</t>
    </r>
    <r>
      <rPr>
        <sz val="8"/>
        <color rgb="FF222222"/>
        <rFont val="Arial"/>
        <family val="2"/>
      </rPr>
      <t>, </t>
    </r>
    <r>
      <rPr>
        <i/>
        <sz val="8"/>
        <color rgb="FF222222"/>
        <rFont val="Arial"/>
        <family val="2"/>
      </rPr>
      <t>3</t>
    </r>
    <r>
      <rPr>
        <sz val="8"/>
        <color rgb="FF222222"/>
        <rFont val="Arial"/>
        <family val="2"/>
      </rPr>
      <t>(1).</t>
    </r>
  </si>
  <si>
    <t>https://www.mathsciteacher.com/download/the-evaluation-of-gaene-21-in-greek-students-13069.pdf</t>
  </si>
  <si>
    <t>"European first-year university students accept evolution but lack substantial knowledge about it: a standardized European cross-country assessment." </t>
  </si>
  <si>
    <t>Γκιτέρσος, Β. (2022). Εισαγωγή στην Εξέλιξη των Ειδών-Ιστορική αναδρομή, Βασικές έννοιες και Κοινωνικές προεκτάσεις.</t>
  </si>
  <si>
    <t>https://apothesis.eap.gr/archive/item/170113?lang=el</t>
  </si>
  <si>
    <t>teze de doctorat indexate în Google Scholar.</t>
  </si>
  <si>
    <r>
      <rPr>
        <sz val="10"/>
        <color theme="1"/>
        <rFont val="Arial Narrow"/>
        <family val="2"/>
      </rPr>
      <t>Viana, E., Cezimbra, J. C. G., da Silva, D. M., da Silva, D. A. A., Ramires, M. F., Bohrer, R. E. G., ... &amp; Redin, M. (2022). Diversidade da fauna edáfica em solos com diferentes sistemas de manejos no norte do Rio Grande do Sul. </t>
    </r>
    <r>
      <rPr>
        <i/>
        <sz val="8"/>
        <color rgb="FF222222"/>
        <rFont val="Arial"/>
        <family val="2"/>
      </rPr>
      <t>Research, Society and Development</t>
    </r>
    <r>
      <rPr>
        <sz val="8"/>
        <color rgb="FF222222"/>
        <rFont val="Arial"/>
        <family val="2"/>
      </rPr>
      <t>, </t>
    </r>
    <r>
      <rPr>
        <i/>
        <sz val="8"/>
        <color rgb="FF222222"/>
        <rFont val="Arial"/>
        <family val="2"/>
      </rPr>
      <t>11</t>
    </r>
    <r>
      <rPr>
        <sz val="8"/>
        <color rgb="FF222222"/>
        <rFont val="Arial"/>
        <family val="2"/>
      </rPr>
      <t>(5), e42211528307-e42211528307.</t>
    </r>
  </si>
  <si>
    <t>https://rsdjournal.org/index.php/rsd/article/download/28307/24708/328218</t>
  </si>
  <si>
    <t>Tăușan, I (ULBS), Tatu Alexandru (UBB)</t>
  </si>
  <si>
    <t>Corythucha ciliata (Say, 1832)(Hemiptera: Tingidae)–Second record for the lace bug fauna of Romania</t>
  </si>
  <si>
    <r>
      <rPr>
        <sz val="10"/>
        <color theme="1"/>
        <rFont val="Arial Narrow"/>
        <family val="2"/>
      </rPr>
      <t>FLORIAN, T., POPUŢA, D., &amp; BUNESCU, H. (2022). Corythucha ciliata (Say, 1832)-Pest of Plane Trees (Platanus spp.). </t>
    </r>
    <r>
      <rPr>
        <i/>
        <sz val="8"/>
        <color rgb="FF222222"/>
        <rFont val="Arial"/>
        <family val="2"/>
      </rPr>
      <t>Bulletin of the University of Agricultural Sciences &amp; Veterinary Medicine Cluj-Napoca. Agriculture</t>
    </r>
    <r>
      <rPr>
        <sz val="8"/>
        <color rgb="FF222222"/>
        <rFont val="Arial"/>
        <family val="2"/>
      </rPr>
      <t>, </t>
    </r>
    <r>
      <rPr>
        <i/>
        <sz val="8"/>
        <color rgb="FF222222"/>
        <rFont val="Arial"/>
        <family val="2"/>
      </rPr>
      <t>79</t>
    </r>
    <r>
      <rPr>
        <sz val="8"/>
        <color rgb="FF222222"/>
        <rFont val="Arial"/>
        <family val="2"/>
      </rPr>
      <t>(1).</t>
    </r>
  </si>
  <si>
    <t>https://search.ebscohost.com/login.aspx?direct=true&amp;profile=ehost&amp;scope=site&amp;authtype=crawler&amp;jrnl=18435246&amp;AN=157473677&amp;h=Iavd10HDAv5fSPpNxTc5jc3IqoaFziLjJzKhZzaqJ7wWxLFeIYcIDxluyxlGZp%2BDLCiqPl1YYT1HOsgRPxNHxg%3D%3D&amp;crl=c</t>
  </si>
  <si>
    <r>
      <rPr>
        <sz val="10"/>
        <color theme="1"/>
        <rFont val="Arial Narrow"/>
        <family val="2"/>
      </rPr>
      <t>KONJEVIC, A. (2022). TRUE BUGS (HETEROPTERA) AS PESTS IN ORNAMENTALS. </t>
    </r>
    <r>
      <rPr>
        <i/>
        <sz val="8"/>
        <color rgb="FF222222"/>
        <rFont val="Arial"/>
        <family val="2"/>
      </rPr>
      <t>SUSTAINABLE PRACTICES IN HORTICULTURE AND LANDSCAPE ARCHITECTURE</t>
    </r>
    <r>
      <rPr>
        <sz val="8"/>
        <color rgb="FF222222"/>
        <rFont val="Arial"/>
        <family val="2"/>
      </rPr>
      <t>, 123.</t>
    </r>
  </si>
  <si>
    <t>https://iksadyayinevi.com/wp-content/uploads/2022/07/SUSTAINABLE-PRACTICES-IN-HORTICULTURE-AND-LANDSCAPE-ARCHITECTURE.pdf#page=128</t>
  </si>
  <si>
    <t>Chira, F., Mantale, C., Ciocîrlan, M., Blaga, T., &amp; Chira, D. Răspândirea ciupercii Erysiphe plataniîn România.</t>
  </si>
  <si>
    <t>https://www.researchgate.net/profile/Mihnea-Ioan-Cezar-Ciocirlan-2/publication/365489518_Raspandirea_ciupercii_Erysiphe_platani_in_Romania/links/637750372f4bca7fd06f250e/Raspandirea-ciupercii-Erysiphe-platani-in-Romania.pdf</t>
  </si>
  <si>
    <t>nexindexata</t>
  </si>
  <si>
    <t>Ant crickets and their secrets: Myrmecophilus acervorum is not always parthenogenetic (Insecta: Orthoptera: Myrmecophilidae).</t>
  </si>
  <si>
    <r>
      <rPr>
        <sz val="10"/>
        <color theme="1"/>
        <rFont val="Arial Narrow"/>
        <family val="2"/>
      </rPr>
      <t>Żurawlew, P., Rutkowski, T., Błędowski, J., Konwerski, S., Grobelny, S., Orzechowski, R., ... &amp; Czyżewski, S. (2022). Distribution of Myrmecophilus acervorum (Panzer, 1799)(Orthoptera: Myrmecophilidae) in Poland. </t>
    </r>
    <r>
      <rPr>
        <i/>
        <sz val="8"/>
        <color rgb="FF222222"/>
        <rFont val="Arial"/>
        <family val="2"/>
      </rPr>
      <t>FRAGMENTA FAUNISTICA 65 (1): 55–68, 2022</t>
    </r>
    <r>
      <rPr>
        <sz val="8"/>
        <color rgb="FF222222"/>
        <rFont val="Arial"/>
        <family val="2"/>
      </rPr>
      <t>, </t>
    </r>
    <r>
      <rPr>
        <i/>
        <sz val="8"/>
        <color rgb="FF222222"/>
        <rFont val="Arial"/>
        <family val="2"/>
      </rPr>
      <t>65</t>
    </r>
    <r>
      <rPr>
        <sz val="8"/>
        <color rgb="FF222222"/>
        <rFont val="Arial"/>
        <family val="2"/>
      </rPr>
      <t>(1), 55-68.</t>
    </r>
  </si>
  <si>
    <t>https://rcin.org.pl/miiz/Content/236931/WA058_273248_P256_FF.pdf</t>
  </si>
  <si>
    <t>TĂUȘAN, I. (ULBS)</t>
  </si>
  <si>
    <t>UPDATED DISTRIBUTION OF THE VELVETY TREE ANT LIOMETOPUM MICROCEPHALUM (PANZER, 1798)(HYMENOPTERA: FORMICIDAE) IN ROMANIA</t>
  </si>
  <si>
    <t>van Steenis, J. Saproxylic breeding sites for hoverflies (Diptera: Syrphidae): from artificial design to natural habitat management.</t>
  </si>
  <si>
    <t>https://www.researchgate.net/profile/Jeroen-Van-Steenis/publication/369204192_Saproxylic_breeding_sites_for_hoverflies_Diptera_Syrphidae_from_artificial_design_to_natural_habitat_management/links/641eebaaa1b72772e42832a9/Saproxylic-breeding-sites-for-hoverflies-Diptera-Syrphidae-from-artificial-design-to-natural-habitat-management.pdf</t>
  </si>
  <si>
    <t>IC13 -  Editor/Membru în comitetul editorial sau recenzor: Reviste indexate WoS, SCOPUS, BDI (inclusiv ERIH); reviste științifice neindexate ale ULBS; colecții de carte.</t>
  </si>
  <si>
    <t>În încadrarea revistelor, se ia în considerare indexarea/cotarea cea mai avantajoasă; indexarea/cotarea este probată prin link către baza de date aferentă;</t>
  </si>
  <si>
    <t>Verificarea componenței redacției/comitetului științific se face prin confruntarea datelor prezentate cu cele existente pe site-ul revistei/editurii; în cazul publicațiilor editate de către ULBS, punctajele se validează de către redactorul-șef al revistei, respectiv de către directorul Editurii ULBS</t>
  </si>
  <si>
    <t>Verificarea statutului de reviewer se face pe baza corespondenței recenzorului cu redacția revistei/editurii;</t>
  </si>
  <si>
    <t>Nu se pot cumula calități diferite (de ex.: recenzor și membru în redacție) în cadrul aceleiași reviste sau colecții editoriale; se optează pentru încadrarea cea mai avantajoasă;</t>
  </si>
  <si>
    <t xml:space="preserve">Statutul de guest editor se punctează doar în cazul editorilor care nu fac parte din redacția revistei; statutul de guest editor al unor numere diferite din aceeași publicație apărute în decursul aceluiași an calendaristic se punctează o singură dată; </t>
  </si>
  <si>
    <t>Cele două categorii de coeficienți de multiplicare pentru editare se pot aplica cumulativ; coeficienții din cadrul aceleiași categorii (de frecvență) se exclud reciproc;</t>
  </si>
  <si>
    <t>În categoria „reviste BDI” intră revistele ale căror articole sunt indexate în minim o BDI (cu toate datele bibliometrice necesare, inclusiv rezumatul articolelor); în categoria „reviste științifice neindexate ale ULBS” intră toate revistele care apar sub egida instituțională a ULBS și care nu sunt indexate în vreo BDI;</t>
  </si>
  <si>
    <t>Punctajul pentru editare se acordă doar în cazul revistelor care își respectă periodicitatea anunțată (care sunt cu numerele „la zi”);</t>
  </si>
  <si>
    <r>
      <rPr>
        <sz val="10"/>
        <color theme="1"/>
        <rFont val="Arial Narrow"/>
        <family val="2"/>
      </rPr>
      <t xml:space="preserve">SCIPIO, Google Scholar și Worldcat </t>
    </r>
    <r>
      <rPr>
        <b/>
        <sz val="10"/>
        <color theme="1"/>
        <rFont val="Arial Narrow"/>
        <family val="2"/>
      </rPr>
      <t>nu sunt BDI.</t>
    </r>
  </si>
  <si>
    <r>
      <rPr>
        <b/>
        <sz val="10"/>
        <color theme="1"/>
        <rFont val="Arial Narrow"/>
        <family val="2"/>
      </rPr>
      <t xml:space="preserve">*Punctaje de referință:
</t>
    </r>
    <r>
      <rPr>
        <b/>
        <sz val="10"/>
        <color theme="1"/>
        <rFont val="Arial Narrow"/>
        <family val="2"/>
      </rPr>
      <t>a)	Editare:</t>
    </r>
    <r>
      <rPr>
        <sz val="10"/>
        <color theme="1"/>
        <rFont val="Arial Narrow"/>
        <family val="2"/>
      </rPr>
      <t xml:space="preserve">
•	100 p. – redactor-șef/ coordonator de colecție editorială;
•	50 p. – membru în comitetul de redacție, în comitetul științific al publicației sau guest editor de număr tematic; membru în comitetul științific al unei colecții editoriale
Se aplică următorii </t>
    </r>
    <r>
      <rPr>
        <b/>
        <sz val="10"/>
        <color theme="1"/>
        <rFont val="Arial Narrow"/>
        <family val="2"/>
      </rPr>
      <t>coeficienți de multiplicare:</t>
    </r>
    <r>
      <rPr>
        <sz val="10"/>
        <color theme="1"/>
        <rFont val="Arial Narrow"/>
        <family val="2"/>
      </rPr>
      <t xml:space="preserve">
i) </t>
    </r>
    <r>
      <rPr>
        <i/>
        <sz val="10"/>
        <color theme="1"/>
        <rFont val="Arial Narrow"/>
        <family val="2"/>
      </rPr>
      <t>de calitate:</t>
    </r>
    <r>
      <rPr>
        <sz val="10"/>
        <color theme="1"/>
        <rFont val="Arial Narrow"/>
        <family val="2"/>
      </rPr>
      <t xml:space="preserve">
- 2,0 pentru reviste WoS, SCOPUS, ERIH Plus sau colecții editate la edituri internaționale de prestigiu;
ii) </t>
    </r>
    <r>
      <rPr>
        <i/>
        <sz val="10"/>
        <color theme="1"/>
        <rFont val="Arial Narrow"/>
        <family val="2"/>
      </rPr>
      <t>de frecvență</t>
    </r>
    <r>
      <rPr>
        <sz val="10"/>
        <color theme="1"/>
        <rFont val="Arial Narrow"/>
        <family val="2"/>
      </rPr>
      <t xml:space="preserve">:
- 1,5 pentru reviste cu 2 numere/an sau pentru colecții cu 2 volume/an;
- 2,0 pentru reviste cu 3-4 numere/an sau pentru colecții cu 3-4 volume/an;
- 2,5 pentru reviste cu 5-6 numere/an sau pentru colecții cu 5-6 volume/an;
- 3,0 pentru reviste cu peste 6 numere/an sau pentru colecții cu peste 6 volume/an.
</t>
    </r>
    <r>
      <rPr>
        <b/>
        <sz val="10"/>
        <color theme="1"/>
        <rFont val="Arial Narrow"/>
        <family val="2"/>
      </rPr>
      <t xml:space="preserve">b)	Recenzare:
</t>
    </r>
    <r>
      <rPr>
        <sz val="10"/>
        <color theme="1"/>
        <rFont val="Arial Narrow"/>
        <family val="2"/>
      </rPr>
      <t>•	10 p./raport de recenzare;
Se aplică următorul coeficient de multiplicare:
- 5,0 pentru reviste WoS, SCOPUS, ERIH Plus sau pentru volume recenzate la edituri internaționale de prestigiu.</t>
    </r>
  </si>
  <si>
    <t>Denumirea revistei</t>
  </si>
  <si>
    <t>Baza de date în care e idexată revista (WoS, Scopus, minim o BDI)</t>
  </si>
  <si>
    <t>Site www al revistei (link-ul unde este menționată componența comitetului editorial)</t>
  </si>
  <si>
    <t>Data raportului de recenzare</t>
  </si>
  <si>
    <t>Punctaj total de referință*</t>
  </si>
  <si>
    <t>Frecvența publicației</t>
  </si>
  <si>
    <t>Ana Maria Acu (editor)</t>
  </si>
  <si>
    <t>Results in Mathematics</t>
  </si>
  <si>
    <t>https://www.springer.com/journal/25/editors</t>
  </si>
  <si>
    <t>4.5 X 50p</t>
  </si>
  <si>
    <t>Poincare Journal of Analysis and Applications</t>
  </si>
  <si>
    <t>Mathematical Review; zbMath; Scopus</t>
  </si>
  <si>
    <t>http://www.pjaa.poincarepublishers.com/editorial-board/</t>
  </si>
  <si>
    <t>3.5 X 50p</t>
  </si>
  <si>
    <t>Mathematical Foundations of Computing</t>
  </si>
  <si>
    <t>https://www.aimsciences.org/mfc/editorialboard</t>
  </si>
  <si>
    <t>4X 50p</t>
  </si>
  <si>
    <t>Publications de l'Institut Mathématique-Beograd</t>
  </si>
  <si>
    <t>http://publications.mi.sanu.ac.rs/editorial</t>
  </si>
  <si>
    <t>Ana Maria Acu (guest editor)</t>
  </si>
  <si>
    <t>https://www.mdpi.com/journal/mathematics/special_issues/math_inequ_model</t>
  </si>
  <si>
    <t>2X 50p</t>
  </si>
  <si>
    <t>Ana Maria Acu ( recenzor)</t>
  </si>
  <si>
    <t>Mathematical Methods in the Applied Sciences</t>
  </si>
  <si>
    <t>50 p</t>
  </si>
  <si>
    <t>Numerical Functional Analysis and Optimization</t>
  </si>
  <si>
    <t>14/4/2022</t>
  </si>
  <si>
    <t>Positivity</t>
  </si>
  <si>
    <t>31/3/2022</t>
  </si>
  <si>
    <t>50p</t>
  </si>
  <si>
    <t>International Journal of Nonlinear Analysis and Applications </t>
  </si>
  <si>
    <t>Wos - ESCI</t>
  </si>
  <si>
    <t>https://ijnaa.semnan.ac.ir/journal/editorial.board</t>
  </si>
  <si>
    <t>Editor</t>
  </si>
  <si>
    <t>https://www.mdpi.com/journal/axioms</t>
  </si>
  <si>
    <t>15-dec.</t>
  </si>
  <si>
    <t>12,00</t>
  </si>
  <si>
    <t>https://www.mdpi.com/journal/fractalfract/special_issues/geometric_function</t>
  </si>
  <si>
    <t>Guest Editor</t>
  </si>
  <si>
    <t>27-oct.-22</t>
  </si>
  <si>
    <t xml:space="preserve">https://www.mdpi.com/journal/mathematics/topic_editors/mathematics_computers_science </t>
  </si>
  <si>
    <t>Membru in Comitetul Stiintific</t>
  </si>
  <si>
    <t>24,00</t>
  </si>
  <si>
    <t>Symmetry</t>
  </si>
  <si>
    <t>https://www.mdpi.com/journal/symmetry</t>
  </si>
  <si>
    <t>Sahand Communications in Mathematical Analysis</t>
  </si>
  <si>
    <t>https://scma.maragheh.ac.ir/</t>
  </si>
  <si>
    <t>https://www.mdpi.com/journal/fractalfract</t>
  </si>
  <si>
    <t>Asia Pacific Journal of Mathematics</t>
  </si>
  <si>
    <t>http://apjm.apacific.org/editorial-board/</t>
  </si>
  <si>
    <t>Frontiers in Applied Mathematics and Statistics</t>
  </si>
  <si>
    <t>https://www.frontiersin.org/journals/applied-mathematics-and-statistics/editors</t>
  </si>
  <si>
    <t>American Journal of Computational Mathematics
ISSN Print: 2161-1203
ISSN Online: 2161-1211</t>
  </si>
  <si>
    <t>Academic Journals Database, JournalSeek, Zeitschriftendatenbank (ZDB)</t>
  </si>
  <si>
    <t>https://www.scirp.org/journal/AJCM/</t>
  </si>
  <si>
    <t>100,00</t>
  </si>
  <si>
    <t>Open Journal of Discrete Mathematics, ISSN Print: 2161-7635, ISSN Online: 2161-7643</t>
  </si>
  <si>
    <t>Academic Journals Database, JournalSeek, Academic Keys</t>
  </si>
  <si>
    <t>http://www.scirp.org/journal/ojdm/</t>
  </si>
  <si>
    <t>International Journal of Advances in Applied Mathematics and Mechanics</t>
  </si>
  <si>
    <t>ZblMath, Math Sci Net (Mathematical Reviews), Directory of Open Access Journals (DOAJ)</t>
  </si>
  <si>
    <t>http://www.ijaamm.com/editorial-board.html</t>
  </si>
  <si>
    <t>International Journal of Scientific and Innovative Mathematical Research</t>
  </si>
  <si>
    <t>CrossRef, Index Copernicus</t>
  </si>
  <si>
    <t>https://www.arcjournals.org/international-journal-of-scientific-and-innovative-mathematical-research/editorial-board</t>
  </si>
  <si>
    <t>50,00</t>
  </si>
  <si>
    <t>Far East Journal of Dynamical Systems</t>
  </si>
  <si>
    <t>ProQuest (Database is now part of Clarivate Analytics: Web of Science), Pablons, ZblMath</t>
  </si>
  <si>
    <t>http://www.pphmj.com/journals/fjds_editorial_board.htm</t>
  </si>
  <si>
    <t>75,00</t>
  </si>
  <si>
    <t>Advance Journal of Education and Social Sciences</t>
  </si>
  <si>
    <t>Thomson Reuter Publon, Cite Seer X, Microsoft Academic, ResearchGate, Academic, Directory of Open Access Journals (DOAJ), WorldCat, Global Impact Factor, International Scientific Indexing, Cite Factor, RootIndexing, Journal Informatics, Scientific Indexing Services</t>
  </si>
  <si>
    <t>https://aspjournals.org/ajess/index.php/ajess/about/editorialTeam</t>
  </si>
  <si>
    <t>150,00</t>
  </si>
  <si>
    <t>Utilitas Mathematica</t>
  </si>
  <si>
    <t>http://utilitasmathematica.com/index.php/Index/about/editorialTeam</t>
  </si>
  <si>
    <t>INTERNATIONAL JOURNAL OF DYNAMICAL SYSTEMS AND DIFFERENTIAL EQUATIONS</t>
  </si>
  <si>
    <t>https://www.inderscience.com/jhome.php?jcode=ijdsde</t>
  </si>
  <si>
    <t>Nonlinear Functional Analysis and Applications</t>
  </si>
  <si>
    <t>http://nfaa.kyungnam.ac.kr/journal-nfaa/index.php/NFAA</t>
  </si>
  <si>
    <t>https://www.carpathian.cunbm.utcluj.ro/</t>
  </si>
  <si>
    <t>Revista de la Real Academia de Ciencias Exactas, Físicas y Naturales.
Serie A. Matemáticas</t>
  </si>
  <si>
    <t>https://www.springer.com/journal/13398</t>
  </si>
  <si>
    <t>Fixed Point Theory</t>
  </si>
  <si>
    <t>http://www.math.ubbcluj.ro/~nodeacj/</t>
  </si>
  <si>
    <t>Mathematics MDPI</t>
  </si>
  <si>
    <t>https://www.mdpi.com/journal/mathematics</t>
  </si>
  <si>
    <t>Symmetry MDPI</t>
  </si>
  <si>
    <t>Fixed Point Theory and Algorithms for Sciences and Engineering</t>
  </si>
  <si>
    <t>https://fixedpointtheoryandapplications.springeropen.com/</t>
  </si>
  <si>
    <t>Fractal and Fractional MDPI</t>
  </si>
  <si>
    <t>Mathematica Bohemica</t>
  </si>
  <si>
    <t>WoS, ESCI</t>
  </si>
  <si>
    <t>https://mb.math.cas.cz/editorial-board.html</t>
  </si>
  <si>
    <t>editor</t>
  </si>
  <si>
    <t>Malaysian Journal of Mathematical Sciences</t>
  </si>
  <si>
    <t>https://1510q6j1p-y-https-www-webofscience-com.z.e-nformation.ro/wos/woscc/summary/9dffd485-1caf-4aee-9727-0757fb6f2ff0-937ec4df/relevance/1</t>
  </si>
  <si>
    <t>Journal of Function Spaces</t>
  </si>
  <si>
    <t>https://1510q6j8g-y-https-jcr-clarivate-com.z.e-nformation.ro/jcr-jp/journal-profile?journal=J%20FUNCT%20SPACE&amp;year=2021</t>
  </si>
  <si>
    <t>Bulletin of the Transilvania University of Brasov. Series III: Mathematics and Computer Science</t>
  </si>
  <si>
    <t>https://www.scopus.com/sourceid/21101070236?origin=resultslist</t>
  </si>
  <si>
    <t>Proc. A Royal Soc. Edinburgh</t>
  </si>
  <si>
    <t>https://1510q6j8g-y-https-jcr-clarivate-com.z.e-nformation.ro/jcr-jp/journal-profile?journal=P%20ROY%20SOC%20EDINB%20A&amp;year=2021</t>
  </si>
  <si>
    <t>Indagationes Mathematicae</t>
  </si>
  <si>
    <t>https://1510q6j8g-y-https-jcr-clarivate-com.z.e-nformation.ro/jcr-jp/journal-profile?journal=INDAGAT%20MATH%20NEW%20SER&amp;year=2021</t>
  </si>
  <si>
    <t>https://1510q6j8g-y-https-jcr-clarivate-com.z.e-nformation.ro/jcr-jp/journal-profile?journal=RESULTS%20MATH&amp;year=2021</t>
  </si>
  <si>
    <t>Mathematical Problems in Engineering</t>
  </si>
  <si>
    <t>https://1510q6j8g-y-https-jcr-clarivate-com.z.e-nformation.ro/jcr-jp/journal-profile?journal=MATH%20PROBL%20ENG&amp;year=2021</t>
  </si>
  <si>
    <t>https://1510q6j8g-y-https-jcr-clarivate-com.z.e-nformation.ro/jcr-jp/journal-profile?journal=MONATSH%20MATH&amp;year=2021</t>
  </si>
  <si>
    <t>Open Mathematics</t>
  </si>
  <si>
    <t>https://1510q6j8g-y-https-jcr-clarivate-com.z.e-nformation.ro/jcr-jp/journal-profile?journal=OPEN%20MATH&amp;year=2021</t>
  </si>
  <si>
    <t>https://1510q6j1p-y-https-www-webofscience-com.z.e-nformation.ro/wos/woscc/summary/9694682e-45b9-4995-ba29-eed23bb88193-93815d95/relevance/1</t>
  </si>
  <si>
    <t>Applied Sciences</t>
  </si>
  <si>
    <t>https://1510q6k34-y-https-jcr-clarivate-com.z.e-nformation.ro/jcr-jp/journal-profile?journal=APPL%20SCI-BASEL&amp;year=2021</t>
  </si>
  <si>
    <t>Journal of Mathematics</t>
  </si>
  <si>
    <t>https://1510q6j8g-y-https-jcr-clarivate-com.z.e-nformation.ro/jcr-jp/journal-profile?journal=J%20MATH-UK&amp;year=2021</t>
  </si>
  <si>
    <t>International Journal of Nonlinear Analysis and Applications (IJNAA)</t>
  </si>
  <si>
    <t>SJR, ISC Master Journals,s.a.</t>
  </si>
  <si>
    <t>https://ijnaa.semnan.ac.ir/</t>
  </si>
  <si>
    <t>21.03.2022</t>
  </si>
  <si>
    <t>anuală</t>
  </si>
  <si>
    <t>29.05.2022</t>
  </si>
  <si>
    <t>Economic Research-Ekonomska Istraživanja</t>
  </si>
  <si>
    <t>https://www.tandfonline.com/action/journalInformation?show=aimsScope&amp;journalCode=rero20</t>
  </si>
  <si>
    <t>8.06.2022</t>
  </si>
  <si>
    <t>03.08.2022</t>
  </si>
  <si>
    <t>Sensors</t>
  </si>
  <si>
    <t>https://www.mdpi.com/journal/sensors</t>
  </si>
  <si>
    <t>MDIS 2022</t>
  </si>
  <si>
    <t xml:space="preserve">https://link.springer.com/book/10.1007/978-3-031-27034-5
</t>
  </si>
  <si>
    <t>24.07.2022</t>
  </si>
  <si>
    <t>bianuală</t>
  </si>
  <si>
    <t>https://conferences.ulbsibiu.ro/mdis/2022/index.php</t>
  </si>
  <si>
    <t>Analele UCB Tg Jiu</t>
  </si>
  <si>
    <t>ERIH PLUS, ș.a.
https://www.utgjiu.ro/revista/?s=ec</t>
  </si>
  <si>
    <t xml:space="preserve">https://www.utgjiu.ro/revista/?s=ec
</t>
  </si>
  <si>
    <t>membru în comitetul de redacție
https://www.utgjiu.ro/revista/?page=redactia</t>
  </si>
  <si>
    <t>6 nr./an</t>
  </si>
  <si>
    <t>International Journal of Advanced and Applied Sciences</t>
  </si>
  <si>
    <t>http://www.science-gate.com/IJAAS/EditorialBoard.html</t>
  </si>
  <si>
    <t>50 p x 2 (WoS) x 3 (12 nr/an)=300</t>
  </si>
  <si>
    <t>12 numere / an</t>
  </si>
  <si>
    <t>Iran Journal of Computer Science</t>
  </si>
  <si>
    <t>Springer, Portico</t>
  </si>
  <si>
    <t>https://www.springer.com/journal/42044/editors</t>
  </si>
  <si>
    <t>50 p x 2 (4 nr/an) =100</t>
  </si>
  <si>
    <t>4 numere / an</t>
  </si>
  <si>
    <t>International Journal of Advanced Research in Computer and Communication Engineering</t>
  </si>
  <si>
    <t>Index Copernicus</t>
  </si>
  <si>
    <t>https://ijarcce.com/editorial-board/</t>
  </si>
  <si>
    <t>50 p x 3 (12 nr/an)=150</t>
  </si>
  <si>
    <t>AIMS Mathematics</t>
  </si>
  <si>
    <t>https://www.aimspress.com/journal/Math</t>
  </si>
  <si>
    <t>23.06.2022</t>
  </si>
  <si>
    <t>10 p x 5 (WoS)=50</t>
  </si>
  <si>
    <t>Sofonea Daniel Florin</t>
  </si>
  <si>
    <t>General Mathematics</t>
  </si>
  <si>
    <t>Baidu Scholar
CNKI Scholar (China National Knowledge Infrastructure)
CNPIEC – cnpLINKer
EBSCO (relevant databases)
Index Copernicus
J-Gate
KESLI-NDSL (Korean National Discovery for Science Leaders)
Naviga (Softweco)
Primo Central (ExLibris)
ReadCube
Semantic Scholar
Summon (ProQuest)
TDOne (TDNet)
WanFang Data</t>
  </si>
  <si>
    <t>www.generalmathematics.ro</t>
  </si>
  <si>
    <t>2 volume/an</t>
  </si>
  <si>
    <t>Totoi Elisabeta-Alina</t>
  </si>
  <si>
    <t>FILOMAT</t>
  </si>
  <si>
    <t>https://www.pmf.ni.ac.rs/filomat/</t>
  </si>
  <si>
    <t>15.09.2022</t>
  </si>
  <si>
    <t>20 numere</t>
  </si>
  <si>
    <t>15.06.2022</t>
  </si>
  <si>
    <t>EBSCO, Index Copernicus</t>
  </si>
  <si>
    <t>https://generalmathematics.ro/editorial-board/</t>
  </si>
  <si>
    <t>2 numere/an</t>
  </si>
  <si>
    <t>Dana Simian</t>
  </si>
  <si>
    <t>International Journal of Image Processing and Vision Science</t>
  </si>
  <si>
    <t>BASE , CrossRef DOI Prefix</t>
  </si>
  <si>
    <t>https://www.interscience.in/ijipvs/editorialboard.html</t>
  </si>
  <si>
    <t>membru in editorial board</t>
  </si>
  <si>
    <t>Artificial Intelligence Review</t>
  </si>
  <si>
    <t>SCOPUS, SCIE (WOS), et. Al</t>
  </si>
  <si>
    <t>https://www.springer.com/journal/10462</t>
  </si>
  <si>
    <t>28 iulie 2022</t>
  </si>
  <si>
    <t>10,00</t>
  </si>
  <si>
    <t>Electronics</t>
  </si>
  <si>
    <t>https://www.mdpi.com/journal/electronics</t>
  </si>
  <si>
    <t>5 apr. 2022</t>
  </si>
  <si>
    <t>Remote Sensing</t>
  </si>
  <si>
    <t>https://www.mdpi.com/journal/remotesensing</t>
  </si>
  <si>
    <t>24 mai 2022</t>
  </si>
  <si>
    <t>https://www.mdpi.com/journal/applsci</t>
  </si>
  <si>
    <t>21-dec.-22</t>
  </si>
  <si>
    <t>  Communications in Computer and Information Science (CCIS, volume 1761) - Book series</t>
  </si>
  <si>
    <t>https://link.springer.com/book/10.1007/978-3-031-27034-5</t>
  </si>
  <si>
    <t>29-sep-2022, Review ID 10</t>
  </si>
  <si>
    <t>29-sep-2022, Review ID 16</t>
  </si>
  <si>
    <t>Communications in Computer and Information Science (CCIS, volume 1761) - Book series</t>
  </si>
  <si>
    <t>26 septembrie 2022</t>
  </si>
  <si>
    <t>Recenzare</t>
  </si>
  <si>
    <t>3 iulie 2022</t>
  </si>
  <si>
    <t>Entropy</t>
  </si>
  <si>
    <t>https://www.mdpi.com/journal/entropy</t>
  </si>
  <si>
    <t>6 septembrie 2022</t>
  </si>
  <si>
    <t>https://www.mdpi.com/journal/sustainability</t>
  </si>
  <si>
    <t>3 noiembrie 2022</t>
  </si>
  <si>
    <t>3 decembrie 2022</t>
  </si>
  <si>
    <t>FinTech</t>
  </si>
  <si>
    <t>RePEc (IDEAS)</t>
  </si>
  <si>
    <t>https://www.mdpi.com/journal/fintech</t>
  </si>
  <si>
    <t>7 noiembrie 2022</t>
  </si>
  <si>
    <t>Systems</t>
  </si>
  <si>
    <t>https://www.mdpi.com/journal/systems</t>
  </si>
  <si>
    <t>8 noiembrie 2022</t>
  </si>
  <si>
    <t>Stoica F. Laura</t>
  </si>
  <si>
    <t>Int'l Journal of Software Engineering and Knowledge Engineering (IJSEKE)</t>
  </si>
  <si>
    <t>WOS, SCOPUS</t>
  </si>
  <si>
    <t>https://www.worldscientific.com/worldscinet/ijseke</t>
  </si>
  <si>
    <t>14 mai 2022, IJSEKE-D-22-00028</t>
  </si>
  <si>
    <t>15 mai 2022, IJSEKE-D-22-00029</t>
  </si>
  <si>
    <t>25 iunie 2022, IJSEKE-D-22-00030R1</t>
  </si>
  <si>
    <t>25 octombrie 2022, review id35</t>
  </si>
  <si>
    <t>Applied Soft Computing</t>
  </si>
  <si>
    <t>https://www.sciencedirect.com/journal/applied-soft-computing/about/editorial-board</t>
  </si>
  <si>
    <t>18.03.2022</t>
  </si>
  <si>
    <t>Computer and Security</t>
  </si>
  <si>
    <t>https://www.sciencedirect.com/journal/computers-and-security/about/editorial-board</t>
  </si>
  <si>
    <t>07.06.2022</t>
  </si>
  <si>
    <t>03.03.2022</t>
  </si>
  <si>
    <t>27.02.2022</t>
  </si>
  <si>
    <t>Cryptography</t>
  </si>
  <si>
    <t>https://www.mdpi.com/journal/cryptography</t>
  </si>
  <si>
    <t>13.12.2022</t>
  </si>
  <si>
    <t>28.06.2022</t>
  </si>
  <si>
    <t>20.02.2022</t>
  </si>
  <si>
    <t>INTERNATIONAL JOURNAL OF COMPUTERS COMMUNICATIONS &amp; CONTROL</t>
  </si>
  <si>
    <t>https://univagora.ro/jour/index.php/ijccc/about/editorialTeam</t>
  </si>
  <si>
    <t>09.11.2022</t>
  </si>
  <si>
    <t>International Journal o f Nonlinear Analysis and Applications</t>
  </si>
  <si>
    <t>03.09.2022</t>
  </si>
  <si>
    <t>07.09.2022</t>
  </si>
  <si>
    <t>Soft Computing</t>
  </si>
  <si>
    <t>https://www.springer.com/journal/500/editors</t>
  </si>
  <si>
    <t>12.12.2022</t>
  </si>
  <si>
    <t>01.11.2022</t>
  </si>
  <si>
    <t>09.05.2022</t>
  </si>
  <si>
    <t>26.06.2022</t>
  </si>
  <si>
    <t>08.03.2022</t>
  </si>
  <si>
    <t>Sustainable Computing Informatics and Systems</t>
  </si>
  <si>
    <t>https://www.sciencedirect.com/journal/sustainable-computing-informatics-and-systems/about/editorial-board</t>
  </si>
  <si>
    <t>12.05.2022</t>
  </si>
  <si>
    <t>International Journal of Network Security</t>
  </si>
  <si>
    <t>http://ijns.jalaxy.com.tw</t>
  </si>
  <si>
    <t>International Journal of Data Mining, Modelling and Management (IJDMM)</t>
  </si>
  <si>
    <t>Scopus, Emerging Sources Citation Index</t>
  </si>
  <si>
    <t>http://www.inderscience.com/jhome.php?jcode=ijdmmm</t>
  </si>
  <si>
    <t>International Journal of Advanced Computer Science and Applications</t>
  </si>
  <si>
    <t>14.01.2022</t>
  </si>
  <si>
    <t>07.03.2022</t>
  </si>
  <si>
    <t>12.06.2022</t>
  </si>
  <si>
    <t>International Journal of Smart Computing and Information Technology</t>
  </si>
  <si>
    <t>30.06.2022</t>
  </si>
  <si>
    <t>18.08.2022</t>
  </si>
  <si>
    <t>04.12.2022</t>
  </si>
  <si>
    <t> 3rd International Conference on Computing, Networks and Internet of Things (CNIOT 2022) </t>
  </si>
  <si>
    <t>20.03.2022 *2</t>
  </si>
  <si>
    <t>30.04.2022 * 2</t>
  </si>
  <si>
    <t>Computing Conference 2023</t>
  </si>
  <si>
    <t>Future of Information and Communication Conference 2023</t>
  </si>
  <si>
    <t>30.07.2022 * 2
18.08.2022 * 2</t>
  </si>
  <si>
    <t>Future Technologies Conference 2022</t>
  </si>
  <si>
    <t>10.04.2022 * 2
15.05.2022 * 2</t>
  </si>
  <si>
    <r>
      <rPr>
        <sz val="10"/>
        <color theme="1"/>
        <rFont val="Arial Narrow"/>
        <family val="2"/>
      </rPr>
      <t>6th International Conference on Business and Information Management (</t>
    </r>
    <r>
      <rPr>
        <sz val="10"/>
        <color rgb="FF222222"/>
        <rFont val="Arial Narrow"/>
        <family val="2"/>
      </rPr>
      <t>ICBIM 2022)</t>
    </r>
  </si>
  <si>
    <t>10.04.2022</t>
  </si>
  <si>
    <r>
      <rPr>
        <sz val="10"/>
        <color theme="1"/>
        <rFont val="Arial Narrow"/>
        <family val="2"/>
      </rPr>
      <t>6th International Conference on Business and Information Management (</t>
    </r>
    <r>
      <rPr>
        <sz val="10"/>
        <color rgb="FF222222"/>
        <rFont val="Arial Narrow"/>
        <family val="2"/>
      </rPr>
      <t>ICBIM 2022)</t>
    </r>
  </si>
  <si>
    <t>21.04.2022 *2</t>
  </si>
  <si>
    <t>The 5th International Conference on Applied Informatics:
Imagination, Creativity, Design, Development – ICDD 2022</t>
  </si>
  <si>
    <t>17.05.2022</t>
  </si>
  <si>
    <t>27.05.2022</t>
  </si>
  <si>
    <t>13th International Conference on E-business, Management and Economics (ICEME 2022)</t>
  </si>
  <si>
    <t>16.01.2022 * 3</t>
  </si>
  <si>
    <t>The 5th International Conference on Information Management and Processing (ICIMP 2022)</t>
  </si>
  <si>
    <t>15.05.2022 * 2</t>
  </si>
  <si>
    <t>Intelligent Systems Conference (IntelliSys) 2022</t>
  </si>
  <si>
    <t>04.03.2022</t>
  </si>
  <si>
    <t>International Conference on Modelling and Development of Intelligent Systems – MDIS’ 22</t>
  </si>
  <si>
    <t>19.09.2022</t>
  </si>
  <si>
    <t>Mircea A. Mușan</t>
  </si>
  <si>
    <t>28.09.2022, lucrare id 19</t>
  </si>
  <si>
    <t>10 (recenzare)</t>
  </si>
  <si>
    <t>Musan Mircea</t>
  </si>
  <si>
    <t>22.11.2022, lucrare id 27</t>
  </si>
  <si>
    <t>International Journal of Research and Innovation in Applied Science (IJRIAS), ISSN No. 2454-6194</t>
  </si>
  <si>
    <t>https://www.rsisinternational.org/journals/ijrias/</t>
  </si>
  <si>
    <t>11.10.2022</t>
  </si>
  <si>
    <t>The 16th IEEE International Conference
Application of Information and Communication Technologies
12-14 Oct 2022</t>
  </si>
  <si>
    <t>https://www.aict.info/index.php?csc=2022</t>
  </si>
  <si>
    <t>12.07.2022</t>
  </si>
  <si>
    <t>17 septembrie 2022</t>
  </si>
  <si>
    <t>20 iulie 2022</t>
  </si>
  <si>
    <t>11 ianuarie 2022</t>
  </si>
  <si>
    <t>22 iulie 2022</t>
  </si>
  <si>
    <t>14 februarie 2022</t>
  </si>
  <si>
    <t>15 septembrie 2022</t>
  </si>
  <si>
    <t>Studies in Informatics and Control</t>
  </si>
  <si>
    <t>https://sic.ici.ro</t>
  </si>
  <si>
    <t>12 septembrie 2022</t>
  </si>
  <si>
    <t>MANIU IONELA</t>
  </si>
  <si>
    <t>Agriculture</t>
  </si>
  <si>
    <t>International journal of environmental research and public health</t>
  </si>
  <si>
    <t>FSTI4</t>
  </si>
  <si>
    <t>BMC Pediatrics</t>
  </si>
  <si>
    <t>Cismaș Ioana Cristina</t>
  </si>
  <si>
    <t>TRANSYLVANIAN REVIEW OF SYSTEMATICAL AND ECOLOGICAL RESEARCH</t>
  </si>
  <si>
    <t>https://magazines.ulbsibiu.ro/trser/trser24/trser%2024.2-volum%20complete.pdf</t>
  </si>
  <si>
    <t>Editare</t>
  </si>
  <si>
    <t>3 volume / an</t>
  </si>
  <si>
    <t>Raulea Elena Cristina</t>
  </si>
  <si>
    <t>8-th International Conference Modeling and Development of Inteligent System MDIS 2022</t>
  </si>
  <si>
    <t>https://conferences.ulbsibiu.ro/icdd/2022/sc_committees.php</t>
  </si>
  <si>
    <t>25.10.2022, Review ID 36</t>
  </si>
  <si>
    <t>Transylvanian Review of Systematical and Ecological Research</t>
  </si>
  <si>
    <t>Co-Editor in Chief</t>
  </si>
  <si>
    <t>3 volume pe an</t>
  </si>
  <si>
    <t>Acta Oecologica Carpatica</t>
  </si>
  <si>
    <t>https://magazines.ulbsibiu.ro/actaoc/arhiva_aoc15.html</t>
  </si>
  <si>
    <t>Membru comitet redacție</t>
  </si>
  <si>
    <t>1 volum pe an</t>
  </si>
  <si>
    <t>Frontiers</t>
  </si>
  <si>
    <t>https://www.frontiersin.org/research-topics/30736/multiple-freshwater-stressors---key-drivers-for-the-future-of-freshwater-environments#overview</t>
  </si>
  <si>
    <t>Guest Topic Editor</t>
  </si>
  <si>
    <t>zeci de volume pe an</t>
  </si>
  <si>
    <t>Water</t>
  </si>
  <si>
    <t>[Water] Manuscript ID: water-2112469 - Acknowledgement - Review Received
Extern Mesaje primite
 water@mdpi.com
 12:23 (acum 1 minut) 21.12.2022   
 către eu, Water, Delwen
 Dear Dr. Bănăduc,
Thank you for submitting your review of the following manuscript:
Manuscript ID: water-2112469
Title: Estimating Fish Species Richness in Minjiang Estuary, China
Authors: Jia-Qiao Wang, Jun Li, Yi-Jia Shih *, Liang-Min Huang, Xin-Ruo Wang
Our Editorial Office and Academic Editors will contact you if they have any
questions about your review report. We ask that you remain available, as far
as possible, during the peer-review process in case of follow-up questions. 
To help us improve our services, we kindly ask you to fill in our online
survey on the peer-review process at
https://www.surveymonkey.com/r/reviewerfeedbackmdpi
We encourage you to register an account on our submission system and bind
your ORCID account (https://susy.mdpi.com/user/edit). You are able to deposit
the review activity to your ORCID account manually via the below link:
https://susy.mdpi.com/user/reviewer/status/finished
We also invite you to contribute to Encyclopedia (https://encyclopedia.pub),
a scholarly platform providing accurate information about the latest research
results. You can adapt parts of your paper to provide valuable reference
information for others in the field.
Kind regards,
Delwen Yan
*** This is an automatically generated email ***</t>
  </si>
  <si>
    <t>Frontiers in Environmental Sciences</t>
  </si>
  <si>
    <t xml:space="preserve">Dear Dr Bănăduc,
Thank you for reviewing the manuscript "Impact of wastewater treatment plant effluent on the winter thermal regime of two urban South Platte tributaries".28 Dec 2022 via this link https://review.frontiersin.org/review/bootstrap/3dc5f4f4-dd82-4da2-8c8e-bce3527ac7d8
Many thanks for taking the time to support the review process of this submission, and for providing the authors with expert feedback and valuable input.
Best regards,
Your Frontiers in Environmental Science team
Frontiers | Editorial Office - Collaborative Peer Review Team
www.frontiersin.org
Avenue du Tribunal Fédéral 34, 1005 Lausanne, Switzerland
Office T 41 21 510 1792
For technical issues, please contact our IT Helpdesk (support@frontiersin.org) or visit our Frontiers Help Center (zendesk.frontiersin.org/hc/en-us)
-----------MANUSCRIPT DETAILS-----------
Manuscript title: Impact of wastewater treatment plant effluent on the winter thermal regime of two urban South Platte tributaries
Manuscript ID: 1120412
Authors: Catherine M Adams, Dana L Winkelman and Ryan M Fitzpatrick
Journal: Frontiers in Environmental Science, section Freshwater Science
Article type: Original Research
Submitted on: 09 Dec 2022
Edited by: Martin Thoms
Research Topic: River Rehabilitation in the Anthropocene
-----------FURTHER INFORMATION-----------
What happens after I complete my review report? Once you have submitted your report, the handling editor will assess the level of revisions needed and will activate the Interactive Review Forum. There, the authors will receive and respond to your comments. During the Interactive Review, you can directly discuss with the authors their responses and the revisions needed. You can at any stage contact the handling editor or the Editorial Office if you need advice.
</t>
  </si>
  <si>
    <t xml:space="preserve">.28 Dec 2022 </t>
  </si>
  <si>
    <t>Diversity and Distributions</t>
  </si>
  <si>
    <t xml:space="preserve">Dear Dr Banaduc:
Thank you for reviewing manuscript # DDI-2022-0229 entitled "Effects of non-native species on phylogenetic dispersion of freshwater fish communities in North America" for Diversity and Distributions.
As a gesture of thanks for reviewing for Diversity and Distributions we would like to offer you discounts at Wiley.com. Please follow this link and scroll down to “I confirm that I have peer reviewed a paper in a Wiley Journal” to activate: https://www.wiley.com//WileyCDA/Section/id-810780.html
On behalf of the Editors of Diversity and Distributions, we appreciate the voluntary contribution that each reviewer gives to the Journal.  We thank you for your participation in the review process and hope that we may call upon you again to review future manuscripts.
Kind Regards,
DDI Editorial Office
Diversity and Distributions Editorial Office
ddioffice@wiley.com
</t>
  </si>
  <si>
    <t>23 July 2022</t>
  </si>
  <si>
    <t xml:space="preserve">water@mdpi.com
Către:Doru Bănăduc
Cc:Water Editorial Office,Allison Wu
vin., 12 aug. la 23:11
Dear Professor Doru Bănăduc,
A short note to thank you very much for your review of the following
manuscript:
Manuscript ID: water-1866494
Title: Dispersal and survival of captive-reared threatened fishes in a Tonle
Sap Lake reserve
Authors: Teresa Campbell *, Peng Bun Ngor, Bunyeth Chan, Jackman C.
Eschenroeder, Elizabeth Everest, Sudeep Chandra, Seila Chea, Kakada Pin,
Samol Chhuoy, Soksan Chhorn, Sothearith Soem, Mecta Sup, Chheng Phen, Hoy
Sreynov, Thay Somony, Chheana Chhut, Zeb S. Hogan
If we decide to ask the authors for revisions, we will send you the revised
version soon. To help us improve our services, we kindly ask you to fill in
our online survey on the peer-review process at
https://www.surveymonkey.com/r/reviewerfeedbackmdpi
Kind regards,
Ms. Allison Wu
E-Mail: allison.wu@mdpi.com
</t>
  </si>
  <si>
    <t>Environmental Science and Pollution Research</t>
  </si>
  <si>
    <t xml:space="preserve">Marcus Schulz &lt;em@editorialmanager.com&gt;
Către:Doru Banaduc
lun., 21 mar. la 13:22
Ref.:
Ms. No. ESPR-D-22-02767
Integrating CVOR-GWLR-Circuit model into constructing of ecological security pattern in Yunnan Province,China
Environmental Science and Pollution Research
Dear Dr Banaduc,
Thank you for your review of this manuscript.
You can access your review comments and the decision letter (when available) by logging onto the Editorial Manager site at:
https://www.editorialmanager.com/espr/
Your username is: DoruBanaduc-487
If you forgot your password, you can click the 'Send Login Details' link on the EM Login page
Kind regards,
Assoc. Prof. Dr. Marcus Schulz
Editor
Environmental Science and Pollution Research
</t>
  </si>
  <si>
    <t>două</t>
  </si>
  <si>
    <t>diversity@mdpi.com
 31 oct. 2022, 18:00   
 către eu, Diversity, Maggie
 engleză
română
Tradu mesajul
Dezactivează pentru: engleză
Dear Dr. Bănăduc,
A short note to thank you very much for your review of the following
manuscript:
Manuscript ID: diversity-2022686
Title: New data on distribution and habitat preferences of rare and elusive
species, Umbra krameri Walbaum, 1792 in Drava and Sava drainages in Croatia
Authors: Dušan Jelić, Matej Vucić *, Ivan Špelić, Tanja Mihinjač, Damir
Lisjak, Ana Pušić, Feitoumatt Lematt Hama Ghrib, Göran Klobučar
To help us improve our services, we kindly ask you to fill in our online
survey on the peer-review process at
https://www.surveymonkey.com/r/reviewerfeedbackmdpi
We encourage you to register an account on our submission system and bind
your ORCID account (https://susy.mdpi.com/user/edit). You are able to deposit
the review activity to your ORCID account manually via the below link:
https://susy.mdpi.com/user/reviewer/status/finished
We also invite you to contribute to Encyclopedia (https://encyclopedia.pub),
a scholarly platform providing accurate information about the latest research
results. You can adapt parts of your paper to provide valuable reference
information for others in the field.
Kind regards,
Ms. Maggie Dong
E-Mail: maggie.dong@mdpi.com</t>
  </si>
  <si>
    <t>Benedek Ana Maria</t>
  </si>
  <si>
    <t>Diveristy</t>
  </si>
  <si>
    <t>https://www.mdpi.com/journal/diversity/special_issues/Diversity_Conservation_Mammals</t>
  </si>
  <si>
    <t>Guest editor</t>
  </si>
  <si>
    <t>Journal of Marine Science and Engineering</t>
  </si>
  <si>
    <t>https://www.mdpi.com/journal/jmse</t>
  </si>
  <si>
    <t>Animals</t>
  </si>
  <si>
    <t>https://www.mdpi.com/journal/animals</t>
  </si>
  <si>
    <t>European Journal of Wildlife Research</t>
  </si>
  <si>
    <t>https://www.springer.com/journal/10344</t>
  </si>
  <si>
    <t>Forest Ecology and Management</t>
  </si>
  <si>
    <t>https://www.sciencedirect.com/journal/forest-ecology-and-management</t>
  </si>
  <si>
    <t>Mammalian Biology</t>
  </si>
  <si>
    <t>https://www.springer.com/journal/42991</t>
  </si>
  <si>
    <t>The European Zoological Journal</t>
  </si>
  <si>
    <t>https://www.tandfonline.com/journals/tizo21</t>
  </si>
  <si>
    <t>Materials Chemistry and Physics</t>
  </si>
  <si>
    <t>WoS, Scopus</t>
  </si>
  <si>
    <t>https://www.sciencedirect.com/journal/materials-chemistry-and-physics</t>
  </si>
  <si>
    <t>lunar</t>
  </si>
  <si>
    <t>6 noiembrie 2022</t>
  </si>
  <si>
    <t>https://susy.mdpi.com/user/review/review/29804969/OA25lRKx</t>
  </si>
  <si>
    <t>02-09-2022</t>
  </si>
  <si>
    <t>https://susy.mdpi.com/user/review/review/30793391/UkF05sgX</t>
  </si>
  <si>
    <t>29-09-2022</t>
  </si>
  <si>
    <t>https://susy.mdpi.com/user/review/review/31633038/L12omtxK</t>
  </si>
  <si>
    <t>17-10-2022</t>
  </si>
  <si>
    <t>https://susy.mdpi.com/user/review/review/34347142/k84JhKcT</t>
  </si>
  <si>
    <t>27-12-2022</t>
  </si>
  <si>
    <t>Applied Nanoscience</t>
  </si>
  <si>
    <t>https://link.springer.com/journal/13204/volumes-and-issues</t>
  </si>
  <si>
    <t>23.12.2022</t>
  </si>
  <si>
    <t>19.02.2022</t>
  </si>
  <si>
    <t>Computers</t>
  </si>
  <si>
    <t>https://www.mdpi.com/journal/computers</t>
  </si>
  <si>
    <t>8.02.2022</t>
  </si>
  <si>
    <t>Frontiers Physics</t>
  </si>
  <si>
    <t>https://www.frontiersin.org/journals/physics?utm_source=ad&amp;utm_medium=ggl-src&amp;utm_campaign=sub_ggl_fphy&amp;gad=1&amp;gclid=Cj0KCQjw1_SkBhDwARIsANbGpFtdjlKck3uN2UhYdXgdVQYqn1XLDzV_3EdJuxfkl4va4MvCfiDcyYIaArVwEALw_wcB</t>
  </si>
  <si>
    <t>29.06.2022</t>
  </si>
  <si>
    <t>Int. J of Molcular Sci.</t>
  </si>
  <si>
    <t>https://www.mdpi.com/journal/ijms</t>
  </si>
  <si>
    <t>22.12.2022</t>
  </si>
  <si>
    <t>Optics and Laser Technology</t>
  </si>
  <si>
    <t>https://www.sciencedirect.com/journal/optics-and-laser-technology</t>
  </si>
  <si>
    <t>11.01.2022</t>
  </si>
  <si>
    <t>25.11.2022</t>
  </si>
  <si>
    <t>Optical Engineering</t>
  </si>
  <si>
    <t>https://www.spiedigitallibrary.org/journals/optical-engineering</t>
  </si>
  <si>
    <t>17.03.2022</t>
  </si>
  <si>
    <t>9.08.2022</t>
  </si>
  <si>
    <t>Sensors  - MDPI</t>
  </si>
  <si>
    <t>OPAL conference</t>
  </si>
  <si>
    <t>Google scholar</t>
  </si>
  <si>
    <t>https://easychair.org/cfp/OPAL_2022</t>
  </si>
  <si>
    <t>annual</t>
  </si>
  <si>
    <t>Chicea dan</t>
  </si>
  <si>
    <t>J. of Atomic, Moleculat, Condenssed matter and NAnophysics</t>
  </si>
  <si>
    <t>Editorial team member</t>
  </si>
  <si>
    <t>https://www.rgnpublications.com/journals/index.php/jamcnp/about/editorialTeam</t>
  </si>
  <si>
    <t>open access</t>
  </si>
  <si>
    <t>Daniela Minodora ILIE (Lucian Blaga University of Sibiu)</t>
  </si>
  <si>
    <t>Revista Academiei Fortelor Terestre "NICOLAE BALCESCU" din Sibiu / Land Forces Academy Review</t>
  </si>
  <si>
    <t>Indexari internationale
EBSCO
EBSCO (relevant databases)
EBSCO Discovery Service
ProQuest Advanced Technologies &amp; Aerospace Journals
ProQuest SciTech Journals
ProQuest Technology Journals
ProQuest (relevant databases)
Baidu Scholar
Celdes
CNKI Scholar (China National Knowledge Infrastructure)
CNPIEC
Google Scholar
J-Gate
Journal TOCs
Naviga (Softweco)
Primo Central (ExLibrs)
ReadCube
Summon (Serials Solutions/ProQuest)
TDOne (TDNet)
WorldCat (OCLC)
DOAJ
Dimensions
Japan Science and technology Agency (JST)
KESLI-NSDL (Korean National Discovery for Science Leaders)
Publons
QOAM (Quality Open Access Market)
Ulrich`s Periodicals Directory/ulrichsweb
WanFang Data</t>
  </si>
  <si>
    <t>https://www.armyacademy.ro/buletin_comitet.php</t>
  </si>
  <si>
    <t>revista cu 4 numere/an</t>
  </si>
  <si>
    <t>Buletinul Stiintific al Academiei Fortelor Terestre "NICOLAE BALCESCU" din Sibiu</t>
  </si>
  <si>
    <t>Indexari internationale
EBSCO
ProQuest Advanced Technologies &amp; Aerospace Journals
ProQuest SciTech Journals
ProQuest Technology Journals
Baidu Scholar
CNKI Scholar (China National Knowledge Infrastructure)
EBSCO Discovery Service
Google Scholar
J-Gate
KESLI-NDSL (Korean National Discovery for Science Leaders)
Naviga (Softweco)
Primo Central (ExLibris)
ReadCube
Summon (Serials Solutions/ProQuest)
TDNet
Ulrich's Periodicals Directory/ulrichsweb
WanFang Data
WorldCat (OCLC)
DOAJ
Dimensions
JournalTOCs
Publons
QOAM (Quality Open Access Market)</t>
  </si>
  <si>
    <t xml:space="preserve">https://www.armyacademy.ro/revista_comitet.php </t>
  </si>
  <si>
    <t>revista cu 2 numere/an</t>
  </si>
  <si>
    <t>Plants</t>
  </si>
  <si>
    <t>https://www.mdpi.com/journal/plants/indexing</t>
  </si>
  <si>
    <t>Bioelectromagnetics</t>
  </si>
  <si>
    <t>https://onlinelibrary.wiley.com/journal/1521186x</t>
  </si>
  <si>
    <t>Horticulturae</t>
  </si>
  <si>
    <t>https://www.mdpi.com/journal/horticulturae/indexing</t>
  </si>
  <si>
    <t>Macromol</t>
  </si>
  <si>
    <t>https://www.mdpi.com/journal/macromol/indexing</t>
  </si>
  <si>
    <t>https://www.mdpi.com/journal/diversity/special_issues/1R093354KE</t>
  </si>
  <si>
    <t xml:space="preserve">Travaux du Muséum National d’Histoire Naturelle “Grigore Antipa” </t>
  </si>
  <si>
    <t>https://travaux.pensoft.net/</t>
  </si>
  <si>
    <t>31 dec 2022 - acceptare finala a articolului</t>
  </si>
  <si>
    <t>IC14 - Organizare/participare la conferințe, colocvii, congrese, simpozioane, workshopuri științifice</t>
  </si>
  <si>
    <t>Punctajul lucrării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</si>
  <si>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Elementele cumulative de recunoaștere a unei conferințe organizate în România sau în Republica Moldova ca fiind internațională sunt: (a) pagina de web a conferinței este redactată într-o limbă străină de circulație internațională; (b) lucrările conferinței sunt prezentate într-o limbă străină de circulație internațională; (c) cel puțin 15% dintre participanți SAU 2 keynote speakers sunt afiliați la instituții din străinătate.</t>
  </si>
  <si>
    <r>
      <rPr>
        <sz val="10"/>
        <color rgb="FF000000"/>
        <rFont val="Arial Narrow"/>
        <family val="2"/>
      </rPr>
      <t xml:space="preserve">Aplicarea </t>
    </r>
    <r>
      <rPr>
        <b/>
        <sz val="10"/>
        <color rgb="FF000000"/>
        <rFont val="Arial Narrow"/>
        <family val="2"/>
      </rPr>
      <t>coeficientului de multiplicare</t>
    </r>
    <r>
      <rPr>
        <sz val="10"/>
        <color rgb="FF000000"/>
        <rFont val="Arial Narrow"/>
        <family val="2"/>
      </rPr>
      <t xml:space="preserve"> presupune deplasarea fizică la locul conferinței; pentru manifestările științifice la care participarea s-a făcut online nu se aplică niciun coeficient de multiplicare;
-	la categoria a)</t>
    </r>
    <r>
      <rPr>
        <i/>
        <sz val="10"/>
        <color rgb="FF000000"/>
        <rFont val="Arial Narrow"/>
        <family val="2"/>
      </rPr>
      <t xml:space="preserve"> Organizare,</t>
    </r>
    <r>
      <rPr>
        <sz val="10"/>
        <color rgb="FF000000"/>
        <rFont val="Arial Narrow"/>
        <family val="2"/>
      </rPr>
      <t xml:space="preserve"> nu se pot cumula calități diferite (de ex.: organizator principal și recenzor) în cadrul aceleiași manifestări; se optează pentru încadrarea cea mai avantajoasă; 
-	la categoria b)</t>
    </r>
    <r>
      <rPr>
        <i/>
        <sz val="10"/>
        <color rgb="FF000000"/>
        <rFont val="Arial Narrow"/>
        <family val="2"/>
      </rPr>
      <t xml:space="preserve"> Prezentare</t>
    </r>
    <r>
      <rPr>
        <sz val="10"/>
        <color rgb="FF000000"/>
        <rFont val="Arial Narrow"/>
        <family val="2"/>
      </rPr>
      <t>, calitatea de keynote speaker nu se poate cumula cu prezentarea de lucrări sau de postere în cadrul aceluiași eveniment; se pot raporta cel mult două lucrări/postere sau o lucrare și un poster prezentate în cadrul aceleiași manifestări; se optează pentru încadrarea cea mai avantajoasă;</t>
    </r>
  </si>
  <si>
    <t>Statutul de keynote speaker la manifestări științifice din străinătate organizate de universități din Top 500 ARWU se punctează la IC05</t>
  </si>
  <si>
    <t>Se raportează la acest punct și manifestările științifice destinate doctoranzilor;</t>
  </si>
  <si>
    <t>La litera (b) se punctează doar prezentarea lucrărilor; publicarea lor se punctează distinct, în funcție de tipul publicației.</t>
  </si>
  <si>
    <r>
      <rPr>
        <b/>
        <sz val="10"/>
        <color rgb="FF000000"/>
        <rFont val="Arial Narrow"/>
        <family val="2"/>
      </rPr>
      <t>* Punctaje de referință:</t>
    </r>
    <r>
      <rPr>
        <sz val="10"/>
        <color rgb="FF000000"/>
        <rFont val="Arial Narrow"/>
        <family val="2"/>
      </rPr>
      <t xml:space="preserve">
</t>
    </r>
    <r>
      <rPr>
        <b/>
        <sz val="10"/>
        <color rgb="FF000000"/>
        <rFont val="Arial Narrow"/>
        <family val="2"/>
      </rPr>
      <t>a)</t>
    </r>
    <r>
      <rPr>
        <b/>
        <sz val="10"/>
        <color rgb="FF000000"/>
        <rFont val="Arial"/>
        <family val="2"/>
      </rPr>
      <t xml:space="preserve">	</t>
    </r>
    <r>
      <rPr>
        <b/>
        <sz val="10"/>
        <color rgb="FF000000"/>
        <rFont val="Arial Narrow"/>
        <family val="2"/>
      </rPr>
      <t>Organizare:</t>
    </r>
    <r>
      <rPr>
        <sz val="10"/>
        <color rgb="FF000000"/>
        <rFont val="Arial Narrow"/>
        <family val="2"/>
      </rPr>
      <t xml:space="preserve">
•</t>
    </r>
    <r>
      <rPr>
        <sz val="10"/>
        <color rgb="FF000000"/>
        <rFont val="Arial"/>
        <family val="2"/>
      </rPr>
      <t xml:space="preserve">	</t>
    </r>
    <r>
      <rPr>
        <sz val="10"/>
        <color rgb="FF000000"/>
        <rFont val="Arial Narrow"/>
        <family val="2"/>
      </rPr>
      <t>100 p. – organizator principal;
•</t>
    </r>
    <r>
      <rPr>
        <sz val="10"/>
        <color rgb="FF000000"/>
        <rFont val="Arial"/>
        <family val="2"/>
      </rPr>
      <t xml:space="preserve">	</t>
    </r>
    <r>
      <rPr>
        <sz val="10"/>
        <color rgb="FF000000"/>
        <rFont val="Arial Narrow"/>
        <family val="2"/>
      </rPr>
      <t>50 p. – membru în comitetul de organizare;
•</t>
    </r>
    <r>
      <rPr>
        <sz val="10"/>
        <color rgb="FF000000"/>
        <rFont val="Arial"/>
        <family val="2"/>
      </rPr>
      <t xml:space="preserve">	</t>
    </r>
    <r>
      <rPr>
        <sz val="10"/>
        <color rgb="FF000000"/>
        <rFont val="Arial Narrow"/>
        <family val="2"/>
      </rPr>
      <t>50 p. – membru în comitetul științific;
•</t>
    </r>
    <r>
      <rPr>
        <sz val="10"/>
        <color rgb="FF000000"/>
        <rFont val="Arial"/>
        <family val="2"/>
      </rPr>
      <t xml:space="preserve">	</t>
    </r>
    <r>
      <rPr>
        <sz val="10"/>
        <color rgb="FF000000"/>
        <rFont val="Arial Narrow"/>
        <family val="2"/>
      </rPr>
      <t>30 p. – recenzor;</t>
    </r>
    <r>
      <rPr>
        <b/>
        <sz val="10"/>
        <color rgb="FF000000"/>
        <rFont val="Arial Narrow"/>
        <family val="2"/>
      </rPr>
      <t xml:space="preserve">
b)</t>
    </r>
    <r>
      <rPr>
        <b/>
        <sz val="10"/>
        <color rgb="FF000000"/>
        <rFont val="Arial"/>
        <family val="2"/>
      </rPr>
      <t xml:space="preserve">	</t>
    </r>
    <r>
      <rPr>
        <b/>
        <sz val="10"/>
        <color rgb="FF000000"/>
        <rFont val="Arial Narrow"/>
        <family val="2"/>
      </rPr>
      <t>Prezentare</t>
    </r>
    <r>
      <rPr>
        <sz val="10"/>
        <color rgb="FF000000"/>
        <rFont val="Arial Narrow"/>
        <family val="2"/>
      </rPr>
      <t>:
•</t>
    </r>
    <r>
      <rPr>
        <sz val="10"/>
        <color rgb="FF000000"/>
        <rFont val="Arial"/>
        <family val="2"/>
      </rPr>
      <t xml:space="preserve">	</t>
    </r>
    <r>
      <rPr>
        <sz val="10"/>
        <color rgb="FF000000"/>
        <rFont val="Arial Narrow"/>
        <family val="2"/>
      </rPr>
      <t>50 p. – keynote speaker;
•</t>
    </r>
    <r>
      <rPr>
        <sz val="10"/>
        <color rgb="FF000000"/>
        <rFont val="Arial"/>
        <family val="2"/>
      </rPr>
      <t xml:space="preserve">	</t>
    </r>
    <r>
      <rPr>
        <sz val="10"/>
        <color rgb="FF000000"/>
        <rFont val="Arial Narrow"/>
        <family val="2"/>
      </rPr>
      <t>30 p. – prezentare de lucrare;
•</t>
    </r>
    <r>
      <rPr>
        <sz val="10"/>
        <color rgb="FF000000"/>
        <rFont val="Arial"/>
        <family val="2"/>
      </rPr>
      <t xml:space="preserve">	</t>
    </r>
    <r>
      <rPr>
        <sz val="10"/>
        <color rgb="FF000000"/>
        <rFont val="Arial Narrow"/>
        <family val="2"/>
      </rPr>
      <t xml:space="preserve">20 p. – prezentare de poster; participare la Noaptea Cercetătorilor sau la alte evenimente de popularizare a cunoașterii organizate de către ULBS.
Punctajele de referință se acordă pentru manifestări cu caracter național organizate în România sau în Republica Moldova.
Se aplică următorii </t>
    </r>
    <r>
      <rPr>
        <b/>
        <sz val="10"/>
        <color rgb="FF000000"/>
        <rFont val="Arial Narrow"/>
        <family val="2"/>
      </rPr>
      <t>coeficienți de multiplicare:</t>
    </r>
    <r>
      <rPr>
        <sz val="10"/>
        <color rgb="FF000000"/>
        <rFont val="Arial Narrow"/>
        <family val="2"/>
      </rPr>
      <t xml:space="preserve">
</t>
    </r>
    <r>
      <rPr>
        <i/>
        <sz val="10"/>
        <color rgb="FF000000"/>
        <rFont val="Arial Narrow"/>
        <family val="2"/>
      </rPr>
      <t>i) de locație:</t>
    </r>
    <r>
      <rPr>
        <sz val="10"/>
        <color rgb="FF000000"/>
        <rFont val="Arial Narrow"/>
        <family val="2"/>
      </rPr>
      <t xml:space="preserve">
- 1,5 pentru manifestări internaționale organizate în România sau Republica Moldova;
- 2,0 pentru manifestări științifice internaționale organizate în alte țări.
</t>
    </r>
    <r>
      <rPr>
        <i/>
        <sz val="10"/>
        <color rgb="FF000000"/>
        <rFont val="Arial Narrow"/>
        <family val="2"/>
      </rPr>
      <t>ii) de anvergură (doar pentru a) Organizare):</t>
    </r>
    <r>
      <rPr>
        <sz val="10"/>
        <color rgb="FF000000"/>
        <rFont val="Arial Narrow"/>
        <family val="2"/>
      </rPr>
      <t xml:space="preserve">
- 1,5 pentru manifestări științifice cu peste 100 de participanți;
- 2,0 pentru manifestări științifice cu peste 200 de participanți.</t>
    </r>
  </si>
  <si>
    <t xml:space="preserve">Denumirea conferinței </t>
  </si>
  <si>
    <t>Tipul conferinței 
(internațională / națională)</t>
  </si>
  <si>
    <t>Calitatea deorganizator sau participant</t>
  </si>
  <si>
    <t>Locația manifestării științifice (România sau în Republica Moldova/ străinătate)</t>
  </si>
  <si>
    <t>Anvergura (peste 100  sau peste 200 de participanți)</t>
  </si>
  <si>
    <t>Site-ul conferinței</t>
  </si>
  <si>
    <t>Calitatea în cadrul comitetului organizatoric (organizator principal sau membru)</t>
  </si>
  <si>
    <t>Data conferinței</t>
  </si>
  <si>
    <t>Ana Maria Acu</t>
  </si>
  <si>
    <t>International Conference on Approximation Theory and Its Applications</t>
  </si>
  <si>
    <t>internationala</t>
  </si>
  <si>
    <t>Romania</t>
  </si>
  <si>
    <t>https://conferences.ulbsibiu.ro/icata/</t>
  </si>
  <si>
    <t>organizator principal</t>
  </si>
  <si>
    <t>12-14 septembrie 2022</t>
  </si>
  <si>
    <t>1.5 X 100p</t>
  </si>
  <si>
    <t>Functional Analysis, Approximation Theory and Numerical Analysis</t>
  </si>
  <si>
    <t>participant</t>
  </si>
  <si>
    <t>Matera, Italia</t>
  </si>
  <si>
    <t>http://web.unibas.it/faatna22/</t>
  </si>
  <si>
    <t>5-8 iulie 2022</t>
  </si>
  <si>
    <t>2X30p</t>
  </si>
  <si>
    <t>Fifteenth French-Romanian Colloquium on Applied Mathematics</t>
  </si>
  <si>
    <t>Toulouse, Franta</t>
  </si>
  <si>
    <t>https://15colfrro.sciencesconf.org/</t>
  </si>
  <si>
    <t>29 august- 2 septembrie 2022</t>
  </si>
  <si>
    <t>2X20p</t>
  </si>
  <si>
    <t>27th International Conference on Difference Equations and
Applications</t>
  </si>
  <si>
    <t>internațională</t>
  </si>
  <si>
    <t>participant cu prezentare de lucrare</t>
  </si>
  <si>
    <t>Paris-Saclay, France</t>
  </si>
  <si>
    <t>peste 100 participanți</t>
  </si>
  <si>
    <t>https://icdea2022.sciencesconf.org/resource/page/id/21</t>
  </si>
  <si>
    <t>18-22 iulie 2022</t>
  </si>
  <si>
    <t>Seminarul Ştiinţific de Matematică şi Informatică, Universitatea Transilvania din Brașov</t>
  </si>
  <si>
    <t>națională</t>
  </si>
  <si>
    <t>Brașov</t>
  </si>
  <si>
    <t>https://mateinfo.unitbv.ro/ro/136-conferin%C8%9Be-category/497-ssmi.html</t>
  </si>
  <si>
    <t>Cîrstea Andrei-Călin, Baboi Liviu-Constantin, Ghișoiu Gabriel, Ștefănescu Elena-Andreea, Bucur Amelia</t>
  </si>
  <si>
    <t>ICOMSS 2022</t>
  </si>
  <si>
    <t>Internațională</t>
  </si>
  <si>
    <t>Participant și coautor la lucrarea prezentată
Proceeding Book: 2022 Proceedings of International E-Conference on Mathematical and Statistical Sciences: A Selcuk Meeting
ISBN: 978-625-00-9195-1</t>
  </si>
  <si>
    <t>Străinătate (Turcia)</t>
  </si>
  <si>
    <t>peste 200 participanți</t>
  </si>
  <si>
    <t>https://icomss22.selcuk.edu.tr/</t>
  </si>
  <si>
    <t>20-22 octombrie 2022</t>
  </si>
  <si>
    <t>Workshop în cadrul proiectului Erasmus 2021-1-HR01-KA220-SCH-000034415</t>
  </si>
  <si>
    <t>Prezentare de lucrare</t>
  </si>
  <si>
    <t>România</t>
  </si>
  <si>
    <t>https://stiinte.ulbsibiu.ro/evenimente/?arhiva</t>
  </si>
  <si>
    <t>Participant și am prezentat lucrarea</t>
  </si>
  <si>
    <t>26 mai 2022</t>
  </si>
  <si>
    <t>Bucur Amelia, María del Carmen Listán-García
(University of Cádiz, Faculty of Sciences, Department of Mathematics), María del Pilar Romero-de la Rosa
(University of Cádiz, Faculty of Social Sciences and Communication, Department of Mathematics)</t>
  </si>
  <si>
    <t>International Conference on Mathematics and Computer Science
September 15-17, 2022, Braşov, Romania
4th Edition - MACOS 2022</t>
  </si>
  <si>
    <t>Participant și coautor la lucrarea prezentată</t>
  </si>
  <si>
    <t>https://mateinfo.unitbv.ro/ro/macos/140-macos</t>
  </si>
  <si>
    <t>15-17 septembrie 2022</t>
  </si>
  <si>
    <t>MDIS2022</t>
  </si>
  <si>
    <t>membru în comitetul științific și participant</t>
  </si>
  <si>
    <t>https://conferences.ulbsibiu.ro/mdis/2022/index.php
https://conferences.ulbsibiu.ro/mdis/2022/scientific_committee.php</t>
  </si>
  <si>
    <t>Membru în Comitetul științific</t>
  </si>
  <si>
    <t>28-30 octombrie 2022</t>
  </si>
  <si>
    <t>ICDD2022</t>
  </si>
  <si>
    <t>membru în comitetul științific</t>
  </si>
  <si>
    <t>https://conferences.ulbsibiu.ro/icdd/2022/sc_committees.php
https://conferences.ulbsibiu.ro/icdd/2022/index.php</t>
  </si>
  <si>
    <t>5-7 mai 2022</t>
  </si>
  <si>
    <t>2022 6th International Symposium on Computer Science and Intelligent Control, ISCSIC 2022</t>
  </si>
  <si>
    <t>internationala (lucrarile conferintei au fost publicate in IEEE Computer Society's Conference Publishing Services)</t>
  </si>
  <si>
    <t>Nanjing, China</t>
  </si>
  <si>
    <t>peste 200 de participanti</t>
  </si>
  <si>
    <t>https://www.iscsic.org/tc</t>
  </si>
  <si>
    <t>membru</t>
  </si>
  <si>
    <t>11-13 November 2022</t>
  </si>
  <si>
    <t>50 p x 2 (strainatate) x 2 (peste 200 particip.)=200</t>
  </si>
  <si>
    <t>International Conferences on Approximation Theory and its Applications</t>
  </si>
  <si>
    <t>Sibiu, Romania</t>
  </si>
  <si>
    <t>peste 100</t>
  </si>
  <si>
    <t>12-14.09.2022</t>
  </si>
  <si>
    <t>Symposium ITEM 2022
Innovation on Teaching
Mathematics at HEI:
Experiences on Classroom</t>
  </si>
  <si>
    <t>Tenerife (Canary Islands, Spain)</t>
  </si>
  <si>
    <t>https://sites.google.com/ull.edu.es/itemsymposium2022/</t>
  </si>
  <si>
    <t>March 15 - 18, 2022</t>
  </si>
  <si>
    <t>Bucharest Cybersecurity
Conference 2022</t>
  </si>
  <si>
    <t>keynote speaker</t>
  </si>
  <si>
    <t>București, Romania</t>
  </si>
  <si>
    <t>https://dnsc.ro/bucharest-cybersecurity-conference/speakers/</t>
  </si>
  <si>
    <t>27-28 October 2022</t>
  </si>
  <si>
    <t>Hackathon de programare - SID 2021 (Sibiu Inovation Days)</t>
  </si>
  <si>
    <t>https://events.ulbsibiu.ro/innovationdays/2022.php</t>
  </si>
  <si>
    <t>29th - 30th September 2022</t>
  </si>
  <si>
    <t>Pythagoras - Toolbox for teachers on Education for Sustainable Development</t>
  </si>
  <si>
    <t>https://www.pythagoras-grant.eu/#</t>
  </si>
  <si>
    <t>27th - 28th April 2022</t>
  </si>
  <si>
    <t>ATHENA Colloquial Talks in Mathematics Teaching Science</t>
  </si>
  <si>
    <t>Atena, Grecia</t>
  </si>
  <si>
    <t>https://sites.google.com/view/athenaunimathemath/home-page</t>
  </si>
  <si>
    <t>20.10.2022, 3,10.11.2022, 1.12.2022</t>
  </si>
  <si>
    <t>Girjoaba Adrian</t>
  </si>
  <si>
    <t>I.C.A.T.A.</t>
  </si>
  <si>
    <t>Internationala</t>
  </si>
  <si>
    <t>https://conferences.ulbsibiu.ro/icata/index.html</t>
  </si>
  <si>
    <t>12-14 Sept 2022</t>
  </si>
  <si>
    <t>Țincu Ioan</t>
  </si>
  <si>
    <t>Membru</t>
  </si>
  <si>
    <t>http://web.unibas.it/faatna22/index.html</t>
  </si>
  <si>
    <t>International Conference on Approximation Theory and its Applications</t>
  </si>
  <si>
    <t>Cercetare stiintifica - workshop</t>
  </si>
  <si>
    <t>Nationala</t>
  </si>
  <si>
    <t>Noiembrie 2022</t>
  </si>
  <si>
    <t>The 29th Conference on Applied and Industrial Mathematics
CAIM 2022
25-29 August, 2022, Chisinau, Republic of Moldova</t>
  </si>
  <si>
    <t>Republica Moldova</t>
  </si>
  <si>
    <t>200,00</t>
  </si>
  <si>
    <t>https://caim.romai.ro/Caim22/caim_conf_22.html</t>
  </si>
  <si>
    <t>25-29 august</t>
  </si>
  <si>
    <t>Conferința științifică internațională
„Perspectivele și problemele integrării în Spațiul
European al Cercetării și Educației”,EDIȚIA A X-A</t>
  </si>
  <si>
    <t>http://conference-prospects.usch.md/</t>
  </si>
  <si>
    <t>3-iun.-22</t>
  </si>
  <si>
    <t>International Conference on Modelling and Design of Intelligent Systems, MDIS 2022</t>
  </si>
  <si>
    <t>sub 100</t>
  </si>
  <si>
    <t>conferences.ulbsibiu.ro/mdis/2022</t>
  </si>
  <si>
    <t>Organizator principal</t>
  </si>
  <si>
    <t>28-30 oct. 2022</t>
  </si>
  <si>
    <t>Vehicular, IARIA Conference,2022, 22-26 mai 2022</t>
  </si>
  <si>
    <t>membru in comitetul stiintific</t>
  </si>
  <si>
    <t>Venetia, Italia</t>
  </si>
  <si>
    <t>https://www.iaria.org/conferences2022/VEHICULAR22.html</t>
  </si>
  <si>
    <t>2022, 22-26 mai 2022</t>
  </si>
  <si>
    <t>International Conference on Mathematics and Computer Science, MACOS 2022, Brasov</t>
  </si>
  <si>
    <t>Brasov</t>
  </si>
  <si>
    <t>15-17 sept. 2022</t>
  </si>
  <si>
    <t>Modern Machine Learning Technologies and Data Science MoMLeT&amp;DS-2022</t>
  </si>
  <si>
    <t>participare online</t>
  </si>
  <si>
    <t>https://easychair.org/cfp/MoMLeTDS2022</t>
  </si>
  <si>
    <t>25-26 nov. 2022</t>
  </si>
  <si>
    <t>5 th International Conference on Computing and Informatics (ICCI’2022) Helnan Landmark Hotel, New Cairo, Egypt</t>
  </si>
  <si>
    <t>https://www.aconf.org/conf_181447.html</t>
  </si>
  <si>
    <t>9 – 10 March, 2022</t>
  </si>
  <si>
    <t>Eighth International Conference on Modelling and Development of Intelligent Systems, October 28-30, 2022, Sibiu, Romania</t>
  </si>
  <si>
    <t>https://conferences.ulbsibiu.ro/mdis/2022/organizing_committee.php</t>
  </si>
  <si>
    <t>28-30 oct 2022</t>
  </si>
  <si>
    <t>MDIS</t>
  </si>
  <si>
    <t>organizare</t>
  </si>
  <si>
    <t>https://conferences.ulbsibiu.ro/mdis/2022/</t>
  </si>
  <si>
    <t>50*1,5</t>
  </si>
  <si>
    <t>NEAMTU Iosif Mircea</t>
  </si>
  <si>
    <t>Modeling and Development of Intelligent Systems</t>
  </si>
  <si>
    <t>https://conferences.ulbsibiu.ro/mdis/2022</t>
  </si>
  <si>
    <t>28-30.10.2022</t>
  </si>
  <si>
    <t>Neamtu Mircea</t>
  </si>
  <si>
    <t>8th International Conference on Data Mining and Applications (DMAP 2022)</t>
  </si>
  <si>
    <t>Australia</t>
  </si>
  <si>
    <t>https://sites.google.com/view/dmap2022/home</t>
  </si>
  <si>
    <t>18-19 Jun 2022</t>
  </si>
  <si>
    <t>Computer Science &amp; Information Technology</t>
  </si>
  <si>
    <t>https://aircconline.com/csit/csit1217.pdf</t>
  </si>
  <si>
    <t>Oct 22-23, 2022</t>
  </si>
  <si>
    <t> 6th International Conference on Business and Information Management (ICBIM 2022)</t>
  </si>
  <si>
    <t>comitet stiintific</t>
  </si>
  <si>
    <t>strainatate</t>
  </si>
  <si>
    <t>http://www.icbim.org/committee.html</t>
  </si>
  <si>
    <t>26-28.08.2022</t>
  </si>
  <si>
    <t>Future Technologies Conference (FTC) 2022</t>
  </si>
  <si>
    <t>https://saiconference.com/FTC2022/Committees</t>
  </si>
  <si>
    <t>20-21.10.2022</t>
  </si>
  <si>
    <t>Future of Information and Communication Conference (FICC) 2022</t>
  </si>
  <si>
    <t>https://saiconference.com/FICC2022/Committees</t>
  </si>
  <si>
    <t>3-4.03.2022</t>
  </si>
  <si>
    <t>Computing Conference 2022</t>
  </si>
  <si>
    <t>https://saiconference.com/Computing2022/Committees</t>
  </si>
  <si>
    <t>14-15.07.2022</t>
  </si>
  <si>
    <t>http://www.icimp.org/committee.html</t>
  </si>
  <si>
    <t>10-12.06.2022</t>
  </si>
  <si>
    <t>Intelligent Systems Conference 2022 (IntelliSys 2022)</t>
  </si>
  <si>
    <t>https://saiconference.com/IntelliSys2022/Committees</t>
  </si>
  <si>
    <t>1-2.09.2022</t>
  </si>
  <si>
    <t>MANIU GEORGE</t>
  </si>
  <si>
    <t>Metode moderne de diagnostic și tratament în patologia pediatrică</t>
  </si>
  <si>
    <t>NATIONALA</t>
  </si>
  <si>
    <t>ORGANIZATOR</t>
  </si>
  <si>
    <t>ROMANIA</t>
  </si>
  <si>
    <t>https://conferintapediatriesibiu.ro/</t>
  </si>
  <si>
    <t>24-25 nov. 2022</t>
  </si>
  <si>
    <t>Maniiu George</t>
  </si>
  <si>
    <t>Pitic Elena Alina</t>
  </si>
  <si>
    <t>https://conferences.ulbsibiu.ro/mdis/2022/scientific_committee.php</t>
  </si>
  <si>
    <t>28-30 Octombrie 2022</t>
  </si>
  <si>
    <t>Fabian Ralf, Georgian-Cristian Chivu, Mihai Ilina</t>
  </si>
  <si>
    <t>Noaptea Cercetătorilor</t>
  </si>
  <si>
    <t>nationala</t>
  </si>
  <si>
    <t>peste 200</t>
  </si>
  <si>
    <t>https://noapteacercetatorilor.ulbsibiu.ro/ro/program/facultatea-de-stiinte/</t>
  </si>
  <si>
    <t>Coordonator activitate - Aplicație de detectare și urmărire a obiectelor în timp real folosind instrumente de Computer Vision și Machine Learning</t>
  </si>
  <si>
    <t>30.09.2022</t>
  </si>
  <si>
    <t>Fabian Ralf, Cristian-Nicolae Cîndea, Bogdan Biro</t>
  </si>
  <si>
    <t>Coordonator activitate - Dezvoltare de jocuri video în contextul Esports</t>
  </si>
  <si>
    <t>Fabian Ralf, Stephanie Fîşcă, Cristian-Nicolae Cîndea, Georgian-Cristian Chivu, Mihai Ilina</t>
  </si>
  <si>
    <t>Coordonator activitate - Platformă educațională pentru dezvoltarea de sisteme cyber-fizice</t>
  </si>
  <si>
    <t>membru in comitetul de organizare</t>
  </si>
  <si>
    <t>79,00</t>
  </si>
  <si>
    <t>Aquatic Biodiversity International Conference, Sibiu</t>
  </si>
  <si>
    <t>https://conferences.ulbsibiu.ro/abic/2022/index.html</t>
  </si>
  <si>
    <t>20-22 sep 2022</t>
  </si>
  <si>
    <t>peste 200 de participanți</t>
  </si>
  <si>
    <t>https://noapteacercetatorilor.ulbsibiu.ro/ro/despre/</t>
  </si>
  <si>
    <t>Angela Bănăduc</t>
  </si>
  <si>
    <t>Aquatic Biodiversity International Conference 2022</t>
  </si>
  <si>
    <t>Sibiu</t>
  </si>
  <si>
    <t>20 - 22 September, 2022</t>
  </si>
  <si>
    <t>Doru Bănăduc</t>
  </si>
  <si>
    <t>co-organizator principal</t>
  </si>
  <si>
    <t>20 - 22 September, 2022,</t>
  </si>
  <si>
    <t>7th International Conference on Rodent Biology and Management</t>
  </si>
  <si>
    <t>participant virtual</t>
  </si>
  <si>
    <t xml:space="preserve">Arusha, Tanzania </t>
  </si>
  <si>
    <t>www.icrbm7.org</t>
  </si>
  <si>
    <t>prezentare poster</t>
  </si>
  <si>
    <t>Bendek Ana Maria</t>
  </si>
  <si>
    <t>101st Meeting of the American Society of Mammalogists</t>
  </si>
  <si>
    <t>Tucson, Arizona, USA</t>
  </si>
  <si>
    <t>https://mammalmeetings.org/abstracts/</t>
  </si>
  <si>
    <t>17-21 iunie 2022</t>
  </si>
  <si>
    <t>Sesiunea internațională de comunicări științice aMuzeului Țării Crișurilor Oradea – Complex MuzealInterferențe. Trecut, prezent, viitor</t>
  </si>
  <si>
    <t>Oradea</t>
  </si>
  <si>
    <t>https://mtariicrisurilor.ro/sesiunea-internationala-de-comunicari-stiintifice-a-muzeului-tarii-crisurilor-oradea/</t>
  </si>
  <si>
    <t>prezentare orală</t>
  </si>
  <si>
    <t>12-14 octombrie 2022</t>
  </si>
  <si>
    <t>British Ecological Society Annual Meeting</t>
  </si>
  <si>
    <t>Edinburgh, UK</t>
  </si>
  <si>
    <t>https://www.britishecologicalsociety.org/events/bes-annual-meeting-2022/</t>
  </si>
  <si>
    <t>18-21 decembrie 2022</t>
  </si>
  <si>
    <t>EFI 2022 Virtual Conference</t>
  </si>
  <si>
    <t>Virtual</t>
  </si>
  <si>
    <t>https://ecoforecast.org/efi-2022-conference/</t>
  </si>
  <si>
    <t>May 23-25, 2022</t>
  </si>
  <si>
    <t>Abic</t>
  </si>
  <si>
    <t>20-22-septembrie 2022</t>
  </si>
  <si>
    <t>Noaptea cercetatorilor</t>
  </si>
  <si>
    <t>organizator workshop</t>
  </si>
  <si>
    <t>septembrie 2022</t>
  </si>
  <si>
    <r>
      <rPr>
        <b/>
        <sz val="10"/>
        <color rgb="FF000000"/>
        <rFont val="Arial Narrow"/>
        <family val="2"/>
      </rPr>
      <t>Chicea, D</t>
    </r>
    <r>
      <rPr>
        <sz val="10"/>
        <color rgb="FF000000"/>
        <rFont val="Arial Narrow"/>
        <family val="2"/>
      </rPr>
      <t>.; Maranciuc, A. Ag-Nps for biomedical applications- synthesis and characterization. 20 th International Balkan
Workshop on Applied Physics and Materials Science, 12-15 July 2022, Constanta, Romania</t>
    </r>
  </si>
  <si>
    <t>Workshop on Applied Physics and Materials Science, 12-15 July 2022, Constanta, Romania</t>
  </si>
  <si>
    <t>INTERNATIONALA</t>
  </si>
  <si>
    <t>https://ibwap.ro/</t>
  </si>
  <si>
    <t>12-15 iulie 2022</t>
  </si>
  <si>
    <r>
      <rPr>
        <sz val="10"/>
        <color rgb="FF000000"/>
        <rFont val="Arial Narrow"/>
        <family val="2"/>
      </rPr>
      <t xml:space="preserve">FexCu1-x ALLOYS WITH INDUCED MAGNETIC ANISOTROPY
Mirela Maria CODESCU1, Yuri NIKITENKO2, Wilhelm KAPPEL, Eugen MANTA1,
Vladimir ZHAKETOV2,, Delia PĂTROI1, Virgil MARINESCU1, Elena CHIŢANU1, </t>
    </r>
    <r>
      <rPr>
        <b/>
        <sz val="10"/>
        <color rgb="FF000000"/>
        <rFont val="Arial Narrow"/>
        <family val="2"/>
      </rPr>
      <t>Dan CHICEA</t>
    </r>
  </si>
  <si>
    <r>
      <rPr>
        <sz val="10"/>
        <color rgb="FF000000"/>
        <rFont val="Arial Narrow"/>
        <family val="2"/>
      </rPr>
      <t xml:space="preserve">NANOPARTICLES SIZE DISTRIBUTION ASSESSMENT BY DIRECT
OPTICAL PARTICLE TRACKING
</t>
    </r>
    <r>
      <rPr>
        <b/>
        <sz val="10"/>
        <color rgb="FF000000"/>
        <rFont val="Arial Narrow"/>
        <family val="2"/>
      </rPr>
      <t>Dan Chicea</t>
    </r>
    <r>
      <rPr>
        <sz val="10"/>
        <color rgb="FF000000"/>
        <rFont val="Arial Narrow"/>
        <family val="2"/>
      </rPr>
      <t xml:space="preserve"> , Alexandra Nicolae-Maranciuc</t>
    </r>
  </si>
  <si>
    <t>The 6 th International Conference on the Physics of Optical Materials and Devices
&amp;
The 6 th International Conference on the Physics of Optical Materials and Devices  &amp; The 5 th International Workshop of Persistent and Photostimulable Phosphors
BOOK OF ABSTRACTS</t>
  </si>
  <si>
    <t>Serbia</t>
  </si>
  <si>
    <t>http://www.icomonline.org/</t>
  </si>
  <si>
    <t>29.080-02.09.222</t>
  </si>
  <si>
    <t xml:space="preserve">
17th National Conference of Biophysics
with International Participation
(CNB 2022)
</t>
  </si>
  <si>
    <t>Membru in comitetul stiintific</t>
  </si>
  <si>
    <t>Târgu Mureş, Romania</t>
  </si>
  <si>
    <t>https://biofiz.umfst.ro/</t>
  </si>
  <si>
    <t>September 23-25 2022</t>
  </si>
  <si>
    <t>Maranciuc, A.; Chicea D.; Codescu, M.M. A comparison of silver micro and nanoparticles with different synthesis
methods. 5 th International Conference on Emerging Technologies in Materials Engineering (EmergeMAT)</t>
  </si>
  <si>
    <t>5 th International Conference on Emerging Technologies in Materials Engineering (EmergeMAT)</t>
  </si>
  <si>
    <t>Bucuresti, online</t>
  </si>
  <si>
    <t>https://imnr.ro/wp/wp-content/uploads/Book-of-Abstracts-EmergeMAT-V.pdf</t>
  </si>
  <si>
    <t>27-28.10.2022</t>
  </si>
  <si>
    <t>Advanced adsorption energy generating
systems based on polarized substrates
A.S. Doroshkevich 1,2 , V.A. Alexandrov 1,3 , A.I. Lyubchyk 4-6 , B.L. Oksengendler 7 ,
А.K. Kirillov 8 , Т.А. Vasilenko 8 , Т.Е. Konstantinova 2 , А.V. Shilo 2 ,
N.N. Nikiforova 7 , A.A. Nabiyev 9 , M.A. Balasoui 10 , D. Mardare 11 ,
C. Mita 11 , V.I. Bodnarchuk 1 , D. Chicea 12 , S.I. Lyubchyk 6</t>
  </si>
  <si>
    <t xml:space="preserve">NINTH INTERNATIONAL CONFERENCE ON RADIATION IN VARIOUS FIELDS OF RESEARCH (RAD 2021)
</t>
  </si>
  <si>
    <t>Montenegro</t>
  </si>
  <si>
    <t>https://www.rad2022-spring.rad-conference.org/</t>
  </si>
  <si>
    <t>13-17 iunie 2022</t>
  </si>
  <si>
    <t>Direct Optical Particle Tracking for Particle Size Distribution
Assessment
D. Chicea and Alexandra Maranciuc</t>
  </si>
  <si>
    <t>8 th International Conference on Sensors and Electronic Instrumentation
Advances (SEIA’ 2022), 4 th International Conference on Microelectronic Devices
and Technologies (MicDAT '2022) and 4 th IFSA Frequency &amp; Time Conference
(IFTC’ 2022), in Corfu, Greece.</t>
  </si>
  <si>
    <t>Grecia</t>
  </si>
  <si>
    <t>http://www.seia-conference.com</t>
  </si>
  <si>
    <t>21-23.09.2022</t>
  </si>
  <si>
    <t xml:space="preserve">Chicea Dan, Maranciuc Alexandra, Olaru Sorin NANOPARTICLES SIZE DISTRIBUTION ASSESSMENT BY DIRECT OPTICAL PARTICLE TRACKING
</t>
  </si>
  <si>
    <t>Conferinta TIM 22</t>
  </si>
  <si>
    <t>Timisoara, Romania</t>
  </si>
  <si>
    <t>https://timconference.uvt.ro/</t>
  </si>
  <si>
    <t>23-25.11.2022</t>
  </si>
  <si>
    <t>Chicea Dan and Olaru Sorin PROFILING PARTICLES OF SAHARA DUST SETTLED IN ROMANIA BY A SIMPLIFIED DYNAMIC LIGHT SCATTERING</t>
  </si>
  <si>
    <t>https://noapteacercetatorilor.ulbsibiu.ro/ro/</t>
  </si>
  <si>
    <t>Craciunas Mihai</t>
  </si>
  <si>
    <t>Joint ESENIAS and DIAS Scientific Conference 2022 and
11th ESENIAS Workshop</t>
  </si>
  <si>
    <t>Strainatate (Antalya, Turcia)</t>
  </si>
  <si>
    <t>http://esenias.org/files/11th_ESENIAS__DIAS_conference_2022_Programme_final3.pdf</t>
  </si>
  <si>
    <t>13-15 nov. 2022</t>
  </si>
  <si>
    <t xml:space="preserve">Răcuciu Mihaela </t>
  </si>
  <si>
    <t>International Conference Condensed Matter Research at the IBR-2 (CMR-IBR2) 2022</t>
  </si>
  <si>
    <t>Dubna, Rusia, online</t>
  </si>
  <si>
    <t xml:space="preserve">http://cmr-ibr.jinr.ru
</t>
  </si>
  <si>
    <t>25-29 aprilie 2022</t>
  </si>
  <si>
    <t>20th International Balkan Workshop on Applied Physics 2022</t>
  </si>
  <si>
    <t>Constanţa, Romania, fizic</t>
  </si>
  <si>
    <t>https://ibwap.ro/;   http://ibwap.ro/wp-content/uploads/2022/07/book-abstracts_IBWAP2022.pdf</t>
  </si>
  <si>
    <t>Arusha, Tanzania</t>
  </si>
  <si>
    <t>Sesiunea internațională de comunicări științicfie a Muzeului Țării Crișurilor Oradea – Complex Muzeal Interferențe. Trecut, prezent, viitor</t>
  </si>
  <si>
    <t>Diana Dumitru, Silviu Țicu, Ioan Tăușan, Date noi privind specificitatea de gazdă a endoparazitului Myrmicinosporidium
durum Hölldobler 1933 - toti ULBS</t>
  </si>
  <si>
    <t>Simpozionul Națonal de Entomologie</t>
  </si>
  <si>
    <t>Naționala</t>
  </si>
  <si>
    <t>Cluj-Napoca, Romania</t>
  </si>
  <si>
    <t>http://www.lepidoptera.ro/files/Program_SLR_2022.pdf</t>
  </si>
  <si>
    <t>7 mai 2022</t>
  </si>
  <si>
    <t>Alexandru Marian Ganea, Ioan Tăușan Contribuții la cunoașterea mirmecofaunei (Hymenoptera: Formicidae) din municipiul București - toti ULBS</t>
  </si>
  <si>
    <t>Doris Peana (ULBS), Iasmina Moza, Adrian Florea, Ioan Tăușan (ULBS) Genul Reticulitermes Holmgren, 1913 în România - metode și tehnici moderne de identificare</t>
  </si>
  <si>
    <t>Adriana Neghină, Iulia Muntean, Georgiana Stănică, Andreea Zmaranda, Ioan Tăușan Comunități de carabidate (Coleoptera: Carabidae) în pășuni împădurite – Studiu de caz: Platoul Breite (Sighișoara, Transilvania)</t>
  </si>
  <si>
    <t>Georgiana Stanică, Andreea Zmaranda, Adriana Neghină, Ioan Tăușan Comunități de furnici (Hymenoptera: Formicidae) în pășuni împădurite – Studiu de caz: Platoul Breite (Sighișoara, Transilvania)</t>
  </si>
  <si>
    <t>Andreea Vasii, Mirela Bunescu, Silviu Țicu, Ioan Tăușan Contribuții la cunoașterea mirmecofaunei (Hymenoptera: Formicidae) din zona stepică “Dealul Zackel” (Sibiu, Transilvania)</t>
  </si>
  <si>
    <t>Silviu ȚICU, Maria STĂNCIUGELU, Iulia MUNTEAN, Ioan TĂUȘAN - Longhorn beetles
(Coleoptera: Cerambycidae) of community interest from the Natural History Museum of Sibiu
entomological collections (Romania)</t>
  </si>
  <si>
    <t>Al 11-lea Congres Internațional de Zoologie al Muzeului „Grigore Antipa” (CZGA 2022) </t>
  </si>
  <si>
    <t>Bucuresti, Romania</t>
  </si>
  <si>
    <t>https://czga.ro/wp-content/uploads/2022/12/CZGA2022-Programme-1.pdf</t>
  </si>
  <si>
    <t>5-7 decembrie 2022</t>
  </si>
  <si>
    <t>Noaptea Cercetatorlor</t>
  </si>
  <si>
    <t>30 septembrie 2022</t>
  </si>
  <si>
    <t>IC15 - Modele de utilitate (micul brevet) -Brevete II</t>
  </si>
  <si>
    <t xml:space="preserve">Se va anexa documentul doveditor pentru modelul de utilitate (înregistrarea in buletinul oficial aferent) și înregistrarea la Serviciul SCDI/ CTC HPI-ULBS; </t>
  </si>
  <si>
    <t>Se punctează doar brevetele/cererile al căror titular este ULBS;</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</si>
  <si>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</si>
  <si>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</si>
  <si>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r>
      <rPr>
        <b/>
        <sz val="10"/>
        <color rgb="FF000000"/>
        <rFont val="Arial Narrow"/>
        <family val="2"/>
      </rPr>
      <t>*Punctaje de referință:</t>
    </r>
    <r>
      <rPr>
        <sz val="10"/>
        <color rgb="FF000000"/>
        <rFont val="Arial Narrow"/>
        <family val="2"/>
      </rPr>
      <t xml:space="preserve">
• 300 p./model de utilitate.
</t>
    </r>
  </si>
  <si>
    <t>IC16 - Evenimente artistice naționale și/sau de mai mică anvergură</t>
  </si>
  <si>
    <t>La litera (a) – „spectacol la sediul teatrului”, se punctează fiecare spectacol coordonat o singură dată pe stagiune, indiferent de numărul reprezentațiilor programate;</t>
  </si>
  <si>
    <t>în cazul difuzării online a spectacolelor/filmelor de la literele (b), (c), (d) și (g), se punctează transmisia o singură dată, pentru fiecare rol (pentru fiecare canal instituțional de difuzare)</t>
  </si>
  <si>
    <t>La litera (h), expoziția personală se punctează doar dacă include peste 20 lucrări;</t>
  </si>
  <si>
    <t>La litera (i) se includ și paginile din Republica Moldova și paginile de limbă română din diaspora.</t>
  </si>
  <si>
    <r>
      <rPr>
        <b/>
        <sz val="10"/>
        <color rgb="FF000000"/>
        <rFont val="Arial Narrow"/>
        <family val="2"/>
      </rPr>
      <t>*Punctaj de referință:</t>
    </r>
    <r>
      <rPr>
        <sz val="10"/>
        <color rgb="FF000000"/>
        <rFont val="Arial Narrow"/>
        <family val="2"/>
      </rPr>
      <t xml:space="preserve">
a)	</t>
    </r>
    <r>
      <rPr>
        <b/>
        <sz val="10"/>
        <color rgb="FF000000"/>
        <rFont val="Arial Narrow"/>
        <family val="2"/>
      </rPr>
      <t>Organizare/management eveniment artistic (Artele spectacolului/Arte vizuale-restaurare)</t>
    </r>
    <r>
      <rPr>
        <sz val="10"/>
        <color rgb="FF000000"/>
        <rFont val="Arial Narrow"/>
        <family val="2"/>
      </rPr>
      <t xml:space="preserve">:
•	eveniment de Artele spectacolului: manager pentru prezentarea unui spectacol în cadrul unui festival în țară = 100 p.; manager pentru prezentarea unui spectacol în cadrul unei deplasări în țară = 50 p.; manager pentru premiera unui spectacol de la sediul teatrului = 150 p.; manager pentru reprezentațiile unui spectacol de la sediul teatrului, pe perioada unei stagiuni = 60 p.; responsabil marketing = 100 p.;
•	eveniment de Arte vizuale-restaurare: organizator eveniment național = 100 p.
b)	</t>
    </r>
    <r>
      <rPr>
        <b/>
        <sz val="10"/>
        <color rgb="FF000000"/>
        <rFont val="Arial Narrow"/>
        <family val="2"/>
      </rPr>
      <t>Film de scurt metraj (Artele spectacolului):</t>
    </r>
    <r>
      <rPr>
        <sz val="10"/>
        <color rgb="FF000000"/>
        <rFont val="Arial Narrow"/>
        <family val="2"/>
      </rPr>
      <t xml:space="preserve">
•	regie = 200 p; rol principal = 150 p.; rol secundar = 75 p.; rol episodic = 30 p.
c)	</t>
    </r>
    <r>
      <rPr>
        <b/>
        <sz val="10"/>
        <color rgb="FF000000"/>
        <rFont val="Arial Narrow"/>
        <family val="2"/>
      </rPr>
      <t>Roluri în spectacole în cadrul instituțiilor producătoare (Artele spectacolului)</t>
    </r>
    <r>
      <rPr>
        <sz val="10"/>
        <color rgb="FF000000"/>
        <rFont val="Arial Narrow"/>
        <family val="2"/>
      </rPr>
      <t xml:space="preserve">:
•	rol într-un spectacol curent al unei stagiuni din cadrul unei instituții producătoare de spectacol (teatru național / de stat / independent): rol principal = 30 p.; rol secundar = 15 p.; rol episodic sau corp-ansamblu = 100 p.; rol în spectacol-lectură = 30 p.;
d)	</t>
    </r>
    <r>
      <rPr>
        <b/>
        <sz val="10"/>
        <color rgb="FF000000"/>
        <rFont val="Arial Narrow"/>
        <family val="2"/>
      </rPr>
      <t>Roluri în spectacole jucate la festivaluri sau în deplasări naționale (Artele spectacolului):</t>
    </r>
    <r>
      <rPr>
        <sz val="10"/>
        <color rgb="FF000000"/>
        <rFont val="Arial Narrow"/>
        <family val="2"/>
      </rPr>
      <t xml:space="preserve">
•	rol într-un spectacol invitat / selectat în programul unui festival național sau al unei deplasări naționale: rol principal = 70 p.; rol secundar = 30 p.; rol episodic sau corp-ansamblu = 20 p.
e)	</t>
    </r>
    <r>
      <rPr>
        <b/>
        <sz val="10"/>
        <color rgb="FF000000"/>
        <rFont val="Arial Narrow"/>
        <family val="2"/>
      </rPr>
      <t>Roluri în spectacole de teatru de animație sau destinate unei categorii speciale de vârst</t>
    </r>
    <r>
      <rPr>
        <sz val="10"/>
        <color rgb="FF000000"/>
        <rFont val="Arial Narrow"/>
        <family val="2"/>
      </rPr>
      <t xml:space="preserve">ă (public tânăr și foarte tânăr, public senior etc.) în cadrul instituțiilor independente producătoare de spectacol (spectacol de stradă, performance, instalații etc.) – Artele spectacolului:
•	orice rol = 50 p.
f)	</t>
    </r>
    <r>
      <rPr>
        <b/>
        <sz val="10"/>
        <color rgb="FF000000"/>
        <rFont val="Arial Narrow"/>
        <family val="2"/>
      </rPr>
      <t>Producție artistică în cadrul instituțiilor producătoare de spectacol (Artele spectacolului):</t>
    </r>
    <r>
      <rPr>
        <sz val="10"/>
        <color rgb="FF000000"/>
        <rFont val="Arial Narrow"/>
        <family val="2"/>
      </rPr>
      <t xml:space="preserve">
•	regie reluare spectacol al unei stagiuni anterioare = 30 p.; regie adaptare spectacol la spațiu nou de joc = 60 p.; participarea regizorului la repetiții și reprezentarea publică a spectacolului în cadrul unui festival național / deplasare = 30 p.;
•	asistență regie spectacol = 100 p.; asistență scenografie, decor = 100 p.; asistență concept coregrafic: 100 p.;
•	concept video = 100 p.; coordonare mișcare scenică = 50 p.; coordonare muzicală spectacol = 50 p.; concept machiaj scenic = 50 p.;
•	workshop artistic = 50 p.; light design = 50 p.; sound design = 100 p.; regie de platou = 100 p.; design de costum de spectacol/film = 100 p.;
g)	</t>
    </r>
    <r>
      <rPr>
        <b/>
        <sz val="10"/>
        <color rgb="FF000000"/>
        <rFont val="Arial Narrow"/>
        <family val="2"/>
      </rPr>
      <t>Concerte naționale (Muzică – inclusiv muzică religioasă):</t>
    </r>
    <r>
      <rPr>
        <sz val="10"/>
        <color rgb="FF000000"/>
        <rFont val="Arial Narrow"/>
        <family val="2"/>
      </rPr>
      <t xml:space="preserve">
•	spectacol invitat / selectat în programul unui festival (deplasare) național: solist = 60 puncte; membru cor/ansamblu/instrumentist = 30 p.
•	concert de muzică religioasă în România = 50 p.
h)	</t>
    </r>
    <r>
      <rPr>
        <b/>
        <sz val="10"/>
        <color rgb="FF000000"/>
        <rFont val="Arial Narrow"/>
        <family val="2"/>
      </rPr>
      <t>Expoziții în străinătate (Arte vizuale):</t>
    </r>
    <r>
      <rPr>
        <sz val="10"/>
        <color rgb="FF000000"/>
        <rFont val="Arial Narrow"/>
        <family val="2"/>
      </rPr>
      <t xml:space="preserve">
•	expoziție personala = 300 p.;
•	participare la expoziție = 60 p.
i)	</t>
    </r>
    <r>
      <rPr>
        <b/>
        <sz val="10"/>
        <color rgb="FF000000"/>
        <rFont val="Arial Narrow"/>
        <family val="2"/>
      </rPr>
      <t>Vizibilitate națională (Artele spectacolului/ Arte vizuale/ Muzică):</t>
    </r>
    <r>
      <rPr>
        <sz val="10"/>
        <color rgb="FF000000"/>
        <rFont val="Arial Narrow"/>
        <family val="2"/>
      </rPr>
      <t xml:space="preserve">
•	menționare nominală într-un context cultural-artistic, pe o pagină web din România (inclusiv social media) = 5 p./mențiune.</t>
    </r>
  </si>
  <si>
    <t>IC17 - Competiții sportive de nivel regional și local</t>
  </si>
  <si>
    <t xml:space="preserve">Se va verifica existența siglei ULBS pe materialele promoționale ale evenimentului; </t>
  </si>
  <si>
    <t>Se punctează doar competițiile organizate de ULBS și de asociațiile sportive județene;</t>
  </si>
  <si>
    <t>Punctajul pentru organizare se acordă organizatorului principal; acesta poate decide distribuirea punctajului între membrii echipei; se va verifica apartenența persoanei la comitetul de organizare;</t>
  </si>
  <si>
    <t>Se consideră competiții regionale/locale competițiile în care minim 33% dintre participanți sunt din județul Sibiu.</t>
  </si>
  <si>
    <r>
      <rPr>
        <b/>
        <sz val="10"/>
        <color theme="1"/>
        <rFont val="Arial Narrow"/>
        <family val="2"/>
      </rPr>
      <t>*Punctaj de referință:</t>
    </r>
    <r>
      <rPr>
        <sz val="10"/>
        <color theme="1"/>
        <rFont val="Arial Narrow"/>
        <family val="2"/>
      </rPr>
      <t xml:space="preserve">
a)	</t>
    </r>
    <r>
      <rPr>
        <b/>
        <sz val="10"/>
        <color theme="1"/>
        <rFont val="Arial Narrow"/>
        <family val="2"/>
      </rPr>
      <t xml:space="preserve">Organizare: </t>
    </r>
    <r>
      <rPr>
        <sz val="10"/>
        <color theme="1"/>
        <rFont val="Arial Narrow"/>
        <family val="2"/>
      </rPr>
      <t xml:space="preserve">
•	competiție regională/locală: 100 p./ echipă organizatorică
b)	</t>
    </r>
    <r>
      <rPr>
        <b/>
        <sz val="10"/>
        <color theme="1"/>
        <rFont val="Arial Narrow"/>
        <family val="2"/>
      </rPr>
      <t>Participare:</t>
    </r>
    <r>
      <rPr>
        <sz val="10"/>
        <color theme="1"/>
        <rFont val="Arial Narrow"/>
        <family val="2"/>
      </rPr>
      <t xml:space="preserve">
•	competiții de nivel regional sau local: 200 p. = Premiul I; 150 puncte = Premiul II; 100 p. = Premiul III; 50 p. = participare.</t>
    </r>
  </si>
  <si>
    <t>Cupa Academiei Forțelor Terestre ”Nicolae Bălcescu” din Sibiu</t>
  </si>
  <si>
    <t>Competiție de nivel local</t>
  </si>
  <si>
    <t>15 - 19 decembrie 2022</t>
  </si>
  <si>
    <t>participant / locul III</t>
  </si>
  <si>
    <t>Crosul ULBS</t>
  </si>
  <si>
    <t>local</t>
  </si>
  <si>
    <t>31 mai 2022</t>
  </si>
  <si>
    <t>https://www.ulbsibiu.ro/wp-content/uploads/news//Program-Crosul-ULBS-2022.pdf</t>
  </si>
  <si>
    <t>100</t>
  </si>
  <si>
    <t>Competiție locală</t>
  </si>
  <si>
    <t>https://www.ulbsibiu.ro/news/au-inceput-inscrierile-pentru-crosul-ulbs/</t>
  </si>
  <si>
    <t>Cupa de schi</t>
  </si>
  <si>
    <t>17.02.</t>
  </si>
  <si>
    <t>https://www.ulbsibiu.ro/news/cupa-de-schi-si-snowboard-a-ulbs-3/</t>
  </si>
  <si>
    <t>Hasmasan Ioan</t>
  </si>
  <si>
    <t>Competiție/turneu de tenis de câmp organizat de Academia Forțelor Terestre ”Nicolae Bălcescu” din Sibiu</t>
  </si>
  <si>
    <t>15-19.12.2022</t>
  </si>
  <si>
    <t>Comandantul (Rectorul)A.F.T. ”Nicolae Bălcescu” din Sibiu / Gl.bg.prof.univ.dr.ing. Ghiță Bârsan</t>
  </si>
  <si>
    <t>participant\locul III</t>
  </si>
  <si>
    <t>Cupa de schi si snowboard a ULBS</t>
  </si>
  <si>
    <t>Todor Raul</t>
  </si>
  <si>
    <t>Cupa de ski ULBS</t>
  </si>
  <si>
    <t>Cupa ULBS la schi și snowboard</t>
  </si>
  <si>
    <t>19 februarie 2022</t>
  </si>
  <si>
    <t>ID01 - Publicarea de materiale didactice la edituri internaționale de prestigiu din lista ULBS- (I)</t>
  </si>
  <si>
    <t>Materiale didactice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</si>
  <si>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</si>
  <si>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
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</si>
  <si>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r>
      <rPr>
        <sz val="10"/>
        <color theme="1"/>
        <rFont val="Arial Narrow"/>
        <family val="2"/>
      </rPr>
      <t xml:space="preserve">În oricare domeniu, în cazul traducerilor de cărți/capitole care, conform clasificării Academiei Române, sunt realizate în/din „limbi vechi” (latină, greacă veche, ebraică, slavonă) sau în/din „limbi străine mai puțin curente” (chineză, hindi, suedeză ș.a.), </t>
    </r>
    <r>
      <rPr>
        <b/>
        <sz val="10"/>
        <color theme="1"/>
        <rFont val="Arial Narrow"/>
        <family val="2"/>
      </rPr>
      <t>se aplică un coeficient de multiplicare de 2.</t>
    </r>
  </si>
  <si>
    <r>
      <rPr>
        <b/>
        <sz val="10"/>
        <color theme="1"/>
        <rFont val="Arial Narrow"/>
        <family val="2"/>
      </rPr>
      <t>* Punctaje de referință:</t>
    </r>
    <r>
      <rPr>
        <sz val="10"/>
        <color theme="1"/>
        <rFont val="Arial Narrow"/>
        <family val="2"/>
      </rPr>
      <t xml:space="preserve">
•	autor de volume/capitole: 4 p./pagină;
•	coordonare/editare de volum: 2p./ pagină; 
•	traducere de volume/capitole: 2 p./pagină.</t>
    </r>
  </si>
  <si>
    <t>Titlul publicației</t>
  </si>
  <si>
    <t>ID02 Aplicații câștigătoare la competiții de proiecte didactice (I)</t>
  </si>
  <si>
    <t xml:space="preserve">Proiecte ERASMUS+ (exclusiv liniile KA2 și KA3), SEE/fonduri norvegiene (inclusiv ESAYEP), POR, POCU (doar proiectele de formare profesională).
Se punctează doar proiectele pentru care directorul a contribuit la scrierea aplicației; </t>
  </si>
  <si>
    <t>Se punctează doar proiectele câștigătoare/contractate, nu și aplicațiile necâștigătoare/necontractate;</t>
  </si>
  <si>
    <t>Contabilitatea proiectelor trebuie să se desfășoare prin Direcția Financiar-Contabilă a ULBS; valoarea de referință a proiectului este considerată bugetul alocat ULBS, nu bugetul general al proiectului;</t>
  </si>
  <si>
    <t>Punctajul se acordă o singură dată pe proiect, pentru anul în care a avut loc contractarea, indiferent dacă este vorba despre un proiect/buget multianual; 
Punctajul se acordă directorului/responsabilului de proiect din partea ULBS; directorul/responsabilul poate decide împărțirea punctajului cu membrii echipei, în baza unei notificări scrise adresate SSCDI.</t>
  </si>
  <si>
    <r>
      <rPr>
        <sz val="10"/>
        <color theme="1"/>
        <rFont val="Arial Narrow"/>
        <family val="2"/>
      </rPr>
      <t xml:space="preserve">* Punctaje de referință:
•	100 p., pentru proiectele cu valoare de sub 10.000 de lei;
•	200 p., pentru proiectele cu valoare cuprinsă între 10.000 și 100.000 de lei;
•	300 p., pentru proiectele cu valoare cuprinsă între 100.000 și 1.000.000 de lei;
•	400 p., pentru proiectele cu valoare de peste 1.000.000 de lei.
Punctajele de referință vizează proiectele în care ULBS este </t>
    </r>
    <r>
      <rPr>
        <b/>
        <sz val="10"/>
        <color theme="1"/>
        <rFont val="Arial Narrow"/>
        <family val="2"/>
      </rPr>
      <t>partener</t>
    </r>
    <r>
      <rPr>
        <sz val="10"/>
        <color theme="1"/>
        <rFont val="Arial Narrow"/>
        <family val="2"/>
      </rPr>
      <t xml:space="preserve">. În cazul în care ULBS este </t>
    </r>
    <r>
      <rPr>
        <b/>
        <sz val="10"/>
        <color theme="1"/>
        <rFont val="Arial Narrow"/>
        <family val="2"/>
      </rPr>
      <t>coordonator/ beneficiar</t>
    </r>
    <r>
      <rPr>
        <sz val="10"/>
        <color theme="1"/>
        <rFont val="Arial Narrow"/>
        <family val="2"/>
      </rPr>
      <t xml:space="preserve"> al proiectului, se aplică un </t>
    </r>
    <r>
      <rPr>
        <b/>
        <sz val="10"/>
        <color theme="1"/>
        <rFont val="Arial Narrow"/>
        <family val="2"/>
      </rPr>
      <t>coeficient de multiplicare de 2</t>
    </r>
    <r>
      <rPr>
        <sz val="10"/>
        <color theme="1"/>
        <rFont val="Arial Narrow"/>
        <family val="2"/>
      </rPr>
      <t>.</t>
    </r>
  </si>
  <si>
    <t>Pythagoras 2021-1-RO01-KA220-HED-000032258</t>
  </si>
  <si>
    <t>Proiect de parteneriat de cooperare KA220</t>
  </si>
  <si>
    <t>ID03 Coordonare programe de studiu (licență, masterat, doctorat)</t>
  </si>
  <si>
    <t>Punctajul se acordă doar dacă programul s-a organizat în anul universitar pentru care se face raportarea și dacă directorul/responsabilul de program a actualizat documentele pe baza căruia funcționează programul;
Punctajele/coeficienții pentru evaluare (instituțională sau periodică) se acordă doar dacă programul/instituția a obținut calificativul maxim; punctajele/coeficienții se acordă în anul în care se publică decizia cu rezultatul procesului evaluării;</t>
  </si>
  <si>
    <t>Punctajul per program se acordă directorului/responsabilului de program din partea ULBS; directorul/ responsabilul poate decide împărțirea punctajului cu alți colegi din cadrul programului, în baza unei notificări scrise adresate directorului de departament;</t>
  </si>
  <si>
    <r>
      <rPr>
        <sz val="10"/>
        <color theme="1"/>
        <rFont val="Arial Narrow"/>
        <family val="2"/>
      </rPr>
      <t xml:space="preserve">În cazul programelor de tip </t>
    </r>
    <r>
      <rPr>
        <i/>
        <sz val="10"/>
        <color theme="1"/>
        <rFont val="Arial Narrow"/>
        <family val="2"/>
      </rPr>
      <t>joint</t>
    </r>
    <r>
      <rPr>
        <sz val="10"/>
        <color theme="1"/>
        <rFont val="Arial Narrow"/>
        <family val="2"/>
      </rPr>
      <t xml:space="preserve"> sau </t>
    </r>
    <r>
      <rPr>
        <i/>
        <sz val="10"/>
        <color theme="1"/>
        <rFont val="Arial Narrow"/>
        <family val="2"/>
      </rPr>
      <t>multiple degree</t>
    </r>
    <r>
      <rPr>
        <sz val="10"/>
        <color theme="1"/>
        <rFont val="Arial Narrow"/>
        <family val="2"/>
      </rPr>
      <t>, cu coordonatori multipli, punctajul se acordă fiecărui coordonator;
Acolo unde e cazul, coeficienții de multiplicare se utilizează cumulativ;</t>
    </r>
  </si>
  <si>
    <t>În cazul evaluărilor instituționale, punctajul este acordat titularilor care au contribuit la evaluarea instituțională pe baza unei adrese a rectorului ULBS, cu aprobarea Consiliului de Administrație (în cazul evaluării ULBS), respectiv pe baza unei adrese a directorului CSUD, cu aprobarea CSUD (în cazul evaluării IOSUD-ULBS);</t>
  </si>
  <si>
    <t xml:space="preserve">Punctajele pentru programele/domeniile care au intrat în evaluarea instituțională se acordă distinct de punctajul-cadru pentru evaluarea instituțională (1500 p.), respectiv, dar directorii/responsabilii de programe/coordonatorii de domenii implicate în evaluarea instituțională nu vor mai putea primi puncte și din punctajul-cadru alocat evaluării instituționale. </t>
  </si>
  <si>
    <r>
      <rPr>
        <b/>
        <sz val="10"/>
        <color theme="1"/>
        <rFont val="Arial Narrow"/>
        <family val="2"/>
      </rPr>
      <t>* Punctaje de referință:</t>
    </r>
    <r>
      <rPr>
        <sz val="10"/>
        <color theme="1"/>
        <rFont val="Arial Narrow"/>
        <family val="2"/>
      </rPr>
      <t xml:space="preserve">
•	100 p./an – programe de licență sau de masterat; 
•	150 p./an – coordonator de domeniu de doctorat.
Coeficienți de multiplicare:
- se aplică un coeficient de 2 pentru programele în limbi străine (exclus domeniul Filologie);
- se aplică un coeficient de 3 pentru programele care au trecut printr-un proces de evaluare.
Se acordă 1500 p. pentru procesul de evaluare instituțională a ULBS și 750 p. pentru evaluarea IOSUD-ULBS. </t>
    </r>
  </si>
  <si>
    <t>Nivel licență, masterat sau doctorat</t>
  </si>
  <si>
    <t xml:space="preserve"> Program de tip joint sau multiple degree</t>
  </si>
  <si>
    <t>Director/responsabil de program din partea ULBS</t>
  </si>
  <si>
    <t>Denumire program</t>
  </si>
  <si>
    <t>Secelean Nicolae Adrian</t>
  </si>
  <si>
    <t>doctorat</t>
  </si>
  <si>
    <t>responsabil de domeniu de doctorat</t>
  </si>
  <si>
    <t>Matematică</t>
  </si>
  <si>
    <t>Licenta</t>
  </si>
  <si>
    <t>Nu</t>
  </si>
  <si>
    <t>responsabil de program</t>
  </si>
  <si>
    <t>Matematica informatica</t>
  </si>
  <si>
    <t>100 p</t>
  </si>
  <si>
    <t>Master</t>
  </si>
  <si>
    <t>Matematica informatica aplicata</t>
  </si>
  <si>
    <t>Informatica</t>
  </si>
  <si>
    <t>STIA</t>
  </si>
  <si>
    <t>Licență</t>
  </si>
  <si>
    <t>Responsabil de program</t>
  </si>
  <si>
    <t>Educatie Fizica si Sportiva</t>
  </si>
  <si>
    <t>Educatie fizica sportiva scolara</t>
  </si>
  <si>
    <t>Sport și Performanță Motrică</t>
  </si>
  <si>
    <t>Antrenament și Performanță</t>
  </si>
  <si>
    <t>Responsabil program</t>
  </si>
  <si>
    <t>Ecologie și protecția mediului (în limba engleză) Ecology and Environmental Protection</t>
  </si>
  <si>
    <t>Expertiza și managementul sistemelor ecologice</t>
  </si>
  <si>
    <t>Benedek-Sîrbu Ana-Maria</t>
  </si>
  <si>
    <t>licență</t>
  </si>
  <si>
    <t xml:space="preserve">Responsabil program </t>
  </si>
  <si>
    <t>Biology</t>
  </si>
  <si>
    <t xml:space="preserve">Licență </t>
  </si>
  <si>
    <t>Ecologie și Protecția Mediului (EPM) Evaluat ARACIS mai 2022</t>
  </si>
  <si>
    <t>LICENTA</t>
  </si>
  <si>
    <t>responsabil program</t>
  </si>
  <si>
    <t>BIOLOGIE</t>
  </si>
  <si>
    <t>MASTER</t>
  </si>
  <si>
    <t>BIOLOGIE APLICATA</t>
  </si>
  <si>
    <t>ID04 - Premii ale studenților</t>
  </si>
  <si>
    <t>Premii obținute ca urmare a coordonării studenților care au participat la competiții naționale sau internaționale (științifice, artistice sau sportive)</t>
  </si>
  <si>
    <t>Se punctează doar competițiile care NU au fost organizate de către ULBS;</t>
  </si>
  <si>
    <t>Se punctează competițiile itinerante, organizate sub egida unui for superior (de exemplu, o asociație profesională), care au fost doar găzduite de către ULBS în anul de raportare.</t>
  </si>
  <si>
    <r>
      <rPr>
        <b/>
        <sz val="10"/>
        <color theme="1"/>
        <rFont val="Arial Narrow"/>
        <family val="2"/>
      </rPr>
      <t>*Punctaje de referință:</t>
    </r>
    <r>
      <rPr>
        <b/>
        <u/>
        <sz val="10"/>
        <color theme="1"/>
        <rFont val="Arial Narrow"/>
        <family val="2"/>
      </rPr>
      <t xml:space="preserve">
</t>
    </r>
    <r>
      <rPr>
        <sz val="10"/>
        <color theme="1"/>
        <rFont val="Arial Narrow"/>
        <family val="2"/>
      </rPr>
      <t>a)	Competiții individuale:
•	25 p. – Premiul I;
•	20 p. – Premiul II;
•	15 p. – Premiul III.
b)	Competiții de echipă (minim 2 membri):
•	100 p. – Premiul I;
•	80 p. – Premiul II;
•	60 p. – Premiul III.
Punctajele de mai sus au în vedere competițiile naționale. Pentru competițiile internaționale, se aplică un coeficient de multiplicare de 2.</t>
    </r>
  </si>
  <si>
    <t>Tipul competiției: naționale sau internaționale (științifice, artistice sau sportive)</t>
  </si>
  <si>
    <t>Concursul Național Studențesc de Matematică "Traian Lalescu" și 
Sesiunea Națională de Comunicări Științifice Studențești, Universitatea de Vest din Timișoara, premiul III la sesiunea de comunicări științifice. https://drive.google.com/file/d/1XMGR3ShY7LdvQsbQYIUs01fKQBrY-gZX/view</t>
  </si>
  <si>
    <t>12-14 mai 2022</t>
  </si>
  <si>
    <t xml:space="preserve">https://sites.google.com/e-uvt.ro/concursultraianlalescu/acas%C4%83 </t>
  </si>
  <si>
    <t>Simian Dana/student Felix Husac</t>
  </si>
  <si>
    <t>Concursul Traian-Lalescu - Sesiunea Stiintifica Nationala de Matematica-Informatica, Brasov, 2021</t>
  </si>
  <si>
    <t>Competitie nationala stiintifica</t>
  </si>
  <si>
    <t>26-27 noiembrie 2021</t>
  </si>
  <si>
    <t>https://mateinfo.unitbv.ro/images/studenti/CercetareStudenti/lalescu/Planificarea_lucrarilor_SNMI_Informatica_2021_completa.pdf</t>
  </si>
  <si>
    <t>Hasmasan Ioan TEODOR</t>
  </si>
  <si>
    <t>Turneul final al Campionatului Național Universitar de Fotbal al României</t>
  </si>
  <si>
    <t>Națională</t>
  </si>
  <si>
    <t>19.05. - 22.05.2022</t>
  </si>
  <si>
    <t>https://fssu.ro/campionatul-national-universitar-de-fotbal-2022/</t>
  </si>
  <si>
    <t>Sesiunea națională de comunicări științifice studențești
pe teme de silvicultură și protecția mediului - Lucrarea: Comunități de lăcuste (Insecta: Orthoptera) din
Parcul Național Buila-Vânturarița - Student Ticu Silviu</t>
  </si>
  <si>
    <t>Stiintifica - Nationala</t>
  </si>
  <si>
    <t>Ediția a VII-a, 3-4 iunie 2022, Brasov</t>
  </si>
  <si>
    <t>https://silvic.unitbv.ro/images/program_prezentari_3.06.2022.pdf</t>
  </si>
  <si>
    <t>ID05 -  Profesor invitat</t>
  </si>
  <si>
    <t>Doar la universități din străinătate (exclus Republica Moldova)</t>
  </si>
  <si>
    <t>Calitatea de profesor invitat se verifică pe baza invitației adresate de către instituția din străinătate, a dispoziției de deplasare și altor dovezi adiționale (dacă e cazul);</t>
  </si>
  <si>
    <t>Predarea s-a făcut prin deplasarea fizică a participantului la sediul instituției care i-a adresat invitația; nu se raportează prelegerile și cursurile ținute online;</t>
  </si>
  <si>
    <t>Deplasarea trebuie să fi durat minim 7 zile;</t>
  </si>
  <si>
    <t>Dacă un cadru didactic a ținut mai multe prelegeri/cursuri în cadrul vizitei la aceeași instituție, se punctează doar una dintre ele;</t>
  </si>
  <si>
    <t>Activitățile de predare desfășurate în cadrul mobilităților ERASMUS+/SEE nu se includ în această categorie; se punctează doar deplasările finanțate de către instituția care adresează invitația sau din alte fonduri;</t>
  </si>
  <si>
    <t>Deplasările pentru care cadrul didactic a avut contract de muncă cu instituția din străinătate nu sunt considerate a fi invitații.</t>
  </si>
  <si>
    <r>
      <rPr>
        <b/>
        <sz val="10"/>
        <color theme="1"/>
        <rFont val="Arial Narrow"/>
        <family val="2"/>
      </rPr>
      <t xml:space="preserve">*Punctaje de referință:
</t>
    </r>
    <r>
      <rPr>
        <b/>
        <sz val="10"/>
        <color theme="1"/>
        <rFont val="Arial Narrow"/>
        <family val="2"/>
      </rPr>
      <t xml:space="preserve">•	</t>
    </r>
    <r>
      <rPr>
        <sz val="10"/>
        <color theme="1"/>
        <rFont val="Arial Narrow"/>
        <family val="2"/>
      </rPr>
      <t>100 p./invitație.</t>
    </r>
  </si>
  <si>
    <t>Denumirea Instituției gazdă</t>
  </si>
  <si>
    <t>Localitatea</t>
  </si>
  <si>
    <t>Țara</t>
  </si>
  <si>
    <t>Perioada deplasării 
de la    -până la
zz/ll/aa-  zz/ll/aa</t>
  </si>
  <si>
    <t>University of Padua</t>
  </si>
  <si>
    <t>Padova</t>
  </si>
  <si>
    <t>Italia</t>
  </si>
  <si>
    <t>19 februarie-11 martie 2022</t>
  </si>
  <si>
    <t>University of Wuppertal</t>
  </si>
  <si>
    <t>Wuppertal</t>
  </si>
  <si>
    <t>Germania</t>
  </si>
  <si>
    <t>3-30 aprilie 2022</t>
  </si>
  <si>
    <t>University of Jaen</t>
  </si>
  <si>
    <t>Jaen</t>
  </si>
  <si>
    <t>Spania</t>
  </si>
  <si>
    <t>10-17 octombrie 2022</t>
  </si>
  <si>
    <t>Univ. of Applied Sciences, Wurzburg</t>
  </si>
  <si>
    <t>Wurzburg</t>
  </si>
  <si>
    <t>15-21.05.2022</t>
  </si>
  <si>
    <t>ID06 - Membru în comisii, consilii, comitete de conducere ale unor organisme naționale sau internaționale care reglementează și/sau evaluează activitatea didactică</t>
  </si>
  <si>
    <t>Comisii ARACIS, CNFIS, CNATDCU, CNCS, CEMU, CNSPIS, CCCDI, CNECSTDI, comisii naționale de revizuire a programelor la nivel preuniversitar și universitar, comisii de elaborare a unor strategii ale MEN ș.a.; comisii și consilii internaționale: comisii ale ENQA, EQAR, INQAAHE, EENQA, EUA ș.a.</t>
  </si>
  <si>
    <t>Se punctează doar comisiile în care titularul figurează în calitate de reprezentant al ULBS;</t>
  </si>
  <si>
    <t>Calitatea de membru al comisiilor respective trebuie să fi fost obținută în urma unui proces de selecție (alegeri sau concurs), nu prin simplă numire de către ULBS;</t>
  </si>
  <si>
    <t>Calitatea de membru în comisii diferite se punctează separat</t>
  </si>
  <si>
    <t>Se punctează doar calitatea de membru în comisiile/comitetele/consiliile cu rol de coordonare, nu și calitatea de membru în comisiile/comitetele/consiliile de lucru numite de către primele; de ex.: la ARACIS se punctează doar calitatea de membru în consiliul sau în comisiile (de specialitate/ consultativă/ instituțională ș.a.) ARACIS, nu și calitatea de membru în comisiile de evaluare/acreditare a diverselor instituții sau programe de studii.</t>
  </si>
  <si>
    <r>
      <rPr>
        <b/>
        <sz val="10"/>
        <color rgb="FF000000"/>
        <rFont val="Arial Narrow"/>
        <family val="2"/>
      </rPr>
      <t>* Punctaje de referință:</t>
    </r>
    <r>
      <rPr>
        <sz val="10"/>
        <color rgb="FF000000"/>
        <rFont val="Arial Narrow"/>
        <family val="2"/>
      </rPr>
      <t xml:space="preserve">
</t>
    </r>
    <r>
      <rPr>
        <sz val="10"/>
        <color rgb="FF000000"/>
        <rFont val="Arial Narrow"/>
        <family val="2"/>
      </rPr>
      <t>•	200 p./an – comisii, consilii sau comitete internaționale.
•	100 p./an – comisii, consilii sau comitete naționale;</t>
    </r>
  </si>
  <si>
    <t>Denumirea comisiei</t>
  </si>
  <si>
    <t>Link sau dovadă a rezultatului selecției ca membru în comisie</t>
  </si>
  <si>
    <t>ID07-Activitatea în cadrul alianțelor/ consorțiilor  universitare</t>
  </si>
  <si>
    <t>Implicarea în coordonarea, organizarea și implementarea de activități ale consorțiilor din care face ULBS (FORTHEM, Universitaria etc.)</t>
  </si>
  <si>
    <t>Se punctează doar participarea neremunerată la activitățile consorțiului; nu se punctează activitățile pentru care titularul a fost plătit ca membru al vreunei echipe de proiect;</t>
  </si>
  <si>
    <r>
      <rPr>
        <sz val="10"/>
        <color rgb="FF000000"/>
        <rFont val="Arial Narrow"/>
        <family val="2"/>
      </rPr>
      <t>Se punctează aici doar activitățile care implică</t>
    </r>
    <r>
      <rPr>
        <b/>
        <sz val="10"/>
        <color rgb="FF000000"/>
        <rFont val="Arial Narrow"/>
        <family val="2"/>
      </rPr>
      <t xml:space="preserve"> întregul consorțiu</t>
    </r>
    <r>
      <rPr>
        <sz val="10"/>
        <color rgb="FF000000"/>
        <rFont val="Arial Narrow"/>
        <family val="2"/>
      </rPr>
      <t>, nu și activitățile organizate cu implicarea tangențială a unuia/unora dintre membrii consorțiului;</t>
    </r>
  </si>
  <si>
    <t>Punctajul trebuie validat de către conducerea structurii administrative care implementează activitatea/evenimentul la nivelul ULBS (DIPPP, SSCDI ș.a.)</t>
  </si>
  <si>
    <t>De-a lungul unui an de raportare, un titular poate cumula mai multe calități (coordonator de eveniment X + responsabil de activitatea Y + contributor la orgaanizarea evenimentului Z), dar nu poate raporta mai multe evenimente în care a fost implicat în aceeași calitate (coordonator al activității X + coordonator al activității Y + coordonator al activității Z);</t>
  </si>
  <si>
    <r>
      <rPr>
        <b/>
        <sz val="10"/>
        <color rgb="FF000000"/>
        <rFont val="Arial Narrow"/>
        <family val="2"/>
      </rPr>
      <t>*Punctaje de referință:</t>
    </r>
    <r>
      <rPr>
        <sz val="10"/>
        <color rgb="FF000000"/>
        <rFont val="Arial Narrow"/>
        <family val="2"/>
      </rPr>
      <t xml:space="preserve">
•	50 p./an – coordonator activitate/ eveniment la nivelul consorțiului (ex.: programe, școli de vară ș.a.);
•	30 p./an – responsabil din partea ULBS pentru o anumită activitate de la nivelul consorțiului (pachet de lucru, activități transversale ș.a.);
•	20 p./an – contributor din partea ULBS la organizarea unui eveniment la nivelul consorțiului
</t>
    </r>
  </si>
  <si>
    <t>Denumirea consorțiului/alianței universitare</t>
  </si>
  <si>
    <t>calitatea de coordonator/
responsabil sau contributor</t>
  </si>
  <si>
    <t>FSTI 3</t>
  </si>
  <si>
    <t>Forthem/ participare FIT FOR THEM Mid-term Meeting and Conference in Opole 28.-30.06.2022</t>
  </si>
  <si>
    <t>coordonator</t>
  </si>
  <si>
    <t xml:space="preserve">ID08-Activități de predare </t>
  </si>
  <si>
    <t xml:space="preserve">Conform Statului de funcții al anului universitar pentru care se face raportarea </t>
  </si>
  <si>
    <t>Se raportează doar activitățile din norma de bază; nu se raportează și activitățile de predare în regim de plata cu ora.</t>
  </si>
  <si>
    <r>
      <rPr>
        <b/>
        <sz val="10"/>
        <color rgb="FF000000"/>
        <rFont val="Arial Narrow"/>
        <family val="2"/>
      </rPr>
      <t>*Punctaje de referință:</t>
    </r>
    <r>
      <rPr>
        <sz val="10"/>
        <color rgb="FF000000"/>
        <rFont val="Arial Narrow"/>
        <family val="2"/>
      </rPr>
      <t xml:space="preserve">
•</t>
    </r>
    <r>
      <rPr>
        <sz val="10"/>
        <color rgb="FF000000"/>
        <rFont val="Arial"/>
        <family val="2"/>
      </rPr>
      <t xml:space="preserve">	</t>
    </r>
    <r>
      <rPr>
        <sz val="10"/>
        <color rgb="FF000000"/>
        <rFont val="Arial Narrow"/>
        <family val="2"/>
      </rPr>
      <t xml:space="preserve">numărul de ore convenționale din norma de bază (maxim 16) x 28 de săptămâni.
</t>
    </r>
  </si>
  <si>
    <t xml:space="preserve">Număr de ore convenționale pentru activitățile din norma de bază </t>
  </si>
  <si>
    <t>7x28</t>
  </si>
  <si>
    <t>Constantinescu Eugen</t>
  </si>
  <si>
    <t>9 x 28 = 252</t>
  </si>
  <si>
    <t>9,25</t>
  </si>
  <si>
    <t>9.25 x 28 =</t>
  </si>
  <si>
    <t>Olaru Ion Marian</t>
  </si>
  <si>
    <t>9x28</t>
  </si>
  <si>
    <t>10x28</t>
  </si>
  <si>
    <t>Neamtu Iosif Mircea</t>
  </si>
  <si>
    <t>14x28</t>
  </si>
  <si>
    <t>11,25</t>
  </si>
  <si>
    <t>14 (poziția Lector 34)</t>
  </si>
  <si>
    <t>14 x 28</t>
  </si>
  <si>
    <t>HULPUS ALEXANDRU</t>
  </si>
  <si>
    <t>13.5 x 28</t>
  </si>
  <si>
    <t xml:space="preserve">FSTI2 </t>
  </si>
  <si>
    <t>14x28=392</t>
  </si>
  <si>
    <t>8,5x28</t>
  </si>
  <si>
    <t>9,25x28</t>
  </si>
  <si>
    <t>10.75x28=301</t>
  </si>
  <si>
    <t>CRĂCIUNAȘ MIHAI -TUDOR</t>
  </si>
  <si>
    <t xml:space="preserve"> FSTI2</t>
  </si>
  <si>
    <t>12x28=336</t>
  </si>
  <si>
    <t>GHEOCA VOICHITA</t>
  </si>
  <si>
    <t>12x28</t>
  </si>
  <si>
    <t>Ilie Daniela Minodora</t>
  </si>
  <si>
    <t>10.25x28</t>
  </si>
  <si>
    <t>11x28=308</t>
  </si>
  <si>
    <t>ID09-Pregătirea activității de predare</t>
  </si>
  <si>
    <t>Conform Statului de funcții al anului universitar pentru care se face raportarea</t>
  </si>
  <si>
    <r>
      <rPr>
        <b/>
        <sz val="10"/>
        <color rgb="FF000000"/>
        <rFont val="Arial Narrow"/>
        <family val="2"/>
      </rPr>
      <t>*Punctaje de referință:</t>
    </r>
    <r>
      <rPr>
        <sz val="10"/>
        <color rgb="FF000000"/>
        <rFont val="Arial Narrow"/>
        <family val="2"/>
      </rPr>
      <t xml:space="preserve">
•</t>
    </r>
    <r>
      <rPr>
        <sz val="10"/>
        <color rgb="FF000000"/>
        <rFont val="Arial"/>
        <family val="2"/>
      </rPr>
      <t xml:space="preserve">	</t>
    </r>
    <r>
      <rPr>
        <sz val="10"/>
        <color rgb="FF000000"/>
        <rFont val="Arial Narrow"/>
        <family val="2"/>
      </rPr>
      <t xml:space="preserve">numărul de ore convenționale din norma de bază (maxim 16) x 2 x 28 de săptămâni.
</t>
    </r>
  </si>
  <si>
    <t>7x2x28</t>
  </si>
  <si>
    <t>8,25</t>
  </si>
  <si>
    <t>9 x 2 X 28 = 504</t>
  </si>
  <si>
    <t>9.25 x 2 x 28 =</t>
  </si>
  <si>
    <t>9x2x28</t>
  </si>
  <si>
    <t>10x2x28</t>
  </si>
  <si>
    <t>14x2x28</t>
  </si>
  <si>
    <t>14 x 2 x 28</t>
  </si>
  <si>
    <t>HULPUȘ ALEXANDRU</t>
  </si>
  <si>
    <t xml:space="preserve">Zaharie Nicoleta </t>
  </si>
  <si>
    <t>14x2x28=784</t>
  </si>
  <si>
    <t>8,5x2X28</t>
  </si>
  <si>
    <t>9,25x2x28</t>
  </si>
  <si>
    <t>10,75x2x28</t>
  </si>
  <si>
    <t>16x2x28=896</t>
  </si>
  <si>
    <t>12x28x2=672</t>
  </si>
  <si>
    <t>12x2x28</t>
  </si>
  <si>
    <t>10.25x2x28</t>
  </si>
  <si>
    <t>11x28x2=616</t>
  </si>
  <si>
    <t>ID10-Activități de evaluare</t>
  </si>
  <si>
    <t>Evaluări de parcurs; examene de semestru; restanțe și reexaminări; examene de admitere (licență, masterat, doctorat); examene de finalizare a studiilor (licență, disertație/modul psihopedagogic).</t>
  </si>
  <si>
    <t>La activitățile de evaluare periodică se raportează doar activitățile din norma de bază; nu se raportează și activitățile de predare în regim de plata cu ora;</t>
  </si>
  <si>
    <t>În afara examenului de semestru, se pot raporta cel mult o evaluare de parcurs la curs și cel mult una la seminar/laborator/curs practic;</t>
  </si>
  <si>
    <t>Numărul de studenți la restanțe = 25% din numărul de studenți înscriși la o anumită disciplină</t>
  </si>
  <si>
    <t xml:space="preserve">Numărul de studenți la reexaminări = 10% din numărul de studenți înscriși la o anumită disciplină;
</t>
  </si>
  <si>
    <t xml:space="preserve">Pentru examenele de finalizare a studiilor (licență/disertație/modul psihopedagogic) și  pentru examenele de admitere se ia în calcul numărul de candidați care au susținut efectiv examenul, și nu acela al candidaților care s-au înscris la examen					</t>
  </si>
  <si>
    <t>Participarea în comisiile de admitere se punctează doar în cazul în care procesul presupune o examinare efectivă; nu se punctează în niciun fel la acest criteriu admiterile realizate doar pe bază de concurs de dosare;</t>
  </si>
  <si>
    <t xml:space="preserve">La orice tip de examen (admitere/ finalizare/ evaluare semestrială ș.a.) se ia în considerare și se punctează o singură probă, indiferent de numărul probelor efective din care e compus examenul.
</t>
  </si>
  <si>
    <r>
      <rPr>
        <b/>
        <sz val="10"/>
        <color rgb="FF000000"/>
        <rFont val="Arial Narrow"/>
        <family val="2"/>
      </rPr>
      <t>*Punctaje de referință:</t>
    </r>
    <r>
      <rPr>
        <sz val="10"/>
        <color rgb="FF000000"/>
        <rFont val="Arial Narrow"/>
        <family val="2"/>
      </rPr>
      <t xml:space="preserve">
•</t>
    </r>
    <r>
      <rPr>
        <sz val="10"/>
        <color rgb="FF000000"/>
        <rFont val="Arial"/>
        <family val="2"/>
      </rPr>
      <t xml:space="preserve"> </t>
    </r>
    <r>
      <rPr>
        <sz val="10"/>
        <color rgb="FF000000"/>
        <rFont val="Arial Narrow"/>
        <family val="2"/>
      </rPr>
      <t xml:space="preserve">      numărul de studenți (candidați/masteranzi) / [împărțit la] 3.
Se aplică următorii coeficienți de multiplicare (pentru cadrele didactice titulare ale disciplinei sau numite printr-o decizie a ULBS în comisia de examen):
- 2,0 pentru examenele de licență și admitere la primele două cicluri de studiu (licență + masterat);
- 3,0 pentru examenele de disertație și admitere la doctorat.
Se aplică, adițional, un coeficient de multiplicare de 0,5 pentru cadrele didactice care, fără a fi titulare ale unei discipline, asistă titularii în examinare în calitate de al doilea cadru didactic examinator.
</t>
    </r>
  </si>
  <si>
    <t>Tipul de activitate de evaluare</t>
  </si>
  <si>
    <t>Calitatea de titular sau asistent al titularului</t>
  </si>
  <si>
    <t>FSTI 2022</t>
  </si>
  <si>
    <t>sesiune ordinara/restante/reexaminare</t>
  </si>
  <si>
    <t>titular</t>
  </si>
  <si>
    <t>149 studenti</t>
  </si>
  <si>
    <t>examen disertatie</t>
  </si>
  <si>
    <t>20 studenti</t>
  </si>
  <si>
    <t>examen de semestru</t>
  </si>
  <si>
    <t>titular(Stiinte economice)</t>
  </si>
  <si>
    <t>76,66</t>
  </si>
  <si>
    <t>restante examen</t>
  </si>
  <si>
    <t>19,16</t>
  </si>
  <si>
    <t>reexaminari</t>
  </si>
  <si>
    <t>7,66</t>
  </si>
  <si>
    <t>examen de licenta</t>
  </si>
  <si>
    <t>presedinte comisie</t>
  </si>
  <si>
    <t>14,66</t>
  </si>
  <si>
    <t>titular(Inginerie)</t>
  </si>
  <si>
    <t>admitere la master MIA</t>
  </si>
  <si>
    <t>membru comisie</t>
  </si>
  <si>
    <t>titular(Stiinte)</t>
  </si>
  <si>
    <t>Examene si colocvii (an II MI=29 studenti, an III MI=32 studenti, an I MIA=22 studenti cu cate un examen/colocviu pe semestrul I si cu cate un examen/colocviu pe semestrul II la 6 discipline diferite) CURS</t>
  </si>
  <si>
    <t>Titular</t>
  </si>
  <si>
    <t>Examene si colocvii (an II MI=29 studenti, an III MI=32 studenti, an I MIA=22 studenti cu cate un examen/colocviu pe semestrul I si cu cate un examen/colocviu pe semestrul II la 6 discipline diferite) SEMINAR</t>
  </si>
  <si>
    <t>Restante</t>
  </si>
  <si>
    <t>Reexaminari</t>
  </si>
  <si>
    <t>Examen</t>
  </si>
  <si>
    <t>Titular - curs</t>
  </si>
  <si>
    <t>Restanta</t>
  </si>
  <si>
    <t>Rereexaminare</t>
  </si>
  <si>
    <t>Titular - seminar/laborator</t>
  </si>
  <si>
    <t>examene de semestru, restante, reexaminari (curs)</t>
  </si>
  <si>
    <t>examene de semestru, restante, reexaminari (seminar)</t>
  </si>
  <si>
    <t>examen de disertație 2022</t>
  </si>
  <si>
    <t>Evaluare curs</t>
  </si>
  <si>
    <t>Evaluare seminar</t>
  </si>
  <si>
    <t>17,5</t>
  </si>
  <si>
    <t>Examen de semestru plus cel de restanțe</t>
  </si>
  <si>
    <t>Nr.studenți Matematică informatică an III/3 = 27/3 = 9 (nr.de studenți se poate verifica cu UMS, cu cataloagele ce le-am pus în folderul cu dovezi și cu tabelul trimis de la secretariat)</t>
  </si>
  <si>
    <t>Evaluare pe parcurs (lucrare scrisă la seminar-conform fișei disciplinei Tehnici de optimizare)</t>
  </si>
  <si>
    <t>Nr.studenți Matematică informatică an III/3 = 27/3 = 9 (se poate verifica cu fișa disciplinei, e pusă în folderul cu dovezi)</t>
  </si>
  <si>
    <t>Nr.studenți EPM an I/3 = 25/3 = 8 (nr.de studenți se poate verifica cu UMS, cu cataloagele ce le-am pus în folderul cu dovezi și cu tabelul trimis de la secretariat)</t>
  </si>
  <si>
    <t>Evaluare pe parcurs (evaluare a referatelor studenților în cadrul seminariilor - conform fișei disciplinei Matem.cu apl.în ecologie)</t>
  </si>
  <si>
    <t>Nr.studenți EPM an I/3 = 25/3 = 8 (se poate verifica cu fișa disciplinei, e pusă în folderul cu dovezi)</t>
  </si>
  <si>
    <t>Nr.studenți Biologie an I/3 = 39/3 = 13 (nr.de studenți se poate verifica cu UMS, cu cataloagele ce le-am pus în folderul cu dovezi și cu tabelul trimis de la secretariat)</t>
  </si>
  <si>
    <t>Nr.studenți Biologie an I/3 = 39/3 = 13(se poate verifica cu fișa disciplinei, e pusă în folderul cu dovezi)</t>
  </si>
  <si>
    <t>Nr.studenți EA an I/3 = 17/3 = 6 (nr.de studenți se poate verifica cu UMS, cu cataloagele ce le-am pus în folderul cu dovezi și cu tabelul trimis de la secretariat)</t>
  </si>
  <si>
    <t>Nr.studenți EA an I/3 = 17/3 = 6 (se poate verifica cu fișa disciplinei și cu catalogul; le-am pus în folderul cu dovezi)</t>
  </si>
  <si>
    <t>Nr.studenți EM an I/3 = 17/3 = 6 (nr.de studenți se poate verifica cu UMS, cu cataloagele ce le-am pus în folderul cu dovezi și cu tabelul trimis de la secretariat)</t>
  </si>
  <si>
    <t>Nr.studenți EM an I/3 = 17/3 = 6 (se poate verifica cu fișa disciplinei, e pusă în folderul cu dovezi)</t>
  </si>
  <si>
    <t>Membru în Comisia de admitere la master MIA II</t>
  </si>
  <si>
    <t>21/3 x 2 = 14 (se poate verifica cu fișierul de la secretariat ce l-am inclus în folderul cu dovezi)</t>
  </si>
  <si>
    <t>Evaluare de parcurs: Facultatea de Inginerie - toate specializarile din norma de baza</t>
  </si>
  <si>
    <t>198 studenti / 3 = 66</t>
  </si>
  <si>
    <t>Examen de semestru: Facultatea de Inginerie - toate specializarile din norma de baza (sesiune, restanta, reexaminari)</t>
  </si>
  <si>
    <t>270 studenti / 3 = 90</t>
  </si>
  <si>
    <t>Examen de semestru: Facultatea de Stiinte - toate specializarile din norma de baza (sesiune, restanta, reexaminari)</t>
  </si>
  <si>
    <t>45 studenti * 1.35 / 3 = 20</t>
  </si>
  <si>
    <t>evaluări examene</t>
  </si>
  <si>
    <t>Evaluari de parcurs</t>
  </si>
  <si>
    <t>examen,evaluare pe parcurs,restante, rr</t>
  </si>
  <si>
    <t>asistent</t>
  </si>
  <si>
    <t>Examene de semestru</t>
  </si>
  <si>
    <t>Evaluare pe parcurs</t>
  </si>
  <si>
    <t>Asistent</t>
  </si>
  <si>
    <t>Reexaminare</t>
  </si>
  <si>
    <t>Asistent al titularului</t>
  </si>
  <si>
    <t>Evaluare examen de semestru Curs</t>
  </si>
  <si>
    <t>55,33</t>
  </si>
  <si>
    <t>Evaluare examen de semestru Seminar</t>
  </si>
  <si>
    <t>45,33</t>
  </si>
  <si>
    <t>13,75</t>
  </si>
  <si>
    <t>5,50</t>
  </si>
  <si>
    <t>7,33</t>
  </si>
  <si>
    <t>Evaluare pe parcurs seminar</t>
  </si>
  <si>
    <t>Diana Bîclea</t>
  </si>
  <si>
    <t>76,60</t>
  </si>
  <si>
    <t>titular(Stiinte Inginerești)</t>
  </si>
  <si>
    <t>58,33</t>
  </si>
  <si>
    <t>asistari</t>
  </si>
  <si>
    <t>19,33</t>
  </si>
  <si>
    <t>32,50</t>
  </si>
  <si>
    <t>29,00</t>
  </si>
  <si>
    <t>11,60</t>
  </si>
  <si>
    <t>13,00</t>
  </si>
  <si>
    <t>Examinare</t>
  </si>
  <si>
    <t>titular curs</t>
  </si>
  <si>
    <t>Examinare pe parcurs laborator</t>
  </si>
  <si>
    <t>laborator</t>
  </si>
  <si>
    <t>titluar curs</t>
  </si>
  <si>
    <t>16,92</t>
  </si>
  <si>
    <t>Re si re-re-examinare</t>
  </si>
  <si>
    <t>6,77</t>
  </si>
  <si>
    <t>Comisie licenta Informatica</t>
  </si>
  <si>
    <t>Comisie disertatie</t>
  </si>
  <si>
    <t>presedinte</t>
  </si>
  <si>
    <t>Examene semestriale - sesiune ordinara/restante/reexaminare</t>
  </si>
  <si>
    <t>Titular Curs și Laborator</t>
  </si>
  <si>
    <t>162/3</t>
  </si>
  <si>
    <t>Comisie licenta</t>
  </si>
  <si>
    <t>Presedinte</t>
  </si>
  <si>
    <t>(55/3) *2</t>
  </si>
  <si>
    <t>348/3</t>
  </si>
  <si>
    <t>Comisie disertație</t>
  </si>
  <si>
    <t>(15/3) *3</t>
  </si>
  <si>
    <t>Examene de semestru+restanțe+reexaminări</t>
  </si>
  <si>
    <t>Baze de Date Info II</t>
  </si>
  <si>
    <t>168/3*1.35</t>
  </si>
  <si>
    <t>Evaluare studenti</t>
  </si>
  <si>
    <t>Evaluare restanta</t>
  </si>
  <si>
    <t>Evaluare re-re</t>
  </si>
  <si>
    <t>evaluare studenti</t>
  </si>
  <si>
    <t>(278 + 25%*278 + 10%*278) / 3</t>
  </si>
  <si>
    <t>(278-60[disciplina Aplicatii multimedia/III]) / 2 [1/5 grupe + 4/5 grupe] = 109 studenti</t>
  </si>
  <si>
    <t>participare comisia de admitere program masterat STIA</t>
  </si>
  <si>
    <t>34 / 3</t>
  </si>
  <si>
    <t>comisia de licență</t>
  </si>
  <si>
    <t>(2 candidati / 3) * 2 [coeficient multiplicare]</t>
  </si>
  <si>
    <t>studenți evaluați in sesiunile examene semestriale</t>
  </si>
  <si>
    <t>TITULAR</t>
  </si>
  <si>
    <t>restanta</t>
  </si>
  <si>
    <t>Evaluare an 1 Informatica - curs Logica computationala 
Evaluare an 1 Informatica - curs Arhitectura sistemelor de calcul 
Evaluare an 3 Informatica - curs Limbaje formale si automate 
Evaluare an 1 Informatica - laborator Logica computationala 
Evaluare an 2 Informatica - laborator Dezvoltare de aplicatii WEB 
Evaluare an 3 Informatica - laborator Limbaje formale si automate</t>
  </si>
  <si>
    <t>281*1.35/3 = 126,45</t>
  </si>
  <si>
    <t xml:space="preserve">Evaluare contestatii licenta 
Informatica febr + iulie = 3
</t>
  </si>
  <si>
    <t>3/3=1</t>
  </si>
  <si>
    <t>Evaluare teme</t>
  </si>
  <si>
    <t>Evaluare proiecte</t>
  </si>
  <si>
    <t>FSTIA 3</t>
  </si>
  <si>
    <t>Sesiune licență februarie 2022</t>
  </si>
  <si>
    <t>FSTIA 4</t>
  </si>
  <si>
    <t>Sesiune licență iunie 2022</t>
  </si>
  <si>
    <t>Evaluare an 1 Biology + an 1 Biologie -disciplina Operare pe calculator - 8+41=49 studenti
======================================
TOTAL 49 studenti
Evaluare an 1 Informatica - laborator Sisteme de procesare a documentelor - 87 studenti
Evaluare an 3 Informatica - laborator Sisteme de operare distribuite - 38 studenti
Evaluare an 3 Informatica - laborator Limbaje formale si automate - 38 studenti Evaluare an 1 Mate-Info - laborator Sisteme de operare - 38 studenti Evaluare an 1 Biology + Biologie - laborator Operare pe calculator 8+15=23 studenti 
======================================
TOTAL 224 studenti</t>
  </si>
  <si>
    <t>titular asistent titular</t>
  </si>
  <si>
    <t>49*1.35/3 + 224/3*1,5 = 134</t>
  </si>
  <si>
    <t>Restanțe</t>
  </si>
  <si>
    <t>Examene de admitere</t>
  </si>
  <si>
    <t>Examen de semestru</t>
  </si>
  <si>
    <t>Reexaminări</t>
  </si>
  <si>
    <t>Examne de admitere (licență,masterat)</t>
  </si>
  <si>
    <t>Examen de finalizare studii (licență)</t>
  </si>
  <si>
    <t>Examen de finalizare studii (master)</t>
  </si>
  <si>
    <t>Evaluare examen</t>
  </si>
  <si>
    <t>Comisie admitere</t>
  </si>
  <si>
    <t>Examen de admitere (licenta)</t>
  </si>
  <si>
    <t>Examen de finalizare studii (licenta)</t>
  </si>
  <si>
    <t>Examen din semestru</t>
  </si>
  <si>
    <t>Examen de admitere</t>
  </si>
  <si>
    <t>Examen admitere (licenta)</t>
  </si>
  <si>
    <t xml:space="preserve">Examene semestriale </t>
  </si>
  <si>
    <t>Comisia de admitere probe sportive 2022</t>
  </si>
  <si>
    <t>Examene semestriale</t>
  </si>
  <si>
    <t>restanțe</t>
  </si>
  <si>
    <t>reexaminări</t>
  </si>
  <si>
    <t>examen de admitere</t>
  </si>
  <si>
    <t>Examene de admitere (licență)</t>
  </si>
  <si>
    <t>Studenţi examinaţi la curs</t>
  </si>
  <si>
    <t>Studenţi examinaţi la curs/laborator</t>
  </si>
  <si>
    <t xml:space="preserve">Restante </t>
  </si>
  <si>
    <t>21,67/4</t>
  </si>
  <si>
    <t>21,67/10</t>
  </si>
  <si>
    <t>Examinări curs,laborator</t>
  </si>
  <si>
    <t>139 / 3=46,33</t>
  </si>
  <si>
    <t>43,75/3=11,6</t>
  </si>
  <si>
    <t>14/3=4,66</t>
  </si>
  <si>
    <t>Admitere BA - 36 candidați</t>
  </si>
  <si>
    <t>2 x 36 / 3</t>
  </si>
  <si>
    <t>semestriala</t>
  </si>
  <si>
    <t>periodica (curs, laborator)</t>
  </si>
  <si>
    <t>examen de semestru,verificare pe parcurs, examinare laborator</t>
  </si>
  <si>
    <t>titular/asistent al titularului</t>
  </si>
  <si>
    <t>Examenn Fizica 1 EPM</t>
  </si>
  <si>
    <t>Examen Tehnici biomedicale 1 BA curs</t>
  </si>
  <si>
    <t>Examen Tehnici biomedicale 1 BA laborator</t>
  </si>
  <si>
    <t>Bippkysics 1B curs</t>
  </si>
  <si>
    <t>Examen admitere la doctorat</t>
  </si>
  <si>
    <t xml:space="preserve">Examen de semestru/ colocviu de laborator </t>
  </si>
  <si>
    <t>77 / 3</t>
  </si>
  <si>
    <t>77/4/3</t>
  </si>
  <si>
    <t>Tutular</t>
  </si>
  <si>
    <t>77/10/3</t>
  </si>
  <si>
    <t>Examen de licență</t>
  </si>
  <si>
    <t>titular, membru în comisie de licență</t>
  </si>
  <si>
    <t>11/3 * 2</t>
  </si>
  <si>
    <t>Examen de disertație</t>
  </si>
  <si>
    <t>titular, membru în comisie de disertație</t>
  </si>
  <si>
    <t>15/3 * 3</t>
  </si>
  <si>
    <t>Examen de admitere master</t>
  </si>
  <si>
    <t>titular, membru in comisie admitere</t>
  </si>
  <si>
    <t>14/3 *2</t>
  </si>
  <si>
    <t xml:space="preserve"> Colocviu de laborator</t>
  </si>
  <si>
    <t>194/3=65</t>
  </si>
  <si>
    <t>emamen de semestru si verificare pe parcurs</t>
  </si>
  <si>
    <t xml:space="preserve">restante </t>
  </si>
  <si>
    <t>examen de semestru, verificări pe parcurs, evaluare la seminar</t>
  </si>
  <si>
    <t>218/3/4</t>
  </si>
  <si>
    <t>218/3/10</t>
  </si>
  <si>
    <t>39/3x2</t>
  </si>
  <si>
    <t>examen de disertatie</t>
  </si>
  <si>
    <t>13/3x3</t>
  </si>
  <si>
    <t>admitere BA - 36 candidați</t>
  </si>
  <si>
    <t>evaluare curs, laborator/seminar, verificare pe parcurs</t>
  </si>
  <si>
    <t>restanțe 18 (25% din 58+14)</t>
  </si>
  <si>
    <t>reexaminări 7 (10% din 58+14)</t>
  </si>
  <si>
    <t>comisie disertatie (multiplicare x3)</t>
  </si>
  <si>
    <t>examen admitere EMSE</t>
  </si>
  <si>
    <t>Disertație</t>
  </si>
  <si>
    <t>examene de semestru - 40+77 studenti</t>
  </si>
  <si>
    <t>evaluare pe parcurs la curs - 40+77 studenti</t>
  </si>
  <si>
    <t>evaluare laborator - 40+40 studenti</t>
  </si>
  <si>
    <t>evaluare seminar - 40 studenti</t>
  </si>
  <si>
    <t>Examinări curs, laborator</t>
  </si>
  <si>
    <t>181 / 3 = 60.33</t>
  </si>
  <si>
    <t>Examen licență</t>
  </si>
  <si>
    <t>2*2/3</t>
  </si>
  <si>
    <t>Examen de licenta</t>
  </si>
  <si>
    <t>39 / 3 x 2</t>
  </si>
  <si>
    <t>s</t>
  </si>
  <si>
    <t>Evaluare studenti examen curs, laborator</t>
  </si>
  <si>
    <t>222 / 3</t>
  </si>
  <si>
    <t>222  /  3 / 4</t>
  </si>
  <si>
    <t>222/10/3</t>
  </si>
  <si>
    <t>ID11-Coordonarea de lucrări de finalizare a studiilor</t>
  </si>
  <si>
    <t>Licență/ disertație/ modul psihopedagogic</t>
  </si>
  <si>
    <t xml:space="preserve">Se punctează doar coordonarea lucrărilor care au fost aduse în stadiul de susținere.
</t>
  </si>
  <si>
    <r>
      <rPr>
        <b/>
        <sz val="10"/>
        <color rgb="FF000000"/>
        <rFont val="Arial Narrow"/>
        <family val="2"/>
      </rPr>
      <t>*Punctaje de referință:</t>
    </r>
    <r>
      <rPr>
        <sz val="10"/>
        <color rgb="FF000000"/>
        <rFont val="Arial Narrow"/>
        <family val="2"/>
      </rPr>
      <t xml:space="preserve">
•   10 p./ lucrare de finalizare (modul psihopedagogic);
•        20 p./ lucrare de licență;
•        30 p./ lucrare de disertație + licență programe de minim 5 ani. 
</t>
    </r>
  </si>
  <si>
    <t>Lucrare coordonată (nume student, titlul lucrării, nivelul de studii finalizat prin această lucrare)</t>
  </si>
  <si>
    <t>Soachete-Tuicu Alina Mariana Asigurari de persoane. Modelare matematica</t>
  </si>
  <si>
    <t xml:space="preserve">LELUŢIU G. ADRIAN-ŞTEFAN; Proprietăți de conservare ptr funcții p-valente; Master
</t>
  </si>
  <si>
    <r>
      <rPr>
        <sz val="10"/>
        <color theme="1"/>
        <rFont val="Arial Narrow"/>
        <family val="2"/>
      </rPr>
      <t xml:space="preserve">Chiriac C. Lavinia-Elena; Complemente de Ecuatii Diferentiale ordinare, </t>
    </r>
    <r>
      <rPr>
        <b/>
        <sz val="10"/>
        <color rgb="FF000000"/>
        <rFont val="Arial Narrow"/>
        <family val="2"/>
      </rPr>
      <t>LICENTA</t>
    </r>
  </si>
  <si>
    <r>
      <rPr>
        <sz val="10"/>
        <color theme="1"/>
        <rFont val="Arial Narrow"/>
        <family val="2"/>
      </rPr>
      <t xml:space="preserve">Guramba I. Malina-Andreea; Ecuatii Diferentiale; aspecte teoretice si aplicative, </t>
    </r>
    <r>
      <rPr>
        <b/>
        <sz val="10"/>
        <color rgb="FF000000"/>
        <rFont val="Arial Narrow"/>
        <family val="2"/>
      </rPr>
      <t>LICENTA</t>
    </r>
  </si>
  <si>
    <r>
      <rPr>
        <sz val="10"/>
        <color theme="1"/>
        <rFont val="Arial Narrow"/>
        <family val="2"/>
      </rPr>
      <t xml:space="preserve">Broscateanu C. Stefan Cezar; Functii omografice si aplicatiile lor, </t>
    </r>
    <r>
      <rPr>
        <b/>
        <sz val="10"/>
        <color rgb="FF000000"/>
        <rFont val="Arial Narrow"/>
        <family val="2"/>
      </rPr>
      <t>MASTER</t>
    </r>
  </si>
  <si>
    <r>
      <rPr>
        <sz val="10"/>
        <color theme="1"/>
        <rFont val="Arial Narrow"/>
        <family val="2"/>
      </rPr>
      <t xml:space="preserve">Pitilca I.M Simona-Nicoleta; Teoria Numerelor si legaturi cu functiile de o variabila complexa, </t>
    </r>
    <r>
      <rPr>
        <b/>
        <sz val="10"/>
        <color rgb="FF000000"/>
        <rFont val="Arial Narrow"/>
        <family val="2"/>
      </rPr>
      <t>MASTER</t>
    </r>
  </si>
  <si>
    <r>
      <rPr>
        <sz val="10"/>
        <color theme="1"/>
        <rFont val="Arial Narrow"/>
        <family val="2"/>
      </rPr>
      <t xml:space="preserve">Ciobanu C.N. Dragos-Alexandru; Probleme practice in care se foloseste analiza complexa, </t>
    </r>
    <r>
      <rPr>
        <b/>
        <sz val="10"/>
        <color rgb="FF000000"/>
        <rFont val="Arial Narrow"/>
        <family val="2"/>
      </rPr>
      <t>MASTE</t>
    </r>
    <r>
      <rPr>
        <sz val="10"/>
        <color rgb="FF000000"/>
        <rFont val="Arial Narrow"/>
        <family val="2"/>
      </rPr>
      <t>R</t>
    </r>
  </si>
  <si>
    <t>Dimofte Maria, Topologizarea unui spațiu metric, licență</t>
  </si>
  <si>
    <t>Popa Emil, Asupra unor elemente de medie și proprietăți ale punctului intermediar</t>
  </si>
  <si>
    <t>Ilina Mihai, Dualele topologice ale unor spații remarcabile și aplicații, lucrare de licență</t>
  </si>
  <si>
    <t>Nedelea Ileana Narcisa: Măsuri, spații și operatori în analiza complexă, lucrare de licență</t>
  </si>
  <si>
    <t>Tincă Denisa Maria: Spații de funcții și spații de șiruri cu bază și proprietăți de aproximare pentru acestea, lucrare de licență</t>
  </si>
  <si>
    <t>Olteanu Lucian Ioan: Operatori diferențiali și aplicații ale acestora, lucrare de licență</t>
  </si>
  <si>
    <t>Bordenciu Andreea: Inegalități importante în matematică, lucrare de licență</t>
  </si>
  <si>
    <t>Mondoc Andreea: Descompuneri fundamentale pentru operatori pe spații Hilbert, lucrare de disertație</t>
  </si>
  <si>
    <t>Paicu Maria Alexandra: Dilatări remarcabile ale operatorilor pe spații Hilbert, lucrare de disertație</t>
  </si>
  <si>
    <t>Stoia Mircea Adrian, Rezolvarea numerică a ecuațiilor diferențiale și a ecuațiilor cu derivate parțiale, Licență</t>
  </si>
  <si>
    <t>Drăgoi Marian Iulian, Metode numerice pentru probleme de programare neliniară, Licență</t>
  </si>
  <si>
    <t>Cercel Monica, Câteva detalii despre instrumente matematice utilizate în fizică, Disertație</t>
  </si>
  <si>
    <t>Crangă Elena Denisa, Aplicații ale matematicii în domeniul financiar. Evaluarea valorilor mobiliare, Disertație</t>
  </si>
  <si>
    <t>Mates Valentin, Aplicație Desktop Fitsenia pentru fitness și stil de viață sănătos dezvoltată cu .NET și SQL, licenta</t>
  </si>
  <si>
    <t>Stoia Claudiu Leonardo, Transformata Fourier si aplicatii, licenta</t>
  </si>
  <si>
    <t>Gaitan Lucian, Suprafete spline pentru reprezentarea obiectelor geometrice, disertatie</t>
  </si>
  <si>
    <t>Gindila Claudia, Proiectarea si programarea bazelor de date NoSQL, disertatie</t>
  </si>
  <si>
    <t>Sogor Claudiu, Aplicatii multimedia in Microsoft Visual Studio C#, disertatie</t>
  </si>
  <si>
    <t>Vasu Alexandru, Aplicatii desktop in C#, disertatie</t>
  </si>
  <si>
    <t>CHIVU A. GEORGIAN-CRISTIAN, Soluție software de monitorizare și identificare a obiectelor în mișcare dezvoltată cu instrumente de Computer Vision și Machine Learning, licență, 2022</t>
  </si>
  <si>
    <t>DĂNILĂ N. MARIAN - ŞTEFAN, Gestionarea bunurilor în timp real cu ajutorul unei aplicații mobile, master, 2022</t>
  </si>
  <si>
    <t>RAŢIU A. FLORIN, Testarea aplicațiilor web folosind Pyton selenium frame work, master, 2022</t>
  </si>
  <si>
    <t>Dragu Elena,"Curbe celebre si aplicatii",licenta</t>
  </si>
  <si>
    <t>Streulea Ioana, "Elemente de geometriea diferentiala a suprafetelor riglate", licenta</t>
  </si>
  <si>
    <t>JURCA I.-M. ANDREEA-MARINA (Aplicații ale diagonalizării ortogonale-licenta)</t>
  </si>
  <si>
    <t>BOGDAN G.-C. ŞTEFANIA (Reprezentări liniare și Algebre Lie-licenta)</t>
  </si>
  <si>
    <t>BÂRLA D. MĂDĂLINA - ELENA (Aplicații olomorfe-disertatie)</t>
  </si>
  <si>
    <t>RAŢIU C. COSMINA - ANDREEA (Clase speciale de funcții univalente-disertatie)</t>
  </si>
  <si>
    <t>SCHEAU V.-O. DANIELA - MIRELA (Geometria mulțimilor în spațiiile Banach-disertatie)</t>
  </si>
  <si>
    <t xml:space="preserve">Murariu S. Mihai-Alexandru, Functii cu proprietatea lui Darboux, licenta
</t>
  </si>
  <si>
    <t xml:space="preserve">Dirlosan Denisa Ana, Teoreme de medie ptr funcții integrale, disertatie
</t>
  </si>
  <si>
    <t xml:space="preserve">Iordache Ana Maria, Derivata de ordin superior. Serii Taylor, diseratie
</t>
  </si>
  <si>
    <t>Banciu C. Daniela Andreea, Teoreme de medie pentru functii derivabile, Licenta</t>
  </si>
  <si>
    <t>Olariu G. Maria, Functii Euleriene, Licenta</t>
  </si>
  <si>
    <t>Bostina Emanuel, Realizarea unei aplicatii web de tip magazin online, licenta</t>
  </si>
  <si>
    <t xml:space="preserve">Simian Dana </t>
  </si>
  <si>
    <t>Mihai Andrei,</t>
  </si>
  <si>
    <t>Bosoaga Daniel, Cryptoverse aplicațiel helper în domeniul cryptomonedelor, licenta</t>
  </si>
  <si>
    <t>Mariuta Daniel, Metode de rezolvare a problemei coms-voiajorului și aplicații, licenta</t>
  </si>
  <si>
    <t>Serban Marin Eusebiu, Aplicatie de rating si recomandari pentru viitori studenti, licenta</t>
  </si>
  <si>
    <t>Vulpeanu Adrian, Crearea unui joc 2D in Python, master</t>
  </si>
  <si>
    <t>Felix Husac, Aplicatie bazata pe retele neuronale generative pentru constructia si reconstructia de imagini</t>
  </si>
  <si>
    <t>MARC N. GEORGIANA-MĂDĂLINA, Aplicație web ptr managementul achizițiilor (licență)</t>
  </si>
  <si>
    <t>PANITI P. EVA, Sistem interactiv ptr contractarea și planificarea manifestărilor artistice (licență)</t>
  </si>
  <si>
    <t>FSTI5</t>
  </si>
  <si>
    <t>COLOSOV S. NATALIA, Dezvoltarea aplicațiilor distribuite cu tehnologia WebSocket (disertatie)</t>
  </si>
  <si>
    <t>FSTI6</t>
  </si>
  <si>
    <t>TODA D.-I. DORIAN - NICOLAE, Dezvoltarea de aplicații web prin intermediul oracle aplication expres (disertatie)</t>
  </si>
  <si>
    <t>FSTI7</t>
  </si>
  <si>
    <t>VLAHOS A.-K. DIMITRIS - KOSTAS, Aplicație Web pentru rezervarea locurilor la manifestările culturale (disertatie)</t>
  </si>
  <si>
    <t>BLEAHU N. RALUCA-NICOLETA, Sistem informatic de management al facturilor la utilități (licență)</t>
  </si>
  <si>
    <t>DUMITRU G. GEORGIANA-ALEXANDRA, Aplicație web ptr managementul de conținut (licență)</t>
  </si>
  <si>
    <t>GIURGIU M. ANDREI, Simulator rutier pentru achiziția și stocarea datelor de trafic (licență)</t>
  </si>
  <si>
    <t>ŞERB O. SERGIU-OVIDIU, Aplicație web ptr distribuirea locurilor dintr-o sală de curs (licență)</t>
  </si>
  <si>
    <t>TRIF I. IOAN-CLAUDIU, Aplicație web interactivă pentru gestionarea filmelor</t>
  </si>
  <si>
    <t>FSTI8</t>
  </si>
  <si>
    <t>URSU A. ADRIAN, Aplicație web pentru comunicarea internă într-o firmă</t>
  </si>
  <si>
    <t>FSTI9</t>
  </si>
  <si>
    <t>TĂNASIE M. ANA - MARIA, Sistem informatic alternativ de comunicare între proprietar și chiriaș (disertație)</t>
  </si>
  <si>
    <t>Istrate Daniel, Sisteme de implementare a portalurilor de tip interactiune Academica online, Licenta</t>
  </si>
  <si>
    <t>Mihaela Dragomir, Studii asupra ierarhizarii accesului la substructuri din cadrul bazelor de date distribuite, Disertatie</t>
  </si>
  <si>
    <t>MATEI ALEXANDRU GHEORGHE Aplicație web ptr testare online - licenta</t>
  </si>
  <si>
    <t>MAȘA ILISIE OCTAVIAN Aplicație web ptr gestionarea unui server de GTA V - licenta</t>
  </si>
  <si>
    <t>OANCEA I. ILIE-EMILIAN Aplicații web cu baze de date relaționale. - licenta</t>
  </si>
  <si>
    <t>PAŞCA A. MIHAELA Aplicatie informatica pentru analiza si procesarea textelor - licenta</t>
  </si>
  <si>
    <t>POPA L.-E. RAUL-MARIAN Gasire rute optime intr-o tara folosind mijloace de transport combinate - licenta</t>
  </si>
  <si>
    <t>PRIȘCĂ RADU Aplicație financiară pe baza tehnologiilor fără server - licenta</t>
  </si>
  <si>
    <t>BĂDILĂ A.-M. DAVID - GABRIEL Dezvoltarea unei aplicații de transpunere a vocii-master</t>
  </si>
  <si>
    <t>FLORI T. GHEORGHE - MARIAN Ecosistemul apple: studiu de caz - Dezvoltarea aplicațiilor mobile-master</t>
  </si>
  <si>
    <t>MOGHINĂ V.-G. OANA - GEORGIANA Food Order Application-master</t>
  </si>
  <si>
    <t>STOICA F. SEBASTIAN Sistem de recomandare bazat pe Oracle Data Mining-master</t>
  </si>
  <si>
    <t>BONCEA I. IOANA, Management tool ptr studenți și profesori, licenta</t>
  </si>
  <si>
    <t>CREŢU E.-I. COSMIN-VIOREL, Stat de funcții, licenta</t>
  </si>
  <si>
    <t>GIORGIU O. ALEXANDRA-MARIA, Sistem smart de îngrijire a plantelor prin tehnologia bluethoos, licenta</t>
  </si>
  <si>
    <t>MORARI I. IOAN, Joc de șah cu comandă vocală, licenta</t>
  </si>
  <si>
    <t>REGNEALĂ M.-I. CĂTĂLIN-MARIAN, Joc 2D platforma Android, licenta</t>
  </si>
  <si>
    <t>SICOE C. RAUL-IOAN, Sistem informatic ptr completarea și validarea SIEPAS, licenta</t>
  </si>
  <si>
    <t>2 lucrări licență coordonate (1 sesiunea de vară + 1 sesiunea de iarnă):
SOLYMOŞI Ş. ROBERT-ŞTEFAN: Magazin online ptr o sală de fittnes</t>
  </si>
  <si>
    <t>1 x 20</t>
  </si>
  <si>
    <t>3 lucrări de disertație coordonate:
IANCU P. PETRU: Sistem de management al proiectelor informatice,
MARINESCU G. MIHAI: Aplicație mobilă ptr activități de turism în vederea închirierii unui ghid turistic</t>
  </si>
  <si>
    <t>2 x 30</t>
  </si>
  <si>
    <t>ŞTEFĂNUŢĂ G. GHEORGHE-CĂTĂLIN, Sistem software ptr managemnetul relației cu clienții</t>
  </si>
  <si>
    <t>LUŢĂ C. ANDREEA CRISTINA, Sistem informatic pentru comenzi la domiciliu (catering).</t>
  </si>
  <si>
    <t>BORCEA S. ISABEL-ANTONIA, Platforma web pentru gestionarea stilului de viata, licenta</t>
  </si>
  <si>
    <t>DEAC I. DORU-OCTAVIAN, Aplicaţie Web pentru gestionarea lucrarilor “San Casa – Constructii”, licenta</t>
  </si>
  <si>
    <t>FULGER ELENA, Magazin online de discuri și VINYLURI vintage, licenta</t>
  </si>
  <si>
    <t>LILIAC D. ADELIN-PETRONEL, Aplicatie web pentru o agentie de turism, licenta</t>
  </si>
  <si>
    <t>MAIOR I.-M. IONUŢ-ALEXANDRU, România turistică. , licenta</t>
  </si>
  <si>
    <t>MANDEAL V.-A. VALERIU-CRISTIAN, Aplicatie web pentru realizarea unui sistem de prezențe, licenta</t>
  </si>
  <si>
    <t>MITU G. ALEXANDRU-FLORIAN, Aplicație Web pentru admitere la Universitate, licenta</t>
  </si>
  <si>
    <t>MUNTEAN I. LAURA-ANDREEA, Aplicaţie Web pentru reprezentarea cunoştinţelor cu suport HTML, licenta</t>
  </si>
  <si>
    <t>PALAMARU R.-O. CRISTINA-DANIELA, Aplicație mobilă pentru gestionarea activităților didactice şi producţia de cursuri multimedia. , licenta</t>
  </si>
  <si>
    <t>POPA D. DUMITRU-CRISTIAN, Gestionarea procesului de închiriere a proprietăților imobiliare, licenta</t>
  </si>
  <si>
    <t>ROTARIU B.-E. RAREŞ, SUCD (Sistem de urmarire și control la distanta), licenta</t>
  </si>
  <si>
    <t>RUSU L. ALEXANDRU-IONUŢ, Aplicatie Web educativa destinata copiilor, licenta</t>
  </si>
  <si>
    <t>Elena Diana BORNEA, Aplicație web pentru promovarea evenimentelor din domeniu imobiliar, bazată pe tehnologia .NET</t>
  </si>
  <si>
    <t>Paul-Robert CEOLCA, Generator pentru cărți devizită cu tehnologii .NET</t>
  </si>
  <si>
    <t>Ramona-Antonela BONDĂ, Simularea de interacțiune naturală în jocuri prin instrumente de inteligență artificială</t>
  </si>
  <si>
    <t>Georgian-Cristian CHIVU, Soluție software de monitorizare și identificare a obiectelor în mișcare dezvoltată cu instrumente de Computer Vision și Machine Learning</t>
  </si>
  <si>
    <t>Alexandra CIOBANU, Vizualizarea şi colectarea în timp real a datelor telemetrice pentru monitorizarea mediului ambiental</t>
  </si>
  <si>
    <t>Maria-Denisa COMŞA, Sistem de licitație pentru artă digitală cu servicii de securizare</t>
  </si>
  <si>
    <t>Alexandru Dăncău, Arhitectură software pentru burse de servicii</t>
  </si>
  <si>
    <t>Nadia-Elena DOBRA, Sistem de gestionare și personalizare a activităților sportive cu recomandări de exerciții</t>
  </si>
  <si>
    <t>Bogdan-Gabriel DUMITRU, Securitatea personală în contextul tehnologic actual. Aplicație pentru gestionarea situațiilor limită</t>
  </si>
  <si>
    <t>Emanuela-Andreea NERGHEȘ, Managementul activităților din domeniul gastronomic prin soluții smart bazate pe analiză de date</t>
  </si>
  <si>
    <t>Elena-Mădălina PĂDUCEL, Aplicație de învățare interactivă a deprinderilor de prim-ajutor prin tehnologii specifice jocurilor video</t>
  </si>
  <si>
    <t>Alexandru Teodor PIRCAN, Simularea comportamentului colectiv al entităților autonome și descentralizate prin Swarm Intelligence cu aplicații în domeniul motoarelor de joc</t>
  </si>
  <si>
    <t>Daniel POPESCU, Monitorizarea exercițiilor fizice prin clasificatori bazați pe Machine Learning</t>
  </si>
  <si>
    <t>Paul-Vasile PURCĂRAȘ, Realitate virtuală ca mediu de însușire a deprinderilor și de promovare a competiției în educație</t>
  </si>
  <si>
    <t>LĂCĂTUŞ C. FABIAN-COSTIN, Influența covid, studiu de caz You Tube, licenta</t>
  </si>
  <si>
    <t>Oprean Alexandra Maria-Dinamica dezvoltării cognitive în perioada școlarității mici prin jocuri de mișcare, jocuri dinamice și trasee instructiv-aplicative / PIPP Fac. Socio-Umane</t>
  </si>
  <si>
    <t>Vinți Maria Alexandra-Strategii didactice modern utilizate în lecția de educație fizică în perioada școlarității mici în formarea deprinderilor motrice de bază / PIPP Fgac. Socio-Umane</t>
  </si>
  <si>
    <t>Neag Ioan - Studiu privind dezvoltarea calitatilor motrice indemanarea si viteza folosind mijloace specifice jocului de fotbal la nivelul invatamatului liceal / lucrare finalizare (modul psihopedagogic)</t>
  </si>
  <si>
    <t>Piko Alexandru-Bogdan – Comunicarea didactică în predarea educației fizice și sportului în ciclurile de învățământ liceal și superior</t>
  </si>
  <si>
    <t>Muntean Raul Ioan – Studiul privind eficiența procedeelor de finalizare specifice jucătorilor din linia de 9 metri de la echipe de handbal în liceu</t>
  </si>
  <si>
    <t>Stănescu Diana - Studiu privind importanţa relaţiei profesor-elev în optimizarea activităţilor educaţiei fizice şi sportive şcolare la clasele IX-XII</t>
  </si>
  <si>
    <t>Popa Nicolae – Valențe formative ale jocului dinamic în lecția de educație fizică și sport la nivel liceal</t>
  </si>
  <si>
    <t>Pop Ștefania Maria – Dinamica, dirijarea și determinarea efortului în lecțiile de educație fizică și sport la nivelul învățământului liceal</t>
  </si>
  <si>
    <t>Dragotă Teodora – Studiu privind metodica instruirii elevilor din învățământul liceal în jocul de volei în lecțiile de educație fizică și sport</t>
  </si>
  <si>
    <t>SporeaIonuț Rareș – Particularități ale dezvoltăriicalităților motrice îndemânarea și rezistența în activitățile specifice învățământului liceal</t>
  </si>
  <si>
    <t>Șamu Dorel – Educația incluzivă în sistemul de învățământ Românesc la nivel liceal</t>
  </si>
  <si>
    <t>Thail Sebastian - Studiu privind optimizarea calității motrice viteza cu ajutorul elementelor din jocul de handbal la nivelul claselor din ciclul liceal</t>
  </si>
  <si>
    <t>Ciherean Marius Grigore – Metode de predare / învățare utilizate în scopul activizării elevilor în educație fizică și sport la nivel liceal</t>
  </si>
  <si>
    <t>Popa Bogdan Ionel - Studiu privind importanța pregătirii fizice în jocul de fotbal la nivelul juniorilor din categoria B (U17)</t>
  </si>
  <si>
    <t>Stanciu Cristian Dumitru - Optimizarea antrenamentului de judo la juniori ii prin dezvoltarea îndemânării</t>
  </si>
  <si>
    <t>Grila Ioana Felicia - Educaţia fizică şi sportul la vârsta adolescenţei şi ţinereţii: concepţii, orientări, cerinţe, forme de organizare</t>
  </si>
  <si>
    <t>Maris Daniela Bianca – Studiu de caz privind dezvoltarea îndemânării utilizând ca mijloace jocurile dinamice la elevii din ciclul liceal</t>
  </si>
  <si>
    <t>Cerciu Dariana Adriana – Studiu privind metodica instruirii elevilor din învățământul liceal în dansul sportiv</t>
  </si>
  <si>
    <t>Cotoară Cristian Dan – Analiza lecției de educație fizică la nivel liceal, studiu de caz Liceul Tehnologic Mârșa</t>
  </si>
  <si>
    <t>IDU GEORGE - STUDIUL PRIVIND CONSOLIDAREA CAPACITĂŢII MOTRICE ÎN LECŢIILE DE EDUCAŢIE FIZICĂ ŞI SPORT LA NIVELUL ÎNVĂŢĂMÂNTULUI GIMNAZIAL / Licență EFS</t>
  </si>
  <si>
    <r>
      <rPr>
        <sz val="10"/>
        <color theme="1"/>
        <rFont val="Arial Narrow"/>
        <family val="2"/>
      </rPr>
      <t xml:space="preserve">Baștea Mihai, </t>
    </r>
    <r>
      <rPr>
        <i/>
        <sz val="10"/>
        <color theme="1"/>
        <rFont val="Arial Narrow"/>
        <family val="2"/>
      </rPr>
      <t>Impactul stării emoționale asupra pregătirii fizice în cadrul antrenamentului sportiv,</t>
    </r>
    <r>
      <rPr>
        <sz val="10"/>
        <color theme="1"/>
        <rFont val="Arial Narrow"/>
        <family val="2"/>
      </rPr>
      <t xml:space="preserve"> Disertație</t>
    </r>
  </si>
  <si>
    <r>
      <rPr>
        <sz val="10"/>
        <color theme="1"/>
        <rFont val="Arial Narrow"/>
        <family val="2"/>
      </rPr>
      <t xml:space="preserve">Budică Ionuţ Octavian, </t>
    </r>
    <r>
      <rPr>
        <i/>
        <sz val="10"/>
        <color theme="1"/>
        <rFont val="Arial Narrow"/>
        <family val="2"/>
      </rPr>
      <t>Aspecte ale aplicării tehnologiei în fotbal,</t>
    </r>
    <r>
      <rPr>
        <sz val="10"/>
        <color theme="1"/>
        <rFont val="Arial Narrow"/>
        <family val="2"/>
      </rPr>
      <t xml:space="preserve"> Disertație</t>
    </r>
  </si>
  <si>
    <r>
      <rPr>
        <sz val="10"/>
        <color theme="1"/>
        <rFont val="Arial Narrow"/>
        <family val="2"/>
      </rPr>
      <t xml:space="preserve">Cerciu Dariana Adriana, </t>
    </r>
    <r>
      <rPr>
        <i/>
        <sz val="10"/>
        <color theme="1"/>
        <rFont val="Arial Narrow"/>
        <family val="2"/>
      </rPr>
      <t>Pregătirea arttistică în antrenamentul grupelor de tineret în dansul sportiv, Disertație</t>
    </r>
  </si>
  <si>
    <r>
      <rPr>
        <sz val="10"/>
        <color theme="1"/>
        <rFont val="Arial Narrow"/>
        <family val="2"/>
      </rPr>
      <t xml:space="preserve">Dascăl Liviu Bogdan, </t>
    </r>
    <r>
      <rPr>
        <i/>
        <sz val="10"/>
        <color theme="1"/>
        <rFont val="Arial Narrow"/>
        <family val="2"/>
      </rPr>
      <t>Studiu privind dezvoltarea rezistenței in judo, Disertație</t>
    </r>
  </si>
  <si>
    <r>
      <rPr>
        <sz val="10"/>
        <color theme="1"/>
        <rFont val="Arial Narrow"/>
        <family val="2"/>
      </rPr>
      <t xml:space="preserve">Găman Nicoleta Cătălina, </t>
    </r>
    <r>
      <rPr>
        <i/>
        <sz val="10"/>
        <color theme="1"/>
        <rFont val="Arial Narrow"/>
        <family val="2"/>
      </rPr>
      <t xml:space="preserve">Studiu privind optimizarea mijloacelor de pregătire în probele atletice de semifond, </t>
    </r>
    <r>
      <rPr>
        <sz val="10"/>
        <color theme="1"/>
        <rFont val="Arial Narrow"/>
        <family val="2"/>
      </rPr>
      <t>disertație</t>
    </r>
  </si>
  <si>
    <r>
      <rPr>
        <sz val="10"/>
        <color theme="1"/>
        <rFont val="Arial Narrow"/>
        <family val="2"/>
      </rPr>
      <t xml:space="preserve">Mateiu Petru Adrian, </t>
    </r>
    <r>
      <rPr>
        <i/>
        <sz val="10"/>
        <color theme="1"/>
        <rFont val="Arial Narrow"/>
        <family val="2"/>
      </rPr>
      <t>Studiu privind importanta forței in judo, la nivelul juniorilor, Disertație</t>
    </r>
    <r>
      <rPr>
        <i/>
        <sz val="10"/>
        <color theme="1"/>
        <rFont val="Arial Narrow"/>
        <family val="2"/>
      </rPr>
      <t xml:space="preserve">
</t>
    </r>
    <r>
      <rPr>
        <sz val="10"/>
        <color theme="1"/>
        <rFont val="Arial Narrow"/>
        <family val="2"/>
      </rPr>
      <t xml:space="preserve">   </t>
    </r>
  </si>
  <si>
    <t>Mateiu Marius Andrei, Studiu privind importanța vitezei in executarea procedeelor în Judo la nivelul juniorilor, Disertație</t>
  </si>
  <si>
    <r>
      <rPr>
        <sz val="10"/>
        <color theme="1"/>
        <rFont val="Arial Narrow"/>
        <family val="2"/>
      </rPr>
      <t xml:space="preserve">Mohanu-Ioan Andrei, </t>
    </r>
    <r>
      <rPr>
        <i/>
        <sz val="10"/>
        <color theme="1"/>
        <rFont val="Arial Narrow"/>
        <family val="2"/>
      </rPr>
      <t>Metodologia de instruire a reprezentativei şcolare de fotbal la nivelul ciclului liceal(clasele IX-X), Disertație</t>
    </r>
  </si>
  <si>
    <r>
      <rPr>
        <sz val="10"/>
        <color theme="1"/>
        <rFont val="Arial Narrow"/>
        <family val="2"/>
      </rPr>
      <t xml:space="preserve">Neag Ioan, </t>
    </r>
    <r>
      <rPr>
        <i/>
        <sz val="10"/>
        <color theme="1"/>
        <rFont val="Arial Narrow"/>
        <family val="2"/>
      </rPr>
      <t>Studiu privind structura unei academii de fotbal</t>
    </r>
    <r>
      <rPr>
        <sz val="10"/>
        <color theme="1"/>
        <rFont val="Arial Narrow"/>
        <family val="2"/>
      </rPr>
      <t>, Disertație</t>
    </r>
  </si>
  <si>
    <r>
      <rPr>
        <sz val="10"/>
        <color theme="1"/>
        <rFont val="Arial Narrow"/>
        <family val="2"/>
      </rPr>
      <t xml:space="preserve">Uiuiu Alexandra, </t>
    </r>
    <r>
      <rPr>
        <i/>
        <sz val="10"/>
        <color theme="1"/>
        <rFont val="Arial Narrow"/>
        <family val="2"/>
      </rPr>
      <t xml:space="preserve">Importanța pregătirii mentale în baschetul de performanță, </t>
    </r>
    <r>
      <rPr>
        <sz val="10"/>
        <color theme="1"/>
        <rFont val="Arial Narrow"/>
        <family val="2"/>
      </rPr>
      <t>Disertație</t>
    </r>
  </si>
  <si>
    <r>
      <rPr>
        <sz val="10"/>
        <color theme="1"/>
        <rFont val="Arial Narrow"/>
        <family val="2"/>
      </rPr>
      <t xml:space="preserve">Asaftei Teodora, </t>
    </r>
    <r>
      <rPr>
        <i/>
        <sz val="10"/>
        <color theme="1"/>
        <rFont val="Arial Narrow"/>
        <family val="2"/>
      </rPr>
      <t>Tehnici de dezvoltare a alergării de viteză, la elevi de clasa a V-a,</t>
    </r>
    <r>
      <rPr>
        <sz val="10"/>
        <color theme="1"/>
        <rFont val="Arial Narrow"/>
        <family val="2"/>
      </rPr>
      <t xml:space="preserve"> Licență</t>
    </r>
  </si>
  <si>
    <r>
      <rPr>
        <sz val="10"/>
        <color theme="1"/>
        <rFont val="Arial Narrow"/>
        <family val="2"/>
      </rPr>
      <t xml:space="preserve">Prodescu Maria-Laura, </t>
    </r>
    <r>
      <rPr>
        <i/>
        <sz val="10"/>
        <color theme="1"/>
        <rFont val="Arial Narrow"/>
        <family val="2"/>
      </rPr>
      <t>Evaluarea calității motrice viteză, la elevii din ciclul gimnazial, Licență</t>
    </r>
  </si>
  <si>
    <r>
      <rPr>
        <sz val="10"/>
        <color theme="1"/>
        <rFont val="Arial Narrow"/>
        <family val="2"/>
      </rPr>
      <t xml:space="preserve">Sasu Persila – Andra, </t>
    </r>
    <r>
      <rPr>
        <i/>
        <sz val="10"/>
        <color theme="1"/>
        <rFont val="Arial Narrow"/>
        <family val="2"/>
      </rPr>
      <t>Evaluarea calității motrice rezistența la elevii din ciclul gimnazial, Licență</t>
    </r>
  </si>
  <si>
    <r>
      <rPr>
        <sz val="10"/>
        <color theme="1"/>
        <rFont val="Arial Narrow"/>
        <family val="2"/>
      </rPr>
      <t xml:space="preserve">Gerea Tiberiu Petrişor, </t>
    </r>
    <r>
      <rPr>
        <i/>
        <sz val="10"/>
        <color theme="1"/>
        <rFont val="Arial Narrow"/>
        <family val="2"/>
      </rPr>
      <t xml:space="preserve">Metode de îmbunătățire a tehnicii alergării de viteză la clasa a VII-a, </t>
    </r>
    <r>
      <rPr>
        <sz val="10"/>
        <color theme="1"/>
        <rFont val="Arial Narrow"/>
        <family val="2"/>
      </rPr>
      <t>Licență</t>
    </r>
  </si>
  <si>
    <t xml:space="preserve">Pastiu Roxana:"STUDIU PRIVIND DEZVOLTAREA CALITĂŢII MOTRICE
FORȚA CU AJUTORUL MIJLOACELOR SPECIFICE JOCULUI DE
HANDBAL LA NIVELUL JUNIOARELOR II’                  LICENTA’ </t>
  </si>
  <si>
    <t>Badica Valentin:''lucrării” STUDIUL PRIVIND METODICA DEZVOLTĂRII
CALITĂȚILOR/APTITUDINILOR MOTRICE FORȚA ȘI ÎNDEM NAREA
LA ELEVII DIN CICLUL GIMNAZIAL                      LICENTA’</t>
  </si>
  <si>
    <t xml:space="preserve">Baila Raul:"” DEZVOLTAREA CALITĂȚII MOTRICE VITEZA PRIN
INTERMEDIUL JOCURILOR DE MIȘCARE LA CICLUL GIMNAZIAL’’      LICENTA                                                                       </t>
  </si>
  <si>
    <t xml:space="preserve">Belascu Andrei''STUDIU PRIVIND ÎNSUȘIREA PRINCIPALELOR
ELEMENTE TEHNICE DIN FOTBAL LA NIVELUL CLASEI A V- A’’   LICENTA                  </t>
  </si>
  <si>
    <t>Beldiman Andrei:"STUDIU PRIVIND METODICA INIȚIERII ELEVILOR DIN
ÎNVĂȚĂMÂNTUL GIMNAZIAL ÎN JOCUL DE HANDBAL’’ LICENTA</t>
  </si>
  <si>
    <t>Bujac Adrian:''STUDIU PRIVIND DEZVOLTAREA CALITĂȚILOR MOTRICE
DE BAZĂ PRIN UTILIZAREA MIJLOACELOR SPECIFICE JOCULUI DE
FOTBAL, LA NIVELUL ÎNVĂȚĂMÂNTULUI GIMNAZIAL’’LICENTA</t>
  </si>
  <si>
    <t>Campean ANDREI;';ЅTUDІU PRІVІND ΟPTІMІZАRЕА САLІTĂȚІІ MΟTRІСЕ
VІTЕZA СU АJUTΟRUL ЕLЕMЕNTЕLΟR DІN JΟСUL DЕ FΟTBАL LА
NІVЕLUL СLАЅЕІ А VІІ-А’    ’LICENTA</t>
  </si>
  <si>
    <t>Carpatoarea Cosmin:''STUDIU PRIVIND CONSOLIDAREA CAPACITĂȚII MOTRICE
ÎN ACTIVITĂȚILE DE EDUCAȚIE FIZICĂ ȘI SPORT LA NIVELUL
ÎNVĂȚĂMÂNTULUI GIMNAZIAL’’ LICENTA</t>
  </si>
  <si>
    <t>COMANICIU BOGDAN:''DINAMICA, DIRIJAREA ȘI DETERMINAREA EFORTULUI ÎN
LECȚIILE DE EDUCATIE FIZICĂ ȘI SPORTLA NIVELUL
ÎNVĂȚĂMÂNTULUI GIMNAZIAL’’LICENTA</t>
  </si>
  <si>
    <t>Cornea Robert:"'STUDIU PRIVIND ÎNVĂȚAREA ȘI CONSOLIDAREA
DEPRINDERILOR MOTRICE DE BAZĂ ALE ELEVILOR DIN CICLUL
PRIMAR PRIN UTILIZAREA JOCURILOR DINAMICE’’LICENTA</t>
  </si>
  <si>
    <t>Cucerzan Diana:''PREDAREA JOCURILOR DE MIȘCARE ÎN LECȚIA DE
EDUCAȚIE FIZICĂ LA NIVEL GIMNAZIAL'' LICENTA’’</t>
  </si>
  <si>
    <t>Danciu Alex:''STUDIU PRIVIND DEZVOLTAREA CALITÃTILOR MOTRICE
VITEZA SI ÎNDEMÃNAREA FOLOSIND PARCURSUL UTILITAR
APLICATIV IN LECȚIA DE EDUCAȚIE FIZICÃ LA CLASA A VII-A’’     LICENTA</t>
  </si>
  <si>
    <t>Ilie Andreea:''CONTRIBUȚII ALE MIJLOACELOR JOCULUI DE HANDBAL
LA DEZVOLTAREA FORȚEI ÎN REGIM DE VITEZĂ LA NIVEL
GIMNAZIAL(CLASA A-VIII-A)’  ’LICENTA</t>
  </si>
  <si>
    <t>Miholcea Paul:''STUDIUL PRIVIND INIȚIEREA ÎN JOCUL DE FOTBAL PRIN
JOCURI DE MIȘCARE LA NIVELUL CICLULUI GIMNAZIAL’’LICENTA</t>
  </si>
  <si>
    <t>Moldovan Xenia:''STUDIU PRIVIND OPTIMIZAREA CALITĂȚII MOTRICE
VITEZA CU AJUTORUL ELEMENTELOR DIN JOCUL DE HANDBAL LA
NIVELUL CLASEI A VI-A’’    LICENTA</t>
  </si>
  <si>
    <t>Pana Constantin:''STUDIUL PRIVIND CONSOLIDAREA CAPACITĂȚII
MOTRICE ÎN ACTIVITĂȚIILE DE EDUCAȚIE FIZICĂ ȘI SPORT LA
NIVELUL ÎNVĂȚĂMÂNTULUI GIMNAZIAL’’LICENTA</t>
  </si>
  <si>
    <t>Pana Mihaela":"'LECȚIA DE EDUCAȚIE FIZICĂ ȘI SPORT- FORMĂ DE BAZĂ
A PRACTICĂRII EXERCIȚIULUI FIZIC LA NIVELUL INVĂȚĂMÂNTULUI
GIMNAZIAL’’ LICENTA</t>
  </si>
  <si>
    <t>Pantiru Adrian:"'lucrării” STUDIUL PRIVIND OPTIMIZAREA CALITĂȚII MOTRICE
FORȚA ÎN LECȚIA DE EDUCAȚIE FIZICĂ LA NIVELUL CLASELOR V-VIII''LICENTA</t>
  </si>
  <si>
    <t>Sidor Oana :''STUDIU PRIVIND INFLUENȚELE PRACTICĂRII JOCULUI
SPORTIV BASCHET ASUPRA CAPACITĂȚII MOTRICE A ELEVILOR DIN
ÎNVĂȚĂMÂNTUL GIMNAZIAL” LICENTA</t>
  </si>
  <si>
    <t>Fodor Andrei:"'STUDIU PRIVIND ÎMBUNATĂȚIREA CALITĂȚII MOTRICE
DE BAZĂ -REZISTENȚA LA NIVELUL ÎNVĂȚĂMÂNTULUI LICEAL’’DISERTATIE</t>
  </si>
  <si>
    <t>Brinde Florin"'PARTICULARITĂȚI ALE EVALUĂRII ÎN EDUCAȚIA
FIZICĂ ȘI SPORTIVĂ LA NIVELUL ÎNVĂȚĂMÂNTULUI LICEAL’’DISERTATIE</t>
  </si>
  <si>
    <t>Saraol ALIN"STUDIU PRIVIND DEZVOLTAREA CALITĂȚII/APTITUDINII
MOTRICE ÎNDEMÂNAREA PRIN MIJLOACE SPECIFICE JOCULUI DE
FOTBAL LA NIVEL LICEAL’’DISERTATIE</t>
  </si>
  <si>
    <t>Sbircea Gheorghe''STUDIU PRIVIND DEZVOLTAREA COORDONĂRII PRIN
MIJLOACELE SPECIFICE JOCULUI DE FOTBAL LA ELEVII DIN CICLUL
LICEAL’’DISERTATIE</t>
  </si>
  <si>
    <t>Theil Sebastian"'”STUDIU PRIVIND OPTIMIZAREA CALITATII MOTRICE
VITEZA CU AJUTORUL ELEMENTELOR DIN JOCUL DE HANDBAL LA
NIVELUL CLASELOR DIN CICLUL LICEAL’’DISERTATIE</t>
  </si>
  <si>
    <t>Sporea Ionut"PARTICULARITĂȚI ALE DEZVOLTĂRII CALITĂȚILOR
MOTRICE ÎNDEMÂNAREA ȘI REZISTENȚA ÎN ACTIVITĂȚILE
SPECIFICE ÎNVĂȚĂMÂNTULUI LICEAL’’DISERTATIE</t>
  </si>
  <si>
    <t>Petrean Cristian''STUDIU PRIVIND DEZVOLTAREA CALITĂȚILOR MOTRICE
DE BAZĂ - VITEZA - PRIN UTILIZAREA MIJLOACELOR SPECIFICE
JOCULUI DE FOTBAL, LA NIVELUL ÎNVĂȚĂMÂNTULUI LICEAL’’DISERTATIE</t>
  </si>
  <si>
    <t>Pop Stefania:"'DINAMICA, DIRIJAREA ŞI DETERMINAREA EFORTULUI
ÎN LECŢIILE DE EDUCAŢIE FIZICĂ ŞI SPORT LA NIVELUL
ÎNVĂŢĂMÂNTULUI LICEAL’’DISERTATIE</t>
  </si>
  <si>
    <t>Hulpus Alexandru</t>
  </si>
  <si>
    <t xml:space="preserve">Lățoiu Florentina-Roxana, ROLUL ȘI IMPORTANȚA CULTURII ORGANIZAȚIONALE ÎN CLUBURILE SPORTIVE DE PERFORMANȚĂ, studii licență
</t>
  </si>
  <si>
    <t>Szilárd BAKI,ABORDAREA PSIHOMOTRICITĂȚII ÎN LECȚIA DE PREGĂTIRE SPORTIVĂ CU SPECIFIC DE BASCHET, studii licență</t>
  </si>
  <si>
    <t>Tatu Bogdan-Septimiu, MANAGEMENTUL TIMPULUI. ROLUL MANAGERULUI SPORTIV ÎN GESTIONAREA RESURSEI TIMP, studii master</t>
  </si>
  <si>
    <t>Botos Vilmos, STUDIU PRIVIND DEZVOLTAREA VITEZEI LA CATEGORIA, studii licenta
„U14” FEMININ, CU MIJLOACELE SPECIFICE JOCULUI DE BASCHET’’</t>
  </si>
  <si>
    <t>Gavriloaia Constantin Adrian, STUDII ȘI CONTRIBUȚII PRIVIND ÎMBUNATAȚIREA
RELAȚIEI 1 LA 1 ÎN JOCUL DE BASCHET. STUDIU DE CAZ “
ECHIPA U 12 A CLUBULUI DAN DACIAN BUCUREȘTI”, studii licenta</t>
  </si>
  <si>
    <t>Pausan Paul-Ioan, IMPORTANȚA PREGĂTIRII PSIHOLOGICE ÎN JOCUL DE
BASCHET, studii licenta</t>
  </si>
  <si>
    <t>Georgescu Vlad-Teodor,EFICIENTIZAREA RELAȚIEI DE 1X1 LA CATEGORIA U14
MASCULIN’’, studii licenta</t>
  </si>
  <si>
    <t>Szalbocs Santa, INSTRUIREA ȘI PERFECȚIONAREA JUCĂTORULUI
SPECIALIZAT PE POSTUL DE PIVOT ÎN BASCHETUL MASCULIN LA
CATEGORIA DE VÂRSTĂ U 17, studii licenta</t>
  </si>
  <si>
    <t>Vladulescu Mihai Alexandru - Studiu privind eficienta jocului de volei in lectiile de educatie fizica la nivel gimnazial; Licenta</t>
  </si>
  <si>
    <t>Palfi Radu - Studiu privind dezvoltarea calitatii motrice rezistenta specifica jocului de fotbal la nivel gimnazial; Licenta</t>
  </si>
  <si>
    <t>Cotescu Diana Teodora - Studiu privind invatarea corecta a deplasarilor in jocul de volei; Licenta</t>
  </si>
  <si>
    <t>Sbarcea Gheorghe ”Studiul privind inițierea în jocul de fotbal prin jocuri de mișcare la nivelul ciclului gimnazial” - lucrare de licență</t>
  </si>
  <si>
    <t xml:space="preserve">Stangu Alexandru ”Studіu prіvіnd οptіmіzаrеа саlіtățіі mοtrісе vіtеza сu аjutοrul еlеmеntеlοr dіn jοсul dе fοtbаl lа nіvеlul сlаѕеі а v-а
” - lucrare de licenta </t>
  </si>
  <si>
    <t>Piko Andrei ”Studiu privind perfecționarea jocului de fotbal prin jocuri de mișcare la nivelul ciclului liceal” - lucreare de disertatie</t>
  </si>
  <si>
    <t>Banciu Nicolae Andrei, Studiu privind consolidarea deprinderilor motrice specifice jocului de volei la nivelul invatamantului liceal, master</t>
  </si>
  <si>
    <t>Banciu Daniel, Procesul de evaluare in cadrul lectiei de educatie fizica si sport la disciplina volei in invatamantul liceal, master</t>
  </si>
  <si>
    <t>Barza Sergiu, Studiu privind dezvoltarea calitatii motrice viteza prin jocul de fotbal la nivelul invatamantului gimnazial, licenta</t>
  </si>
  <si>
    <t>Bulacu Stefan, Studiu privind modalitati interactive de predare a orelor de educatie fizica si sport, licenta</t>
  </si>
  <si>
    <t>Ciharean Darius, Activitatile motrice surse de socializare la nivelul invatamantului liceal, master</t>
  </si>
  <si>
    <t>Copilu Madalin, Studiu privind importanta postului de coordonator in jocul de volei la nivelul junioarelor III (sperante), licenta</t>
  </si>
  <si>
    <t>Cotoara Cristian, Importanta procesului de comunicare in lectia de educatie fizica si sport de la nivelul invatamantului liceal, master</t>
  </si>
  <si>
    <t>Faghi Gabriel, Studiu privind importanta rugby-ului tag in dezvoltarea armonioasa a elevilor de gimnaziu, licenta</t>
  </si>
  <si>
    <t>Fratila Eusebiu, Studiu privind invatarea deprinderilor motrice specifice jocului de handbal la nivelul invatamantului liceal, master</t>
  </si>
  <si>
    <t>Gligor Bogdan Sebastian, Metodica dezvoltarii calitatii motrice viteza in cadrul lectiei de Educatie fizica si sport de la nivel liceal, master</t>
  </si>
  <si>
    <t>Gradinaru Alexandru, Studiu privind importanta dezvoltarii calitatilor motrice viteza si coordonarea la nivelul gimnaziului, cu ajutorul mijloacelor specifice jocului de fotbal, licenta</t>
  </si>
  <si>
    <t>Iuga Denisa, Studiu privind invatarea elementelor tehnice de baza din jocul de handbal in lectia de educatie fizica la ciclul gimnazial, licenta</t>
  </si>
  <si>
    <t>Lacatus Iulian Florin, Studiu privind importanta si influenta disciplinei educatie fizica si sport in dezvoltarea armonioasa a tinerilor, licenta</t>
  </si>
  <si>
    <t>Laslau Darius Adrian, Studiu privind invatarea deprinderilor motrice specifice jocului de fotbal la nivelul invatamantului liceal, master</t>
  </si>
  <si>
    <t>Malene Silviu Florin, Studiu privind dezvoltarea calitatii motrice coordonare/indemanare prin mijloacele specifice jocului de fotbal la nivelul invatamantului gimnazial, licenta</t>
  </si>
  <si>
    <t>Piko Bogdan, Studiu privind invatarea deprinderilor motrice specifice jocului de fotbal in lectia de educatie fizica la nivelul invatamantului liceal, master</t>
  </si>
  <si>
    <t>Roman Alexandru, Studiu privind importanta procesului de comunicare in lectia de educatie fizica si sport, licenta</t>
  </si>
  <si>
    <t xml:space="preserve">Tineiu Cătălin; "Studiu privind pregătirea unei echipe reprezentative şcolare de fotbal la nivelul învăţământului gimnazial"; Licență </t>
  </si>
  <si>
    <t>Beldiman Andrei; ”Studiu privind optimizarea pregătirii specializate pe postul de atacant a jucătorilor de fotbal la nivelul juniorilor B’’; Licență</t>
  </si>
  <si>
    <t>Bolta Alexandru; ”Studiu privind optimizarea calității motrice forța în jocul de fotbal la nivelul juniorilor U15’’; Licență</t>
  </si>
  <si>
    <t>Cârpătorea Cosmin; ”Studiu privind importanța optimizării pregătirii tehnice în jocul de fotbal la nivelul juniorilor C (U15)’’; Licență</t>
  </si>
  <si>
    <t>Ciochină Crisitian; ”Studiu privind conținutul selecției pentru jocul de fotbal cu referire la factorii antrenamentului la copiii de 7-9 ani’’; Licență</t>
  </si>
  <si>
    <t>Comăniciu Bogdan; ”Studiu privind utilitatea folosirii mijloacelor specifice gimnasticii la pregătirea fizică a juniorilor U13 în jocul de fotbal’’; Licență</t>
  </si>
  <si>
    <t>Dobai Mihaly; ”Studiu privind dezvoltarea vitezei de deplasare la categoria de vârstă ’’U15” cu ajutorul mijloacelor specifice fotbalului în sală’’; Licență</t>
  </si>
  <si>
    <t>Drăghiță Raul; ”Dezvoltarea calității motrice viteza cu ajutorul elementelor din jocul de fotbal la nivelul juniorilor C (U15)’’; Licență</t>
  </si>
  <si>
    <t>Gerea Tiberiu; ”Studiu privind importanța selecției primare în jocul de fotbal’’; Licență</t>
  </si>
  <si>
    <t>Gîrnod Cristian; ”Studiu privind importanța pregătirii specializate pe postul de portar de fotbal la nivelul juniorilor B’’; Licență</t>
  </si>
  <si>
    <t>Hodea Paul; ”Studiu privind importanţa selecţiei iniţiale (primare) în jocul de fotbal’’; Licență</t>
  </si>
  <si>
    <t>Krestel Flavius; ”Studiul privind optimizarea pregătirii fizice la jucătorii de fotbal specializați pe postul de fundaș la nivelul juniorilor C (U15)’’; Licență</t>
  </si>
  <si>
    <t xml:space="preserve">Muntean Ionuț; ”Studiu privind importanta pregatirii fizice în jocul de fotbal la nivelul juniorilor U17’’; Licență
</t>
  </si>
  <si>
    <t>Palfi Radu; ”Studiu privind optimizarea pregătirii tehnice a jucatorilor specializați pe postul de mijlocaș la nivelul juniorilor B’’; Licență</t>
  </si>
  <si>
    <t>Popescu Andrei; ”Studiu privind optimizarea pregătirii fizice a jucătorilor de fotbal, specializați pe postul de mijlocaș, la nivelul de vârstă U17’’; Licență</t>
  </si>
  <si>
    <t>Vlădulescu Mihai; ”Studiul privind importanţa pregătirii rezistenţei, în jocul de fotbal, la nivelul juniorilor E (9-10 ani)’’; Licență</t>
  </si>
  <si>
    <t>David Flavius; ”Studiu privind pregatirea sistemelor de joc in aparare la echipele reprezentative scolare de handbal’’; Licență</t>
  </si>
  <si>
    <t xml:space="preserve">Brînde Florin; ”Importanta pregatirii compartimentului defensiv la fotbalistii juniori A (18-19 ani)”; Master </t>
  </si>
  <si>
    <t>Cornea Mihai; ”Studiu privind optimizarea calităţii motrice viteza la nivelul fotbaliştilor juniori A’’; Master</t>
  </si>
  <si>
    <t>Mărginean Alexandru; ”Studiu privind dezvoltarea calității motrice viteza, în jocul de fotbal, la sportivii U15’’; Master</t>
  </si>
  <si>
    <t>Saraol Alin; ”Studiu privind importanța pregătirii tehnice în jocul de fotbal la nivelul juniorilor B’’; Master</t>
  </si>
  <si>
    <t>Stănescu Diana; ”Studiu privind rolul și importanța antrenorului în fotbalul feminin la nivelul junioarelor U17’’; Master</t>
  </si>
  <si>
    <r>
      <rPr>
        <sz val="10"/>
        <color theme="1"/>
        <rFont val="Arial Narrow"/>
        <family val="2"/>
      </rPr>
      <t xml:space="preserve">Anghel Marius-Cătălin, </t>
    </r>
    <r>
      <rPr>
        <i/>
        <sz val="10"/>
        <color theme="1"/>
        <rFont val="Arial Narrow"/>
        <family val="2"/>
      </rPr>
      <t>Profilul psihologic al judoka de performanță/licență</t>
    </r>
  </si>
  <si>
    <r>
      <rPr>
        <sz val="10"/>
        <color theme="1"/>
        <rFont val="Arial Narrow"/>
        <family val="2"/>
      </rPr>
      <t xml:space="preserve">Faghi Gabriel-Traian, </t>
    </r>
    <r>
      <rPr>
        <i/>
        <sz val="10"/>
        <color theme="1"/>
        <rFont val="Arial Narrow"/>
        <family val="2"/>
      </rPr>
      <t>Studiul privind ponderea procedeelor și tehnicilor de luptă în competițiile de arte marțiale din stilul Karate-Kyokushin/licență</t>
    </r>
  </si>
  <si>
    <r>
      <rPr>
        <sz val="10"/>
        <color theme="1"/>
        <rFont val="Arial Narrow"/>
        <family val="2"/>
      </rPr>
      <t xml:space="preserve">Roman Alexandru, </t>
    </r>
    <r>
      <rPr>
        <i/>
        <sz val="10"/>
        <color theme="1"/>
        <rFont val="Arial Narrow"/>
        <family val="2"/>
      </rPr>
      <t>Studiu privind pregătirea practică în judo la nivel de juniori</t>
    </r>
    <r>
      <rPr>
        <sz val="10"/>
        <color theme="1"/>
        <rFont val="Arial Narrow"/>
        <family val="2"/>
      </rPr>
      <t>/licență</t>
    </r>
  </si>
  <si>
    <r>
      <rPr>
        <sz val="10"/>
        <color theme="1"/>
        <rFont val="Arial Narrow"/>
        <family val="2"/>
      </rPr>
      <t xml:space="preserve">Sicra Răzvan Iulian, </t>
    </r>
    <r>
      <rPr>
        <i/>
        <sz val="10"/>
        <color theme="1"/>
        <rFont val="Arial Narrow"/>
        <family val="2"/>
      </rPr>
      <t>Studiu privind îmbunătățirea calității motrice - viteza, în artele marțiale</t>
    </r>
    <r>
      <rPr>
        <sz val="10"/>
        <color theme="1"/>
        <rFont val="Arial Narrow"/>
        <family val="2"/>
      </rPr>
      <t>//licență</t>
    </r>
  </si>
  <si>
    <r>
      <rPr>
        <sz val="10"/>
        <color theme="1"/>
        <rFont val="Arial Narrow"/>
        <family val="2"/>
      </rPr>
      <t xml:space="preserve">Tomache George, </t>
    </r>
    <r>
      <rPr>
        <i/>
        <sz val="10"/>
        <color theme="1"/>
        <rFont val="Arial Narrow"/>
        <family val="2"/>
      </rPr>
      <t>Studiu privind importanța unei nutriții optime în scopul creșterii performanțelor sportive la cadeți din judo</t>
    </r>
    <r>
      <rPr>
        <sz val="10"/>
        <color theme="1"/>
        <rFont val="Arial Narrow"/>
        <family val="2"/>
      </rPr>
      <t>/licență</t>
    </r>
  </si>
  <si>
    <r>
      <rPr>
        <sz val="10"/>
        <color theme="1"/>
        <rFont val="Arial Narrow"/>
        <family val="2"/>
      </rPr>
      <t xml:space="preserve">Pașca Alexandru-Dragoș, </t>
    </r>
    <r>
      <rPr>
        <i/>
        <sz val="10"/>
        <color theme="1"/>
        <rFont val="Arial Narrow"/>
        <family val="2"/>
      </rPr>
      <t>Studiul noilor tendințe ale judo-ului după noul regulament competițional/licență</t>
    </r>
  </si>
  <si>
    <r>
      <rPr>
        <sz val="10"/>
        <color theme="1"/>
        <rFont val="Arial Narrow"/>
        <family val="2"/>
      </rPr>
      <t xml:space="preserve">Popa Antonie -Ilie, </t>
    </r>
    <r>
      <rPr>
        <i/>
        <sz val="10"/>
        <color theme="1"/>
        <rFont val="Arial Narrow"/>
        <family val="2"/>
      </rPr>
      <t>Studiu privind motivarea copiilor în practicarea judo-ului</t>
    </r>
    <r>
      <rPr>
        <sz val="10"/>
        <color theme="1"/>
        <rFont val="Arial Narrow"/>
        <family val="2"/>
      </rPr>
      <t xml:space="preserve"> /licență</t>
    </r>
  </si>
  <si>
    <r>
      <rPr>
        <sz val="10"/>
        <color theme="1"/>
        <rFont val="Arial Narrow"/>
        <family val="2"/>
      </rPr>
      <t xml:space="preserve">Croitoru Robert-Andrei, </t>
    </r>
    <r>
      <rPr>
        <i/>
        <sz val="10"/>
        <color theme="1"/>
        <rFont val="Arial Narrow"/>
        <family val="2"/>
      </rPr>
      <t>Metodica dezvoltării îndemânării în cadrul lecțiilor de educație fizică și sport din învățământul gimnazial</t>
    </r>
    <r>
      <rPr>
        <sz val="10"/>
        <color theme="1"/>
        <rFont val="Arial Narrow"/>
        <family val="2"/>
      </rPr>
      <t>/ master</t>
    </r>
  </si>
  <si>
    <r>
      <rPr>
        <sz val="10"/>
        <color theme="1"/>
        <rFont val="Arial Narrow"/>
        <family val="2"/>
      </rPr>
      <t xml:space="preserve">Papp Robert Florian, </t>
    </r>
    <r>
      <rPr>
        <i/>
        <sz val="10"/>
        <color theme="1"/>
        <rFont val="Arial Narrow"/>
        <family val="2"/>
      </rPr>
      <t>Studiu privind pregătirea copiilor la Campionatul Național de Judo la categoria de vârstă U12 și U14 în anul 2022</t>
    </r>
    <r>
      <rPr>
        <sz val="10"/>
        <color theme="1"/>
        <rFont val="Arial Narrow"/>
        <family val="2"/>
      </rPr>
      <t xml:space="preserve"> / master</t>
    </r>
  </si>
  <si>
    <r>
      <rPr>
        <sz val="10"/>
        <color theme="1"/>
        <rFont val="Arial Narrow"/>
        <family val="2"/>
      </rPr>
      <t>Bolovan Vasile-George,,</t>
    </r>
    <r>
      <rPr>
        <i/>
        <sz val="10"/>
        <color theme="1"/>
        <rFont val="Arial Narrow"/>
        <family val="2"/>
      </rPr>
      <t>Studiu privind pregătirea competițională a judocanilor</t>
    </r>
    <r>
      <rPr>
        <sz val="10"/>
        <color theme="1"/>
        <rFont val="Arial Narrow"/>
        <family val="2"/>
      </rPr>
      <t xml:space="preserve"> /licență</t>
    </r>
  </si>
  <si>
    <t>Crețu Adonis, Studiu privind metodica perfecționării elementelor acrobatice la nivel gimnazial – lucrare de licență</t>
  </si>
  <si>
    <t>Ivăncescu M. Daniela-Georgiana, Evaluarea poluării cu microplastice în sediment și acumularea acestora în macronevertebrate bentonice (Insecta:Trichoptera). Studiu de caz Râul Cibin. Licență specializare biologie.</t>
  </si>
  <si>
    <t>Moșteanu A. Alexandra Mihaela. Identificarea microplasticelor în larvele de efemeroptere și chironomide. Studiu de caz Râul Cibin. Licență specializare biologie.</t>
  </si>
  <si>
    <t>Bănăduc Angela, Ioana Boeraș</t>
  </si>
  <si>
    <t>Dobrotă O. D., Alexandru-Sebastian, Evaluarea stresului metabolic indus de poluarea cu Ibuprofen asupra organismului test Zebrafish, prin metode genetice. Licență specializare biologie.</t>
  </si>
  <si>
    <t>Tonie Roxana Evaluarea poluării cu microplastice în sediment și acumularea acestora în larvele de trichoptere (Insecta: Trichoptera). Studiu de caz Râul Buzău</t>
  </si>
  <si>
    <t>Proca Mihai Evaluarea măsurilor de management stabilite şi implementate în Arii Speciale de Protecţie Avifaunistică (SPA-uri) şi eficienţa lor</t>
  </si>
  <si>
    <t>Muja D. N. Diana Maria, INVENTARUL SURSELOR DE IMPACT ANTROPIC DE PE TRIBUTARII RÂULUI OLT (BISTRIȚA ŞI TOPOLOG) DIN BAZINUL HIDROGRAFIC AL LACULUI DE ACUMULARE BĂBENI, Dizertație.</t>
  </si>
  <si>
    <t>Muntoiu M. Dan. UTILIZAREA ECOSISTEMELOR, RISCURI DE MEDIU ȘI ELEMENTE DE MANAGEMENT CONSERVATIV ‒ STUDIU  DE CAZ BAZINUL HIDROGRAFIC  HÂRTIBACIU (CIBIN/OLT). Dizertatie.</t>
  </si>
  <si>
    <t>Gligorea Ovidiu. IHTIOFAUNA LACULUI Gligorea I. Ovidiu. GURA RÂULUI, BAZINUL HIDROGRAFIC CIBIN. Licenta</t>
  </si>
  <si>
    <t>BERTALAN Ariana Venera, MAMIFERE MICI DIN ZONA SIBIULUI (ORD. RODENTIA). Lucrare de licență</t>
  </si>
  <si>
    <t>POP Sabrina-Noemi. Factori de risc ai malformațiilor cardiovasculare congenitale. Lucrare de licență</t>
  </si>
  <si>
    <t>BOANTĂ IULIA-MARIA, STUDIU ASUPRA COMUNITĂȚILOR DE  MAMIFERE MICI (ORD. RODENTIA ȘI ORD. INSECTIVORA) DIN ZONA SATULUI GRÂNARI (JUD. BRAȘOV). Lucrare de licență</t>
  </si>
  <si>
    <t xml:space="preserve">Alexandru-Cristian Câmpean, Studiu asupra mamiferelor din pădurea Catrina (jud. Sibiu) prin metoda indirectă. Studiu asupra mamiferelor din pădurea Catrina
(jud. Sibiu) prin metoda indirectă
</t>
  </si>
  <si>
    <r>
      <rPr>
        <sz val="10"/>
        <color theme="1"/>
        <rFont val="Arial Narrow"/>
        <family val="2"/>
      </rPr>
      <t xml:space="preserve">Lațcu Cassandra-Ana-Maria, Variația altitudinală a dimensiunii corpului la </t>
    </r>
    <r>
      <rPr>
        <i/>
        <sz val="10"/>
        <color theme="1"/>
        <rFont val="Arial Narrow"/>
        <family val="2"/>
      </rPr>
      <t>Apodemus flavicollis</t>
    </r>
    <r>
      <rPr>
        <sz val="10"/>
        <color theme="1"/>
        <rFont val="Arial Narrow"/>
        <family val="2"/>
      </rPr>
      <t xml:space="preserve"> și </t>
    </r>
    <r>
      <rPr>
        <i/>
        <sz val="10"/>
        <color theme="1"/>
        <rFont val="Arial Narrow"/>
        <family val="2"/>
      </rPr>
      <t>Myodes glareolus</t>
    </r>
    <r>
      <rPr>
        <sz val="10"/>
        <color theme="1"/>
        <rFont val="Arial Narrow"/>
        <family val="2"/>
      </rPr>
      <t>.  Lucrare de licență</t>
    </r>
  </si>
  <si>
    <r>
      <rPr>
        <sz val="10"/>
        <color theme="1"/>
        <rFont val="Arial Narrow"/>
        <family val="2"/>
      </rPr>
      <t xml:space="preserve">MĂRGINEAN Alexandra. Study on Microhabitat Selection by </t>
    </r>
    <r>
      <rPr>
        <i/>
        <sz val="10"/>
        <color theme="1"/>
        <rFont val="Arial Narrow"/>
        <family val="2"/>
      </rPr>
      <t>Apodemus flavicollis</t>
    </r>
    <r>
      <rPr>
        <sz val="10"/>
        <color theme="1"/>
        <rFont val="Arial Narrow"/>
        <family val="2"/>
      </rPr>
      <t xml:space="preserve"> (Melchior, 1834) and </t>
    </r>
    <r>
      <rPr>
        <i/>
        <sz val="10"/>
        <color theme="1"/>
        <rFont val="Arial Narrow"/>
        <family val="2"/>
      </rPr>
      <t>Myodes glareolus</t>
    </r>
    <r>
      <rPr>
        <sz val="10"/>
        <color theme="1"/>
        <rFont val="Arial Narrow"/>
        <family val="2"/>
      </rPr>
      <t xml:space="preserve"> (Schreber, 1780) (Mammalia, Rodentia). Lucrare de licență
</t>
    </r>
  </si>
  <si>
    <t>MARȚI IOANA CRISTINA. Studiu asupra dinamicii comunităților de păsări de pe Lacurile de la Mândra (județul Sibiu). Lucrare de licență</t>
  </si>
  <si>
    <t xml:space="preserve">MITROI Maria. Dinamica altitudinală a infestării cu căpușe (Ord. Ixodida) a rozătoarelor din Munții Cindrel, Sibiu. Lucrare de licență
</t>
  </si>
  <si>
    <t>Muntean Teodora. Studii asupra personalității la unele specii de rozătoare. Lucrare de licență</t>
  </si>
  <si>
    <t xml:space="preserve">Olariu Andi-Nicolae. Analysis of the public perception of the brown bear problem in Sibiu County. </t>
  </si>
  <si>
    <t xml:space="preserve">PAȘTIU Sonia-Larisa. Studiu asupra comunităților de mamifere din Comuna Daia-Română, județul Alba. Lucrare de licență </t>
  </si>
  <si>
    <t>SOLBĂ IONICA-SIMINA. STUDIU ASUPRA INFESTĂRII CU PURICI (CLASA INSECTA, ORD. SIPHONAPTERA) A MAMIFERELOR MICI DIN MUNȚII CINDREL. Lucrare de licență</t>
  </si>
  <si>
    <t>TODEA Antonia-Andreea. MAMIFERE MICI DIN ZONA FĂGĂRAȘULUI. Lucrare de licență</t>
  </si>
  <si>
    <t xml:space="preserve">Tolbaru Teodora-Maria. Studiu asupra comunităților de mamifere din Comuna Bascov, județul Argeș. 
</t>
  </si>
  <si>
    <t xml:space="preserve">Trancă Elena Diana. MAMIFERE DIN ZONA DE DEAL - Comuna Ionești, județul Vâlcea. Lucrare de licență
</t>
  </si>
  <si>
    <t xml:space="preserve">Trică Maria-Isabela. STUDIU ASUPRA INFESTĂRII CU PURICI (CLASA INSECTA, ORDINUL SIPHONAPTERA) A ROZĂTOARELOR DIN ROMÂNIA. Lucrare de licență
</t>
  </si>
  <si>
    <t xml:space="preserve">VASIU Adrian Petru. STUDIU ORNITOLOGIC ÎN LOCALITATEA CÎRȚIȘOARA (JUDEȚUL SIBIU). Lucrare de disertație
</t>
  </si>
  <si>
    <t xml:space="preserve">STOICA Ovidiu Cristian. STUDIU ASUPRA DIVERSITĂȚII AVIFAUNEI DIN ZONA LACULUI DE ACUMULARE SCOREIU. Lucrare de disertație
</t>
  </si>
  <si>
    <t xml:space="preserve">LEPEA MARIUS EDUARD. DIVERSITATEA AVIFAUNEI DIN LUNCA CIBINULUI (SIBIU). Lucrare de disertație
</t>
  </si>
  <si>
    <t>DOBROTĂ O. D. ALEXANDRU-SEBASTIAN, Evaluarea stresului metabolic indus de poluarea cu Ibuprofen asupra organismului test Zebrafish, prin metode genetice, licenta</t>
  </si>
  <si>
    <t>PREJOIANU I.C.ELENA-RAMONA, STUDIU ASUPRA PROFILULUI IMUNOLOGIC PENTRU ANTICORPII anti-SARS-CoV-2 DE TIP IgG ÎN SÂNGE, licenta</t>
  </si>
  <si>
    <t>STANCU C.MARIA-DENISA, Miastenia gravis,  licenta</t>
  </si>
  <si>
    <t>CORBEANU I. ANDREI-ŞTEFAN, Primul ajutor acordat victimei în caz de entorse, luxații și fracturi la pârtia se schi., licenta</t>
  </si>
  <si>
    <t>POP V. SABRINA-NOEMI, FACTORI DE RISC AI MALFORMAȚIILOR CARDIOVASCULARE CONGENITALE, licenta</t>
  </si>
  <si>
    <t>BUDUR I. MIOARA-MIRABELA, Analiza nivelului de TSH la persoane cu afectiuni ale glandei tiroide, disertatie</t>
  </si>
  <si>
    <t>CORCĂU M. P. SOFICA-MIHAELA, Incidența bolilor cu transmitere genetică la anumite rase de câini, disertatie</t>
  </si>
  <si>
    <t>GHIŞE I. RALUCA, Studiu asupra persoanelor cu Sindrom Down din Romania, disertatie</t>
  </si>
  <si>
    <t>PRIHOI I. ANDRADA-OANA, Evaluarea riscului genetic pentru astmul bronșic, disertatie</t>
  </si>
  <si>
    <t>SĂVULESCU G. A. SONIA-ELENA, Simptome post-COVID19 la pacienţii fără morbidităţi din cadrul unui cabinet de medicină de familie din Alba-Iulia, disertatie</t>
  </si>
  <si>
    <t>VÎLVOI V. ELENA-GEORGIANA, Efectul expunerii la azitromicină, claritromicină și
trimetoprim asupra microbiomului speciei Daphnia magna, disertatie</t>
  </si>
  <si>
    <r>
      <rPr>
        <sz val="10"/>
        <color theme="1"/>
        <rFont val="Arial Narrow"/>
        <family val="2"/>
      </rPr>
      <t xml:space="preserve">Crețu Paraschiva Anișoara, </t>
    </r>
    <r>
      <rPr>
        <i/>
        <sz val="10"/>
        <color theme="1"/>
        <rFont val="Arial Narrow"/>
        <family val="2"/>
      </rPr>
      <t>Bazinul carpatic al răului Seviș. Studiu
morfohidrografic cu privire asupra scurgerii
maxime</t>
    </r>
    <r>
      <rPr>
        <sz val="10"/>
        <color theme="1"/>
        <rFont val="Arial Narrow"/>
        <family val="2"/>
      </rPr>
      <t>, Licență</t>
    </r>
  </si>
  <si>
    <r>
      <rPr>
        <sz val="10"/>
        <color theme="1"/>
        <rFont val="Arial Narrow"/>
        <family val="2"/>
      </rPr>
      <t xml:space="preserve">Berghea Liliana-Elena, </t>
    </r>
    <r>
      <rPr>
        <i/>
        <sz val="10"/>
        <color theme="1"/>
        <rFont val="Arial Narrow"/>
        <family val="2"/>
      </rPr>
      <t>Scurgerea maximă pe râul Cibin și riscul hidrologic asociat în perioada 2010 - 2020 pe teritoriul administrativ al Municipiului Sibiu</t>
    </r>
    <r>
      <rPr>
        <sz val="10"/>
        <color theme="1"/>
        <rFont val="Arial Narrow"/>
        <family val="2"/>
      </rPr>
      <t>, Masterat</t>
    </r>
  </si>
  <si>
    <r>
      <rPr>
        <sz val="10"/>
        <color theme="1"/>
        <rFont val="Arial Narrow"/>
        <family val="2"/>
      </rPr>
      <t>Banu Rodica Aurica,</t>
    </r>
    <r>
      <rPr>
        <i/>
        <sz val="10"/>
        <color theme="1"/>
        <rFont val="Arial Narrow"/>
        <family val="2"/>
      </rPr>
      <t>Influența antropică în poluare și impactul asupra calității apei râului Hârtibaciu</t>
    </r>
    <r>
      <rPr>
        <sz val="10"/>
        <color theme="1"/>
        <rFont val="Arial Narrow"/>
        <family val="2"/>
      </rPr>
      <t>, Masterat</t>
    </r>
  </si>
  <si>
    <r>
      <rPr>
        <sz val="10"/>
        <color theme="1"/>
        <rFont val="Arial Narrow"/>
        <family val="2"/>
      </rPr>
      <t xml:space="preserve">Conțu Dumitru, </t>
    </r>
    <r>
      <rPr>
        <i/>
        <sz val="10"/>
        <color theme="1"/>
        <rFont val="Arial Narrow"/>
        <family val="2"/>
      </rPr>
      <t>Alunecările de teren din Depresiunea Apoldului - distribuție și morfometrie</t>
    </r>
    <r>
      <rPr>
        <sz val="10"/>
        <color theme="1"/>
        <rFont val="Arial Narrow"/>
        <family val="2"/>
      </rPr>
      <t>, Masterat</t>
    </r>
  </si>
  <si>
    <t>CERNICĂ C. SANDRA-MĂDĂLINA - Contribuții la studiul florei medicinale din zona localității Orăștie-licență</t>
  </si>
  <si>
    <t>PIEPTENARU R. MARIA-LUIZA - Plante medicinale utilizate în afecțiunile dermatologice pe raza localității Slătioara</t>
  </si>
  <si>
    <t xml:space="preserve">SUBŢIRELU M. ELENA-ANDRA - Plante medicinale utilizate în afecțiuni ale aparatului respirator din comuna Scundu </t>
  </si>
  <si>
    <t>TÎNJALĂ P. BEATRICE - Plantele medicinale din zona Satului de vacanță Berivoi, Brașov</t>
  </si>
  <si>
    <t>Andrei Valentina, PLANTE MEDICINALE CU EFECT ASUPRA APARATULUI RESPIRATOR, nivel licenta</t>
  </si>
  <si>
    <t>GHEOCA VOICHIȚA</t>
  </si>
  <si>
    <t xml:space="preserve">Moisin Bogdan Flavian - Bisericile fortificate din Transilvania- refugiu pentru gastropodele terestre </t>
  </si>
  <si>
    <t>Muntean Andreea Maria Comunități de moluște terestre (Clasa Gastropoda) din Cheile Bicazului și Cheile Vârghișului</t>
  </si>
  <si>
    <t>Nedelcu Alexandra _ Fauna de moluște terestre ale unor chei calcaroase din Subcarpații Olteniei</t>
  </si>
  <si>
    <t>Stancu Maria Denisa - Miastenia gravis</t>
  </si>
  <si>
    <t>Chirea Elena Cristina - Dinamica comunităților de moluște terestre ripariene. Studiu de caz Șaparoc și Criș</t>
  </si>
  <si>
    <t>Iancu Cristian - Identificarea și ameliorarea riscurilor în diagnosticul Influenței Aviare
prin reacția de inhibare a hemaglutinării</t>
  </si>
  <si>
    <t>ŞIMON C.P. RAUL-ANDREI Studiu de sinteză asupra rezistenței tardigradelor la condiții extreme și metode de documentare prin videografie (lucrare de licență)</t>
  </si>
  <si>
    <t>CONSTANTINESCU G. VLADUT-MARIAN Studiul araneofaunei din zona Băbuești (Dăești, Județul Vâlcea) (lucrare de licență)</t>
  </si>
  <si>
    <t>MIHAI G. MARIA-AMALIA Contribuții la studiul lepidopterelor diurne din zona Valea Sadului (Județul Sibiu) (lucrare de licență)</t>
  </si>
  <si>
    <t>COJOCARU I. ANDREEA-TEODORA Contribuții la studiul artropodelor epigee din Voineasa (jud. Vâlcea)  (lucrare de licență)</t>
  </si>
  <si>
    <t>AVRINTE I. ELENA-BIANCA Percepția românilor asupra consumului de insecte (lucrare de licență)</t>
  </si>
  <si>
    <t>Ilie Daniela Minodora, Olosutean Horea</t>
  </si>
  <si>
    <t>STOICA S.M. GEORGIANA-ŞTEFANIA Trendurile de cercetare in studiul insectelor in perioada 1975-2022 (lucrare de licență)</t>
  </si>
  <si>
    <t>RĂDOI G. ESTERA Studiu privind cunoașterea importanței adoptării regimului alimentar în tratamentul diabetului zaharat (lucrare de disertație)</t>
  </si>
  <si>
    <t>DRĂGAN D. E. ALEXANDRA-DANA Studiu de tratare a apei cu osmoză inversă la depozitul de deșeuri din Galda de Jos, (județ Alba) (lucrare de disertație)</t>
  </si>
  <si>
    <t>CIUROIU D. MIHAELA-ELENA Stadiul actual al cunoașterii heteropterelor acvatice și semiacvatice pe teritoriul țării (lucrare de disertație)</t>
  </si>
  <si>
    <t>DORCA M.-C. ARIANE-DAMARIS-IULIA Studiu privind impactul lepidopterelor in activitatile umane (lucrare de disertație)</t>
  </si>
  <si>
    <t>Stoica Georgiana Ștefania - Trendurile de cercetare in studiul insectelor in
perioada 1975-2022. Studii de licență</t>
  </si>
  <si>
    <t>Prisecariu Dorin - Trendurile de cercetare referitoare la sustenabilitate apei în perioada 1975-2021. Studii de masterat</t>
  </si>
  <si>
    <t>Macrea Alexandru - Studiul privind riscul și managementul riscului de avalanșă în Valea Bâlea, masterat</t>
  </si>
  <si>
    <t xml:space="preserve">Tăușan Ioan </t>
  </si>
  <si>
    <t>Bunescu Mirela - Comunități de carabide (Coleoptera: Carabidae) și lăcuste (Insecta: Orthoptera) din Rezervația Dealul Zackel - LICENTA</t>
  </si>
  <si>
    <t>Dumitru Diana - Date noi privind specificitatea de gazdă a endoparazitului Myrmicinosporidium durum Hölldobler 1933 - LICENTA</t>
  </si>
  <si>
    <t>Neghina Adriana - Comunități de carabide (Coleoptera: Carabidae) în pășuni împăduriteStudiu de caz: Rezervația de Stejari Multiseculari de pe Platoul Breite (Sighișoara, Transilvania) - LICENTA</t>
  </si>
  <si>
    <t>Stanica Georgiana - Comunități de furnici(Hymenoptera: Formicidae) din pășuni împădurite. Studiu de caz: Rezervația de stejari Multiseculari de pe Platoul Breite (Sighișoara, Transilvania) - LICENTA</t>
  </si>
  <si>
    <t>Vasii Andreea - CONTRIBUȚII LA CUNOAȘTEREA COMUNITĂȚILOR DE FURNICI EPIGEICE DIN ZONA DE STEPA, STUDIU DE CAZ: DEALUL ZACKEL (SIBIU) - Licenta</t>
  </si>
  <si>
    <t>Cioban Paul -COMUNITĂȚI DE FURNICI (HYMENOPTERA: FORMICIDAE) DIN ROSCI0137 PĂDUREA BOGĂȚII - Licenta</t>
  </si>
  <si>
    <t>Cioc Raul - Comunități de Carabidae (Insecta:Coleoptera) din ROSCI0137 Pădurea Bogății - LICENTA</t>
  </si>
  <si>
    <t>Zmaranda Andreea Comunități de nevertebrate epigeice din pășuni împădurite. Studiu de caz: Rezervația de stejari Multiseculari de pe Platoul Breite (Sighișoara, Transilvania)</t>
  </si>
  <si>
    <t>Monceanu Diana -Contribuții la cunoașterea mirmecofaunei
(Himenoptera: Formicidae) din Valea Oltului - LICENTA</t>
  </si>
  <si>
    <t>Grec Madalina - Comunități de carabide (Coleoptera: Carabidae) în habitate invadate de Solidago canadensis din sudul Transilvaniei - MASTERAT</t>
  </si>
  <si>
    <t>Vacarescu Ruxandra - Comunități de furnici (Hymenoptera: Formicidae) din habitate invadate de Solidago canadensis din sudul Transilvaniei - MASTERAT</t>
  </si>
  <si>
    <t>ID12 - Calitatea de membru în diverse consilii și comisii care funcționează la nivelul ULBS/ local/ național</t>
  </si>
  <si>
    <t xml:space="preserve">Calitatea de membru în mai multe consilii și comisii se punctează separat.
</t>
  </si>
  <si>
    <r>
      <rPr>
        <b/>
        <sz val="10"/>
        <color rgb="FF000000"/>
        <rFont val="Arial Narrow"/>
        <family val="2"/>
      </rPr>
      <t>*Punctaje de referință:</t>
    </r>
    <r>
      <rPr>
        <sz val="10"/>
        <color rgb="FF000000"/>
        <rFont val="Arial Narrow"/>
        <family val="2"/>
      </rPr>
      <t xml:space="preserve">
•       40 p. = membru în consiliile din Organigrama ULBS sau în Comisia de Etică;
•       60 p. = membru în Consiliul Departamentului;
•       60 p. = membru în Consiliul Facultății;
•       80 p. = membru în Senatul ULBS/ CSD/ CSUD;
•       100 p. = membru în Consiliul de Administrație;
•       comisii de concurs pentru ocuparea posturilor didactice și de cercetare: 30 p. – președinte / 20 p. – membru;
•       comisii de expertiză la nivel național/local (ca reprezentanți ai ULBS, cu mandat oficial): 20 p./comisie;
•       alte comisii de analiză a activității didactice: valoarea punctajului este stabilită de către instanța care instituie comisia, cu aprobarea forului decizional superior (nivel minim: Consiliul Facultății).</t>
    </r>
    <r>
      <rPr>
        <b/>
        <sz val="10"/>
        <color rgb="FF000000"/>
        <rFont val="Arial Narrow"/>
        <family val="2"/>
      </rPr>
      <t xml:space="preserve">
</t>
    </r>
    <r>
      <rPr>
        <sz val="10"/>
        <color rgb="FF000000"/>
        <rFont val="Arial Narrow"/>
        <family val="2"/>
      </rPr>
      <t xml:space="preserve">
</t>
    </r>
  </si>
  <si>
    <t>Consiliul sau comisa (denumirea)</t>
  </si>
  <si>
    <t>Consiliul Facultatii</t>
  </si>
  <si>
    <t>CSD</t>
  </si>
  <si>
    <t>Consiliul departamentului</t>
  </si>
  <si>
    <t>Presedinte comisie concurs pentru ocupare post didactic</t>
  </si>
  <si>
    <t>Consiliul Facultatii de Stiinte</t>
  </si>
  <si>
    <t>comisie ERASMUS (a se vedea anexa)</t>
  </si>
  <si>
    <t>Membru în Comisia la nivel de departament pentru verificarea rapoartelor SIEPAS</t>
  </si>
  <si>
    <t>Consiliul Departamentului</t>
  </si>
  <si>
    <t>Comisia de verificare a rapoartelor SIEPAS pentru Departamentul de Matematica si Informatica, mai 2022</t>
  </si>
  <si>
    <t>Consiliului de Internaționalizare al Ulbs</t>
  </si>
  <si>
    <t>Consiliu Academic al Ulbs</t>
  </si>
  <si>
    <t>Consiliului Știinfific al Ulbs</t>
  </si>
  <si>
    <t>Consia Comisia patrimoniu și dezvoltare organizațională a senatului Ulbs</t>
  </si>
  <si>
    <t>Consiliul Facultății</t>
  </si>
  <si>
    <t>Senatul Ulbs</t>
  </si>
  <si>
    <t>Consiliul de Administrație al Ulbs</t>
  </si>
  <si>
    <t>Comisie ERASMUS+ FSTI</t>
  </si>
  <si>
    <t>Comisia SCEAC a Facultății de Științe</t>
  </si>
  <si>
    <t>Consiliul Studentesc al ULBS</t>
  </si>
  <si>
    <t>Comisia de Marketing a ULBS</t>
  </si>
  <si>
    <t>Consiliul Departamentului de Matematica si Informatica</t>
  </si>
  <si>
    <t>Senatul ULBS</t>
  </si>
  <si>
    <t>Concurs post Conf. poz. 15, Univ. Ovidius Constanta</t>
  </si>
  <si>
    <t>Comisie de concurs pentru ocuparea posturilor didactice - Membru</t>
  </si>
  <si>
    <t>Stoica F Laura</t>
  </si>
  <si>
    <t>Comisia de selecție a studenților de la Facultatea de Științe pentru mobilitățile Erasmus (Proces verbal, nr. 111/14.04.2022)</t>
  </si>
  <si>
    <t>Senat</t>
  </si>
  <si>
    <t>Comisia Calitate Facultate (SCEAC)</t>
  </si>
  <si>
    <t>Comisia de verificare SIEPAS</t>
  </si>
  <si>
    <t>membru comisie concurs pozitia Lector 40, Departamentul de Matematică și Informatică, prin decizia nr. 47 / 08.12.2021</t>
  </si>
  <si>
    <t>20,00</t>
  </si>
  <si>
    <t>membru în Biroul electoral central 2020-2024 (ALEGERI SENAT SI CF - noiembrie, 2021)</t>
  </si>
  <si>
    <t>Concurs Lector universitar, pozitia 40 per. determinata, sem I 2021-2022 https://drive.google.com/drive/folders/19FB7t2dNxABizh-xeMvunM8UJ2yxAnGs</t>
  </si>
  <si>
    <t>comisia verificare SIEPAS</t>
  </si>
  <si>
    <t>Comisia de concurs nr.2453/20.12.2021;</t>
  </si>
  <si>
    <t>Comisie verificare raportare SIEPAS</t>
  </si>
  <si>
    <t>Comisie ocuparea posturilor didactice - Președinte</t>
  </si>
  <si>
    <t>Comisie ERASMUS FSTI</t>
  </si>
  <si>
    <t>Comisie ERASMUS  contestații ULBS</t>
  </si>
  <si>
    <t>Comisie de concurs pentru ocuparea posturilor didactice  - membru</t>
  </si>
  <si>
    <t>Comisie SCEAC</t>
  </si>
  <si>
    <t>Membru în consiliul departamentului</t>
  </si>
  <si>
    <t>membru în senat</t>
  </si>
  <si>
    <t>membru în CEAC - Comisia pentru evaluarea calității pentrU ULBS</t>
  </si>
  <si>
    <t xml:space="preserve">Comisie de concurs pentru ocuparea postului didactic de lector de către Ioana Boeraș </t>
  </si>
  <si>
    <t>Comisie SIEPAS</t>
  </si>
  <si>
    <t>verificare SIEPAS 2021 (departament)</t>
  </si>
  <si>
    <t>Consiliul facultatii</t>
  </si>
  <si>
    <t>Comisie verificare SIEPAS Facultatea de Stiinte</t>
  </si>
  <si>
    <t>Subcomisia de Asigurarea Calității Facultatea de  Științe - membru</t>
  </si>
  <si>
    <t>Comisie permanenta (anuala) Erasmus+</t>
  </si>
  <si>
    <t xml:space="preserve">ID13-Coordonarea activității individuale a studenților
</t>
  </si>
  <si>
    <t>Consultații, tutorat, practică</t>
  </si>
  <si>
    <t xml:space="preserve">Consultații: punctajele se acordă se acordă cu condiția anunțării publice, la început de an universitar, a intervalului de consultații al cadrului didactic respectiv, la avizierul / pe site-ul departamentului;
</t>
  </si>
  <si>
    <t>Tutorat: punctajele se acordă se acordă cu condiția anunțării publice, la început de an universitar, a listei de tutori, la avizierul / pe site-ul departamentului; punctajele se acordă proporțional cu eficiența activității desfășurate, pe baza unor indicatori preciși, prin decizia consiliului structurii administrative care organizează programul de studiu (departament/ facultate);</t>
  </si>
  <si>
    <t>Practică de specialitate: punctajul nu se acordă atunci când practica este inclusă în norma de predare; punctajul nu se împarte între coordonatorii care coordonează formații diferite de practică.</t>
  </si>
  <si>
    <r>
      <rPr>
        <b/>
        <sz val="10"/>
        <color rgb="FF000000"/>
        <rFont val="Arial Narrow"/>
        <family val="2"/>
      </rPr>
      <t>*Punctaje de referință:</t>
    </r>
    <r>
      <rPr>
        <sz val="10"/>
        <color rgb="FF000000"/>
        <rFont val="Arial Narrow"/>
        <family val="2"/>
      </rPr>
      <t xml:space="preserve">
•       consultații = 56 de ore;
•       tutorat = 200 de ore;
•       practică de specialitate = un număr de ore egal cu acela din planurile de învățământ ale programului.
</t>
    </r>
  </si>
  <si>
    <t>Tipul activității coordonate (consultații, tutorat, practică de specialitate)</t>
  </si>
  <si>
    <t>tutorat Master</t>
  </si>
  <si>
    <t>Consultatii</t>
  </si>
  <si>
    <t>consultatii</t>
  </si>
  <si>
    <t>consultații</t>
  </si>
  <si>
    <t>Consultații</t>
  </si>
  <si>
    <t>Tuturat: Matematica Informatica Aplicata, master, anul I</t>
  </si>
  <si>
    <t>Tutorat</t>
  </si>
  <si>
    <t>tutorat</t>
  </si>
  <si>
    <t>Practica de specialitate</t>
  </si>
  <si>
    <t>practică de specialitate (program masterat STIA)</t>
  </si>
  <si>
    <t>CONSULTATII</t>
  </si>
  <si>
    <t>TUTORIAT</t>
  </si>
  <si>
    <t xml:space="preserve">Tutorat </t>
  </si>
  <si>
    <t xml:space="preserve">Consultații </t>
  </si>
  <si>
    <t>Hasmasn Ioan</t>
  </si>
  <si>
    <t>TUTORAT</t>
  </si>
  <si>
    <t>Activitati de consultatii</t>
  </si>
  <si>
    <t>Activitati de tutorat</t>
  </si>
  <si>
    <t xml:space="preserve">Savu Olimpiu </t>
  </si>
  <si>
    <t>Tutorat Master AP I</t>
  </si>
  <si>
    <t>Tutoriat</t>
  </si>
  <si>
    <t>Practică</t>
  </si>
  <si>
    <t>consulații</t>
  </si>
  <si>
    <t>Practică de specialitate</t>
  </si>
  <si>
    <t>practică</t>
  </si>
  <si>
    <t>consultații - curs Fizică+Fizică tehnică,  an I Inginerie</t>
  </si>
  <si>
    <t>ID14 -Organizarea de evenimente/activități destinate studenților</t>
  </si>
  <si>
    <t xml:space="preserve">Evenimente științifice, educaționale, culturale ș.a.m.d.; se includ în categoria destinatarilor și rezidenții, masteranzii și elevii.
</t>
  </si>
  <si>
    <t xml:space="preserve">Se punctează doar activitățile desfășurate sub egida ULBS;
</t>
  </si>
  <si>
    <t>Nu se punctează activitățile remunerate din surse externe (de ex.: școli de vară pontate și remunerate în cadrul unor proiecte).</t>
  </si>
  <si>
    <r>
      <rPr>
        <b/>
        <sz val="10"/>
        <color rgb="FF000000"/>
        <rFont val="Arial Narrow"/>
        <family val="2"/>
      </rPr>
      <t>*Punctaje de referință:</t>
    </r>
    <r>
      <rPr>
        <sz val="10"/>
        <color rgb="FF000000"/>
        <rFont val="Arial Narrow"/>
        <family val="2"/>
      </rPr>
      <t xml:space="preserve">
•      coordonare cerc științific studențesc (minim 10 întâlniri/an): 100 p.
•       manifestare științifică studențească (inclusiv competiții/concursuri): 60 p. = organizator principal/ 30 p. = membru în comitetul de organizare/ 30 p. = membru în comitetul științific/ 20 p. = recenzor/ 20 p. = asistență în organizare (calitățile anterioare nu se pot cumula); 10 p. = coordonare lucrare studențească prezentată la conferință; 50 p. = coordonare de echipă pentru competiții studențești naționale și internaționale.
•       școli de vară: 50 p./eveniment;
•       excursii de studii și vizite de documentare cu studenții: 8 p./zi;
•       evenimente cultural-artistice (lansări de carte, spectacole teatrale sau muzicale destinate studenților): 10 p./eveniment;
•       evenimente  sportive destinate studenților: 10 p./eveniment;
•       organizarea de: prelegeri ale unor personalități din domeniu; întâlniri dintre studenți și mediul de afaceri; procese simulate: 10 p./eveniment;
•       pregătirea elevilor pentru bacalaureat: 10 p./ședință;
•       prelegeri pe teme științifice, culturale și/sau civice, destinate mediului studențesc sau preuniversitar și ținute de către persoana care raportează: 10 p./prelegere.
</t>
    </r>
  </si>
  <si>
    <t>Informații complete despre eveniment (denumire, tip de eveniment științific, cultural, etc. Perioada de desfăsurare, nr de participanți, calitatea de coordonator/membru în comitetul de organizare, recenzor sau alta)</t>
  </si>
  <si>
    <t>Scoala de vara pentru studentii doctoranzi, Sibiu 26.07.2022-2.08.2022. Participanti: Ioan Rasa, Ana Maria Acu, Florin Sofonea, Augusta Ratiu, Vlad Pasca, Gabriela
Motronea, Andra Seserman, Ancuta Steopoaie)</t>
  </si>
  <si>
    <t>Sesiunea studenteasca de comunicari stiintifice in matematica, 2022, 88 participanti, 18-19 mai, organizator principal</t>
  </si>
  <si>
    <r>
      <rPr>
        <sz val="10"/>
        <color theme="1"/>
        <rFont val="Arial Narrow"/>
        <family val="2"/>
      </rPr>
      <t>Sesiunea anuala studenteasca de comunicari stiintifice in matematica, Editia XX, 20-21 mai 2022,</t>
    </r>
    <r>
      <rPr>
        <b/>
        <i/>
        <sz val="10"/>
        <color rgb="FF000000"/>
        <rFont val="Arial Narrow"/>
        <family val="2"/>
      </rPr>
      <t xml:space="preserve"> coordonare lucrare studenteasca </t>
    </r>
    <r>
      <rPr>
        <sz val="10"/>
        <color rgb="FF000000"/>
        <rFont val="Arial Narrow"/>
        <family val="2"/>
      </rPr>
      <t>pentru:</t>
    </r>
    <r>
      <rPr>
        <b/>
        <sz val="10"/>
        <color rgb="FF000000"/>
        <rFont val="Arial Narrow"/>
        <family val="2"/>
      </rPr>
      <t xml:space="preserve"> Broscateanu Stefan-Cezar; an II Master, MIA, Facultatea de Stiinte, ULBS; Argumentul ontologic al lui Kurt Goedel</t>
    </r>
  </si>
  <si>
    <t>Sesiunea anuală studenţească de comunicări ştiinţifice în matematică
Ediţia XX, 20-21 mai 2022, eveniment științific, membru în comitetul științific, coordonator 7 lucrări studențești.</t>
  </si>
  <si>
    <t>Concursul Național Studențesc de Matematică "Traian Lalescu" și Sesiunea Națională de Comunicări Științifice Studențești, Universitatea de Vest din Timișoara, 12-14 mai 2022, coordonator echipă studențească. https://sites.google.com/e-uvt.ro/concursultraianlalescu/acas%C4%83</t>
  </si>
  <si>
    <t>Asistență în organizare la Sesiunea de comunicări în matematică pentru studenți organizată la ULBS, Facultatea de Științe, eveniment de nivel național, în 20-21 mai 2022, nr.de participanți aproximativ 100</t>
  </si>
  <si>
    <t xml:space="preserve">coordonare lucrare studențească prezentată la conferință(Sesiunea de comunicări în matematică pentru studenți organizată la ULBS, Facultatea de Științe, 20-21 mai 2022)
Studentii: Păștină Ioan – Dorel, Marcu Robert –Valentin, Petrașcu Valentin-George – an I, licență Electromecanică, Facultatea de Inginerie, Universitatea „Lucian Blaga” din Sibiu
Titlul lucrării coordonate: Modele matematice pentru circuite electrice
</t>
  </si>
  <si>
    <t>coordonare lucrare studențească prezentată la conferință(Sesiunea de comunicări în matematică pentru studenți organizată la ULBS, Facultatea de Științe, 20-21 mai 2022)
Studentii: Andreiaș Alessia, Gabor Paul-Mihai, Roșa Adrian-Raul, Vinerean Marius-Mihai - an I, licență, Electronică Aplicată, Facultatea de Inginerie, Universitatea „Lucian Blaga” din Sibiu
Titlul lucrării coordonate: Aplicații ale transformatei Laplace în Inginerie</t>
  </si>
  <si>
    <t>coordonare lucrare studențească prezentată la conferință(Sesiunea de comunicări în matematică pentru studenți organizată la ULBS, Facultatea de Științe, 20-21 mai 2022)
Studentii: Baboi Liviu–Constantin, Cîrstea Andrei-Călin, Ghișoiu Gabriel, Ștefănescu Elena-Andreea - an I, licență, Mecatronică, Facultatea de Inginerie, Universitatea „Lucian Blaga” din Sibiu
Titlul lucrării coordonate: O analiză de corelație și regresie cu aplicații în inginerie</t>
  </si>
  <si>
    <t>coordonare lucrare studențească prezentată la conferință(Sesiunea de comunicări în matematică pentru studenți organizată la ULBS, Facultatea de Științe, 20-21 mai 2022)
Studentii: Strîmbu Claudiu Ștefan, Păcurar Alexandra –Larisa – an I, licență, Robotică, Facultatea de Inginerie, Universitatea „Lucian Blaga” din Sibiu
Titlul lucrării coordonate: Reprezentări grafice cu ajutorul softului Maple</t>
  </si>
  <si>
    <t>coordonare lucrare studențească prezentată la conferință(Sesiunea de comunicări în matematică pentru studenți organizată la ULBS, Facultatea de Științe, 20-21 mai 2022)
Studentii: Moldovan Elena-Lavinia, Schoppner Ștefania Celina, Sterp Ionică-Alexandru - an I, licență Robotică, Facultatea de Inginerie, Universitatea „Lucian Blaga” din Sibiu
Titlul lucrării coordonate Probleme de integrare numerică în Maple</t>
  </si>
  <si>
    <t>coordonare lucrare studențească prezentată la conferință(Sesiunea de comunicări pentru studenți organizată la ULBS, Facultatea de Inginerie, 3 iunie 2022)
Studentii: Ioan – Dorel PĂȘTINĂ, an I, Electromecanică; Adrian – Raul ROȘA, an I, Electronică Aplicată; Andreas Flaviu BORSE, an I, Electronică Aplicată
Titlul lucrării coordonate:Ecuații diferențiale pentru modelarea circuitelor electrice</t>
  </si>
  <si>
    <t>coordonare lucrare studențească prezentată la conferință(Sesiunea de comunicări pentru studenți organizată la ULBS, Facultatea de Inginerie, 3 iunie 2022). Coordonare realizată împreună cu colega Ș.l. dr. ing. Gabriela CRĂCIUNAȘ
Studentii: Alessia ANDREIAȘ, an I, Electronică Aplicată; Paul-Mihai GABOR, an I, Electronică Aplicată; Marius-Mihai VINEREAN, an I, Electronică Aplicată
Titlul lucrării coordonate:Câteva detalii despre aplicarea transformatei Laplace în Inginerie
electronică</t>
  </si>
  <si>
    <t>coordonare lucrare studențească prezentată la conferință(Sesiunea de comunicări pentru studenți organizată la ULBS, Facultatea de Inginerie, 3 iunie 2022)
StudentiiE lena - Andreea ȘTEFĂNESCU, an I, Mecatronică; Andrei - Călin CÎRSTEA, an I, Mecatronică; Liviu - Constantin BABOI, an I, Mecatronică 
Titlul lucrării coordonate:Construcția unei stații meteo și validarea datelor prin modele matematice</t>
  </si>
  <si>
    <t>coordonare lucrare studențească prezentată la conferință(Sesiunea de comunicări pentru studenți organizată la ULBS, Facultatea de Inginerie, 3 iunie 2022)
Studentii: Claudiu Ștefan STRÎMBU, an I ROB; Alexandra-Larisa PĂCURAR, an I ROB 
Titlul lucrării coordonate:Modelare și simulare cu Maple</t>
  </si>
  <si>
    <t>coordonare lucrare studențească prezentată la conferință(STUDENTS’ INTERNATIONAL CONFERENCE „CERC” 2022 May 12-13, 2022)
Studentii: Cirstea Andrei-Calin, Stefanescu Elena-Andreea, Ghisoiu Gabriel and Baboi Liviu-Constantin 
Titlul lucrării coordonate:Build Your Own Autonomous Weather Station and Interpret the Acquired Data</t>
  </si>
  <si>
    <t>Sesiunea studenteasca de comunicari stiintifice in matematica, eveniment stiintific, 13-14 mai 2022, membru in comitetul de organizare</t>
  </si>
  <si>
    <t>Orientare in cariera alaturi de Continental Automotive Systems, 25.10.2021, întâlniri dintre studenți și mediul de afaceri</t>
  </si>
  <si>
    <t>Continental Automotive Systems Sibiu live in cadrul Targului de Cariere Sibiu 2021, 19.11.2021, întâlniri dintre studenți și mediul de afaceri</t>
  </si>
  <si>
    <t>Continental Engineering &amp; Programming Internship Program 2022, 26.01.2022, întâlniri dintre studenți și mediul de afaceri</t>
  </si>
  <si>
    <t>Eveniment de selectie Continental Engineering &amp; programming intership, 3.05.2022, întâlniri dintre studenți și mediul de afaceri</t>
  </si>
  <si>
    <t>One day in Continental Sibiu for future graduates, 25.05.2022, întâlniri dintre studenți și mediul de afaceri</t>
  </si>
  <si>
    <t>Pregatirea elevilor pentru bacalaureat</t>
  </si>
  <si>
    <t>Sesiunea anuala studenteasca de comunicari stiintifice in matematica, Editia XX, 20-21 mai 2022, membru in comitetul stiintific</t>
  </si>
  <si>
    <t>Organizator principal, International Conference ICDD 2022, 5-7 mai, 2022, focalizata cu precadere asupra tinerilor cercetatori si studentilor, 45 de participanti cu lucrari</t>
  </si>
  <si>
    <t>Organizator principal, Conferinta Nationala de Informatica PCID 2022, 9 aprilie 2022, destinata elevilor, 28 participanti</t>
  </si>
  <si>
    <t>Organizator principal, International Conference ICDD 2021, 4-6 nov.2021, focalizata cu precadere asupra tinerilor cercetatori si studentilor, 35 de participanti cu lucrari</t>
  </si>
  <si>
    <t>Coordonator lucrare: Felix Husac, Automatizarea in agricultura. Studiu de caz: Cresterea microplantelor; Concursul Traian-Lalescu - Sesiunea Stiintifica Nationala de Matematica-Informatica, Brasov, 26-27 nov. 2021</t>
  </si>
  <si>
    <t>Coordonator lucrare: Prala Elisei, Aplicatie pentru compararea conditiilor meteo; Concursul Traian-Lalescu - Sesiunea Stiintifica Nationala de Matematica-Informatica, Brasov, 26-27 nov. 2021</t>
  </si>
  <si>
    <t>Coordonator lucrare: Felix Husac, Using GAN to innovate creative industries: fashion and textile design, ICDD 2022</t>
  </si>
  <si>
    <t>Coordonator lucrare: Vulpeanu Adrian, Role of Python in game development, ICDD 2022</t>
  </si>
  <si>
    <t>Coordonator lucrare: Felix Husac, A comparative study of growing microgreens. Human supervision VS Agritech/Automation, ICDD 2021, 4-6Nov.2021</t>
  </si>
  <si>
    <t>Coordonator lucrare: Marin-Eusebiu Serban, Rating based system for optimizing the learning path, ICDD 2022</t>
  </si>
  <si>
    <t>Coordonator lucrare: Adoris-Dorian Doran, Decentralized open-source cryptocurrency portfolio tracking hybrid application, ICDD 2021, 4-6 Nov. 2021</t>
  </si>
  <si>
    <t>Coordonator proiect: Husac Felix. Tehnologizarea agriculturii de scara mica. Small, Smart, Sustanaible, HSE 2022, Sectiunea hardware, ULBS</t>
  </si>
  <si>
    <r>
      <rPr>
        <sz val="10"/>
        <color theme="1"/>
        <rFont val="Arial Narrow"/>
        <family val="2"/>
      </rPr>
      <t>The Sixth International Conference on Applied Informatics
Imagination, Creativity, Design, Development - ICDD</t>
    </r>
    <r>
      <rPr>
        <sz val="10"/>
        <color rgb="FF000000"/>
        <rFont val="Arial Narrow"/>
        <family val="2"/>
      </rPr>
      <t xml:space="preserve">, 5-7 Mai 2022, SIBIU, 45 de participanți cu lucrări, https://conferences.ulbsibiu.ro/icdd/2022, </t>
    </r>
    <r>
      <rPr>
        <b/>
        <sz val="10"/>
        <color rgb="FF000000"/>
        <rFont val="Arial Narrow"/>
        <family val="2"/>
      </rPr>
      <t>membru</t>
    </r>
    <r>
      <rPr>
        <sz val="10"/>
        <color rgb="FF000000"/>
        <rFont val="Arial Narrow"/>
        <family val="2"/>
      </rPr>
      <t xml:space="preserve"> în comitetul de organizare și științific</t>
    </r>
  </si>
  <si>
    <r>
      <rPr>
        <sz val="10"/>
        <color theme="1"/>
        <rFont val="Arial Narrow"/>
        <family val="2"/>
      </rPr>
      <t>A opta Conferinţă Naţională de Informatică Programare, Comunicare, Imaginaţie, Design (PCID)</t>
    </r>
    <r>
      <rPr>
        <sz val="10"/>
        <color rgb="FF000000"/>
        <rFont val="Arial Narrow"/>
        <family val="2"/>
      </rPr>
      <t xml:space="preserve">, 9 aprilie 2022, SIBIU, 28 participanți, https://conferences.ulbsibiu.ro/conf.pcid, </t>
    </r>
    <r>
      <rPr>
        <b/>
        <sz val="10"/>
        <color rgb="FF000000"/>
        <rFont val="Arial Narrow"/>
        <family val="2"/>
      </rPr>
      <t>membru</t>
    </r>
    <r>
      <rPr>
        <sz val="10"/>
        <color rgb="FF000000"/>
        <rFont val="Arial Narrow"/>
        <family val="2"/>
      </rPr>
      <t xml:space="preserve"> în comitetul de organizare și științific</t>
    </r>
  </si>
  <si>
    <t>The Sixth International Conference on Applied Informatics
Imagination, Creativity, Design, Development - ICDD, 4-6 Noiembrie 2021, SIBIU, 35 de participanți cu lucrări, https://conferences.ulbsibiu.ro/icdd/2021, membru în comitetul de organizare și științific</t>
  </si>
  <si>
    <r>
      <rPr>
        <sz val="10"/>
        <color theme="1"/>
        <rFont val="Arial Narrow"/>
        <family val="2"/>
      </rPr>
      <t>The Sixth International Conference on Applied Informatics
Imagination, Creativity, Design, Development - ICDD</t>
    </r>
    <r>
      <rPr>
        <sz val="10"/>
        <color rgb="FF000000"/>
        <rFont val="Arial Narrow"/>
        <family val="2"/>
      </rPr>
      <t xml:space="preserve">, 5-7 Mai 2022, SIBIU, 45 de participanți cu lucrări, https://conferences.ulbsibiu.ro/icdd/2022, </t>
    </r>
    <r>
      <rPr>
        <b/>
        <sz val="10"/>
        <color rgb="FF000000"/>
        <rFont val="Arial Narrow"/>
        <family val="2"/>
      </rPr>
      <t>membru</t>
    </r>
    <r>
      <rPr>
        <sz val="10"/>
        <color rgb="FF000000"/>
        <rFont val="Arial Narrow"/>
        <family val="2"/>
      </rPr>
      <t xml:space="preserve"> în comitetul de organizare și științific</t>
    </r>
  </si>
  <si>
    <r>
      <rPr>
        <sz val="10"/>
        <color theme="1"/>
        <rFont val="Arial Narrow"/>
        <family val="2"/>
      </rPr>
      <t>A opta Conferinţă Naţională de Informatică Programare, Comunicare, Imaginaţie, Design (PCID)</t>
    </r>
    <r>
      <rPr>
        <sz val="10"/>
        <color rgb="FF000000"/>
        <rFont val="Arial Narrow"/>
        <family val="2"/>
      </rPr>
      <t xml:space="preserve">, 9 aprilie 2022, SIBIU, 28 participanți, https://conferences.ulbsibiu.ro/conf.pcid, </t>
    </r>
    <r>
      <rPr>
        <b/>
        <sz val="10"/>
        <color rgb="FF000000"/>
        <rFont val="Arial Narrow"/>
        <family val="2"/>
      </rPr>
      <t>membru</t>
    </r>
    <r>
      <rPr>
        <sz val="10"/>
        <color rgb="FF000000"/>
        <rFont val="Arial Narrow"/>
        <family val="2"/>
      </rPr>
      <t xml:space="preserve"> în comitetul de organizare și științific</t>
    </r>
  </si>
  <si>
    <t>PCID, membru comitetul de organizare</t>
  </si>
  <si>
    <t>ICDD, membru comitetul de organizare</t>
  </si>
  <si>
    <t>Organizator, International Conference ICDD 2022, 5-7 mai, 2022, focalizata cu precadere asupra tinerilor cercetatori si studentilor, 45 de participanti cu lucrari </t>
  </si>
  <si>
    <t>Organizator, International Conference ICDD 2021, 4-6 nov.2021, focalizata cu precadere asupra tinerilor cercetatori si studentilor, 35 de participanti cu lucrari </t>
  </si>
  <si>
    <t>Organizator, International Conference ICDD 2022, 5-7 mai, 2022, focalizata cu precadere asupra tinerilor cercetatori si studentilor, 45 de participanti cu lucrari</t>
  </si>
  <si>
    <t>Organizator, International Conference ICDD 2021, 4-6 nov.2021, focalizata cu precadere asupra tinerilor cercetatori si studentilor, 35 de participanti cu lucrari</t>
  </si>
  <si>
    <r>
      <rPr>
        <sz val="10"/>
        <color theme="1"/>
        <rFont val="Arial Narrow"/>
        <family val="2"/>
      </rPr>
      <t xml:space="preserve">The Sixth International Conference on Applied Informatics
Imagination, Creativity, Design, Development - ICDD, 5-7 Mai 2022, SIBIU, 45 de participanți cu lucrări, https://conferences.ulbsibiu.ro/icdd/2022, </t>
    </r>
    <r>
      <rPr>
        <b/>
        <sz val="10"/>
        <color rgb="FF000000"/>
        <rFont val="Arial Narrow"/>
        <family val="2"/>
      </rPr>
      <t>membru în comitetul de organizare</t>
    </r>
    <r>
      <rPr>
        <sz val="10"/>
        <color rgb="FF000000"/>
        <rFont val="Arial Narrow"/>
        <family val="2"/>
      </rPr>
      <t xml:space="preserve"> și</t>
    </r>
    <r>
      <rPr>
        <b/>
        <sz val="10"/>
        <color rgb="FF000000"/>
        <rFont val="Arial Narrow"/>
        <family val="2"/>
      </rPr>
      <t xml:space="preserve"> științific</t>
    </r>
  </si>
  <si>
    <r>
      <rPr>
        <sz val="10"/>
        <color theme="1"/>
        <rFont val="Arial Narrow"/>
        <family val="2"/>
      </rPr>
      <t xml:space="preserve">A opta Conferinţă Naţională de Informatică Programare, Comunicare, Imaginaţie, Design (PCID), 9 aprilie 2022, SIBIU, 28 participanți, https://conferences.ulbsibiu.ro/conf.pcid, </t>
    </r>
    <r>
      <rPr>
        <b/>
        <sz val="10"/>
        <color rgb="FF000000"/>
        <rFont val="Arial Narrow"/>
        <family val="2"/>
      </rPr>
      <t>membru în comitetul de organizare</t>
    </r>
    <r>
      <rPr>
        <sz val="10"/>
        <color rgb="FF000000"/>
        <rFont val="Arial Narrow"/>
        <family val="2"/>
      </rPr>
      <t xml:space="preserve"> și</t>
    </r>
    <r>
      <rPr>
        <b/>
        <sz val="10"/>
        <color rgb="FF000000"/>
        <rFont val="Arial Narrow"/>
        <family val="2"/>
      </rPr>
      <t xml:space="preserve"> științific</t>
    </r>
  </si>
  <si>
    <r>
      <rPr>
        <sz val="10"/>
        <color theme="1"/>
        <rFont val="Arial Narrow"/>
        <family val="2"/>
      </rPr>
      <t xml:space="preserve">The Sixth International Conference on Applied Informatics
Imagination, Creativity, Design, Development - ICDD, 4-6 Noiembrie 2021, SIBIU, 35 de participanți cu lucrări, https://conferences.ulbsibiu.ro/icdd/2021, </t>
    </r>
    <r>
      <rPr>
        <b/>
        <sz val="10"/>
        <color rgb="FF000000"/>
        <rFont val="Arial Narrow"/>
        <family val="2"/>
      </rPr>
      <t xml:space="preserve">membru în comitetul de organizare </t>
    </r>
    <r>
      <rPr>
        <sz val="10"/>
        <color rgb="FF000000"/>
        <rFont val="Arial Narrow"/>
        <family val="2"/>
      </rPr>
      <t xml:space="preserve">și </t>
    </r>
    <r>
      <rPr>
        <b/>
        <sz val="10"/>
        <color rgb="FF000000"/>
        <rFont val="Arial Narrow"/>
        <family val="2"/>
      </rPr>
      <t>științific</t>
    </r>
  </si>
  <si>
    <t>”International Conference on Applied Informatics Imagination, Creativity, Design, Development ” - ICDD, 4-6 November 2021,Sibiu, Romania, membru in comitetul de organizare, https://conferences.ulbsibiu.ro/icdd/2021/org_committees.php</t>
  </si>
  <si>
    <t>“Conferinţa Naţională de Informatică pentru Elevi Programare, Comunicare, Imaginaţie, Design “(PCID), 9 Aprilie 2022, Sibiu, Romania, membru in comitetul de organizare, http://infopapers.ro/pcid/2022/comitet-stiintific/</t>
  </si>
  <si>
    <t>”International Conference on Applied Informatics
Imagination, Creativity, Design, Development ” - ICDD, 5-7 May 2022, Sibiu, Romania, membru in comitetul de organizare,
https://conferences.ulbsibiu.ro/icdd/2022/org_committees.php</t>
  </si>
  <si>
    <t>membru în comitetul de organizare ICDD 2022, 5-7 mai, Sibiu
The Sixth International Conference on Applied Informatics Imagination, Creativity, Design, Development</t>
  </si>
  <si>
    <t>membru în comitetul de organizare ICDD 2021, 4-6 nov, Sibiu
Fifth International Conference on Applied Informatics Imagination, Creativity, Design, Development</t>
  </si>
  <si>
    <t>membru în comitetul de organizare, PCID, 9 aprilie 2022, Sibiu
A opta Conferinţă Naţională de Informatică Programare, Comunicare, Imaginaţie, Design</t>
  </si>
  <si>
    <t>Coordonator lucrare:
Ramona-Antonela Bondă, Andrei-Daniel Mihai, The Simulation of Natural Behavior in Games Using Artificial Intelligence. Imagine Processing and Smart Input
ICDD 2022</t>
  </si>
  <si>
    <t>Coordonator proiect:
Bondă Ramona-Antonela, Simularea de interacțiune naturală în jocuri prin instrumente de inteligență artificială
Concursului HSE2022, Secțiunea: Studenti software, Mențiune I, ROPARDO SRL</t>
  </si>
  <si>
    <t>The fifth ”International Conference on Applied Informatics Imagination, Creativity, Design, Development ” - ICDD, 4-6 November 2021,Sibiu, Romania,35 participanti cu lucrari, membru in comitetul de organizare https://conferences.ulbsibiu.ro/icdd/2021/org_committees.php</t>
  </si>
  <si>
    <t>A opta Conferinţa Naţională de Informatică pentru Elevi Programare, Comunicare, Imaginaţie, Design (PCID), 9 Aprilie 2022, Sibiu, Romania, 28 participanti. membru in comitetul de organizare http://infopapers.ro/pcid/2022/comitet-de-organizare/</t>
  </si>
  <si>
    <t>The sixth ”International Conference on Applied Informatics
Imagination, Creativity, Design, Development ” - ICDD, 5-7 May 2022, Sibiu, Romania, 45 participanti cu lucrari, membru in comitetul de organizare
https://conferences.ulbsibiu.ro/icdd/2022/org_committees.php</t>
  </si>
  <si>
    <t>Scoala de vara Ulbs 2022</t>
  </si>
  <si>
    <t>Cupa Primaverii la volei pe facultati editia a 12-a</t>
  </si>
  <si>
    <t>Studium Oecologicum - Cocârlea Denisa Maria</t>
  </si>
  <si>
    <t>Studium Oecologicum - Lațcu Cassandra</t>
  </si>
  <si>
    <t>Studium Oecologicum - Marti Ioana</t>
  </si>
  <si>
    <t xml:space="preserve">Studium Oecologicum - Denisa Cocîrlea, Anamaria Lazăr, Niculina Cic
</t>
  </si>
  <si>
    <t>FSTI</t>
  </si>
  <si>
    <t>Journal club, eveniment stiintific (cerc stiintific studentesc), o data la 2 saptamani incepand din octombrie pana in mai, 10 participanti/sedinta, coordonator</t>
  </si>
  <si>
    <t>Studium Oecologicum, 13 mai 2022, Sesiune științifică studențească, 13 studenți participanți, coordonare lucrare studențească prezentată la conferință Crețu Paraschiva, Bazinul carpatic al Sevișului - elemente de morfometrie.</t>
  </si>
  <si>
    <t>Vizita de documentare cu studentii - deplasare Scola in Natura, Bradu, Octombrie 2022</t>
  </si>
  <si>
    <t>Vizita de documentare cu studentii - Asociația ARNI - deplasare pădurea Dumbrava, atelier de conectare cu natura, Octombrie 2022</t>
  </si>
  <si>
    <t>Prelegeri pentru Luna Științei - Școala Româno Finlandeză ERI din Sibiu, 22-23 nov 20222</t>
  </si>
  <si>
    <t>Intalnire dintre studentii Facultății de Științe, specializarea Biologie cu reprezentanți ai societății civile din Sibiu - Asociația Arii Rurale Naturale Interconectate</t>
  </si>
  <si>
    <t>Aplicație practică în Munții Apuseni 14.05.2022 ân cadrul proiectului Știintă, creativitate, sustenabilitate - workshopuri și aplicații practice</t>
  </si>
  <si>
    <t>Manifestare științifică studențească  - Studium Oecologicum</t>
  </si>
  <si>
    <t>Studium Oecologicum, 13 mai 2022 Coordonator al lucrării Preliminary notes on invertebrates of Gusterita Hill Sibiu student Corina Guliev</t>
  </si>
  <si>
    <t>Coordonare cerc științific studențesc - Cluul de Entomologie - Carl Fuss</t>
  </si>
  <si>
    <t>Sesiunea națională de comunicări științifice studențești pe teme de silvicultură și protecția mediului -Ediția a VII-a, 3-4 iunie 2022, Brașov - Silviu Ticu- Comunități de lăcuste (Insecta: Orthoptera) din
Parcul Național Buila-Vânturarița https://silvic.unitbv.ro/images/program_prezentari_3.06.2022.pdf</t>
  </si>
  <si>
    <t>Sesiunea națională de comunicări științifice studențești pe teme de silvicultură și protecția mediului -Ediția a VII-a, 3-4 iunie 2022, Brașov - Succesiunea comunităților de păiajeni
(Araneae) pe haldele de steril rezultate în urma
exploatărilor din Cariera de Calcar Bistrița
(județul Vâlcea) https://silvic.unitbv.ro/images/program_prezentari_3.06.2022.pdf</t>
  </si>
  <si>
    <t>Sesiunea națională de comunicări științifice studențești pe teme de silvicultură și protecția mediului -Ediția a VII-a, 3-4 iunie 2022, Brașov - Contribuții la cunoașterea faunei de fluturi de
zi (Lepidoptera:Rhopalocera) din ROSCI0020
Câmpia Careiului  https://silvic.unitbv.ro/images/program_prezentari_3.06.2022.pdf</t>
  </si>
  <si>
    <t>Studium Oecologicum -Diversitatea genetică la Myrmica rubra (Hymenoptera: Formicidae) în Europa utilizând analiza spațială - Teodora Cirican</t>
  </si>
  <si>
    <t>Studium Oecologicum - Comunități de carabide (Coleoptera: Carabidae) în pășuni
împădurite – Studiu de caz: Platoul Breite (Sighișoara, Transilvania) - Andreea Zmaranda</t>
  </si>
  <si>
    <t>Studium Oecologicum - Comunități de furnici (Hymenoptera: Formicidae) în pășuni
impădurite – Studiu de caz: Platoul Breite (Sighișoara, Transilvania) - Geprgoa Stanica</t>
  </si>
  <si>
    <t>Studium Oecologicum - Date noi privind specificitatea de gazdă a endoparazitului Myrmicinosporidium durum Hölldobler 1933 - Diana Dumitru</t>
  </si>
  <si>
    <t xml:space="preserve">ID15-Aplicații câștigătoare la competiții de proiecte didactice  (II)
</t>
  </si>
  <si>
    <t xml:space="preserve">Proiecte internaționale (altele decât cele de la ID02), POCU (altele decât la ID02: practică studențească, antreprenoriat ș.a.), CNFP, AFCN, FDI, ROSE (doar liniile competitive), Consiliul Local, Consiliul Județean ș.a.
</t>
  </si>
  <si>
    <t xml:space="preserve">Se punctează doar proiectele pentru care directorul a contribuit la scrierea aplicației; </t>
  </si>
  <si>
    <t>Punctajul se acordă o singură dată pe proiect, pentru anul în care a avut loc contractarea, indiferent dacă este vorba despre un proiect/buget multianual;</t>
  </si>
  <si>
    <r>
      <rPr>
        <b/>
        <sz val="10"/>
        <color rgb="FF000000"/>
        <rFont val="Arial Narrow"/>
        <family val="2"/>
      </rPr>
      <t>*Punctaje de referință:</t>
    </r>
    <r>
      <rPr>
        <sz val="10"/>
        <color rgb="FF000000"/>
        <rFont val="Arial Narrow"/>
        <family val="2"/>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       Punctajele de referință vizează proiectele în care ULBS este partener. În cazul în care ULBS este </t>
    </r>
    <r>
      <rPr>
        <b/>
        <sz val="10"/>
        <color rgb="FF000000"/>
        <rFont val="Arial Narrow"/>
        <family val="2"/>
      </rPr>
      <t>coordonator/ beneficiar</t>
    </r>
    <r>
      <rPr>
        <sz val="10"/>
        <color rgb="FF000000"/>
        <rFont val="Arial Narrow"/>
        <family val="2"/>
      </rPr>
      <t xml:space="preserve"> al proiectului, se aplică un </t>
    </r>
    <r>
      <rPr>
        <b/>
        <sz val="10"/>
        <color rgb="FF000000"/>
        <rFont val="Arial Narrow"/>
        <family val="2"/>
      </rPr>
      <t>coeficient de multiplicare de 2.</t>
    </r>
    <r>
      <rPr>
        <sz val="10"/>
        <color rgb="FF000000"/>
        <rFont val="Arial Narrow"/>
        <family val="2"/>
      </rPr>
      <t xml:space="preserve">
</t>
    </r>
  </si>
  <si>
    <t>Buget ULBS</t>
  </si>
  <si>
    <t>Grant Fulbright program Cybersecurity</t>
  </si>
  <si>
    <t>Fulbright</t>
  </si>
  <si>
    <t>Beneficiar</t>
  </si>
  <si>
    <t xml:space="preserve">ID16-Mobilități de predare și formare
</t>
  </si>
  <si>
    <t xml:space="preserve">Se punctează activități de mobilitate de tip Erasmus+, SEE, CEEPUS ș.a. </t>
  </si>
  <si>
    <t>Se punctează atât mobilitățile de predare (STA), cât și acelea de formare (STT), câștigate în urma unui proces de selecție publică și în care cadrul didactic reprezintă ULBS; se punctează doar mobilitățile efectuate în format fizic.</t>
  </si>
  <si>
    <r>
      <rPr>
        <b/>
        <sz val="10"/>
        <color rgb="FF000000"/>
        <rFont val="Arial Narrow"/>
        <family val="2"/>
      </rPr>
      <t>*Punctaje de referință:</t>
    </r>
    <r>
      <rPr>
        <sz val="10"/>
        <color rgb="FF000000"/>
        <rFont val="Arial Narrow"/>
        <family val="2"/>
      </rPr>
      <t xml:space="preserve">
•      50 p./mobilitate;
</t>
    </r>
  </si>
  <si>
    <t>Informații complete despre mobilitatea efectuată (tip de mobilitate, instituția gazdă, localitatea, țara, perioada mobilității)</t>
  </si>
  <si>
    <t>Erasmus, Universitatea Airlangga, Surabaya, Indonezia, 23-31 mai 2022</t>
  </si>
  <si>
    <t>Erasmus+ - STT - University of Thessaly, Grecia, 15-22.09.2021</t>
  </si>
  <si>
    <t>Erasmus+ - STT - Kalstadt University, Suedia, 31.03-9.04.2022</t>
  </si>
  <si>
    <t>Erasmus+ - STT - Kairlangga University, Indonesia, 23-31.05.2022</t>
  </si>
  <si>
    <t>University of Applied Sciences, Landshut, Germania, mobilitate de predare (STA), 14.10-23.10.2021</t>
  </si>
  <si>
    <t>Reykjavik University, Iceland, mobilitate de predare SEE Esayep, 25.03-31.03.2022</t>
  </si>
  <si>
    <t>ERASMUS 
University of South-Eastern Norway, 
Norway, 14-18 Martie 2022</t>
  </si>
  <si>
    <t>Universitatea din Evora, Portugalia, mobilitatea de formare, mai 2022</t>
  </si>
  <si>
    <t xml:space="preserve">ID17-Publicarea de materiale didactice (II)
</t>
  </si>
  <si>
    <t>Manuale, cursuri, auxiliare, caiete de seminar, culegeri de exerciții, antologii de texte, ș.a., publicate cu ISBN, la edituri din România sau la edituri din străinătate care nu se află pe lista editurilor de prestigiu a ULBS</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</si>
  <si>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</si>
  <si>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Dovada publicării volumului se face prin link către prezentarea volumului de pe site-ul editurii; prezentarea trebuie să conțină: titlul și data publicării volumului; ISBN-ul; numărul de pagini; numele autorilor, coordonatorilor și al traducătorilor; cuprinsul volumului; în cazul în care informațiile de pe site nu sunt complete, se vor furniza dovezi adiționale;</t>
  </si>
  <si>
    <t>O lucrare este considerată în mod obligatoriu didactică și, prin urmare, nu poate fi raportată la componenta științifică a GRADIS atunci când ea conține cel puțin unul dintre următoarele elemente: (a) își precizează în mod explicit caracterul didactic (prin specificații precum „curs”, „note de curs”, „manual”, „caiet de seminar” ș.a.m.d.); (b) cel puțin o treime din lucrare constituie o antologie de texte semnate de alți autori decât aceia ai volumului raportat; (c) conține, indiferent în ce proporție, sarcini didactice (teme, exerciții, probleme de rezolvat ș,a.m.d.); dincolo de aceste elemente, orice probleme de încadrare vor fi soluționate de către consiliul departamentului/centrului de cercetare la care se face raportarea;</t>
  </si>
  <si>
    <r>
      <rPr>
        <sz val="10"/>
        <color rgb="FF000000"/>
        <rFont val="Arial Narrow"/>
        <family val="2"/>
      </rPr>
      <t xml:space="preserve">În oricare domeniu, în cazul traducerilor de materiale didactice care, conform clasificării Academiei Române, sunt realizate în/din „limbi vechi” (latină, greacă veche, ebraică, slavonă) sau în/din „limbi străine mai puțin curente” (chineză, hindi, suedeză ș.a.), se aplică un </t>
    </r>
    <r>
      <rPr>
        <b/>
        <sz val="10"/>
        <color rgb="FF000000"/>
        <rFont val="Arial Narrow"/>
        <family val="2"/>
      </rPr>
      <t>coeficient de multiplicare de 2.</t>
    </r>
  </si>
  <si>
    <r>
      <rPr>
        <b/>
        <sz val="10"/>
        <color rgb="FF000000"/>
        <rFont val="Arial Narrow"/>
        <family val="2"/>
      </rPr>
      <t>*Punctaje de referință:</t>
    </r>
    <r>
      <rPr>
        <sz val="10"/>
        <color rgb="FF000000"/>
        <rFont val="Arial Narrow"/>
        <family val="2"/>
      </rPr>
      <t xml:space="preserve">
•       autor de volume/capitole: 2 p./pagină; 
•       coordonare/editare de volum: 1 p./pagină; se împarte la numărul de coordonatori;
•       traducere de volume/capitole: 1 p./pagină;
•       15 p./ fiecare material didactic publicat online pe platforma TeachOn
</t>
    </r>
  </si>
  <si>
    <t>Numerical methods - topics for lectures and laboratory classes-</t>
  </si>
  <si>
    <t>Editura Universității "Lucian Blaga" din Sibiu</t>
  </si>
  <si>
    <t>ISBN 978-606-12-1936-0</t>
  </si>
  <si>
    <t>155,00</t>
  </si>
  <si>
    <t>1p/pag.</t>
  </si>
  <si>
    <t xml:space="preserve">ID18-Alte activități-suport
</t>
  </si>
  <si>
    <t>Formare, promovare, admitere ș.a.m.d.</t>
  </si>
  <si>
    <r>
      <rPr>
        <sz val="10"/>
        <color rgb="FF000000"/>
        <rFont val="Arial Narrow"/>
        <family val="2"/>
      </rPr>
      <t xml:space="preserve">La activitățile de </t>
    </r>
    <r>
      <rPr>
        <b/>
        <sz val="10"/>
        <color rgb="FF000000"/>
        <rFont val="Arial Narrow"/>
        <family val="2"/>
      </rPr>
      <t>formare</t>
    </r>
    <r>
      <rPr>
        <sz val="10"/>
        <color rgb="FF000000"/>
        <rFont val="Arial Narrow"/>
        <family val="2"/>
      </rPr>
      <t>, se punctează doar activitățile la care cadrul didactic a participat la solicitarea instituției; nu se punctează activitățile de dezvoltare personală;</t>
    </r>
  </si>
  <si>
    <r>
      <rPr>
        <sz val="10"/>
        <color rgb="FF000000"/>
        <rFont val="Arial Narrow"/>
        <family val="2"/>
      </rPr>
      <t xml:space="preserve">La activitățile de </t>
    </r>
    <r>
      <rPr>
        <b/>
        <sz val="10"/>
        <color rgb="FF000000"/>
        <rFont val="Arial Narrow"/>
        <family val="2"/>
      </rPr>
      <t>promovare</t>
    </r>
    <r>
      <rPr>
        <sz val="10"/>
        <color rgb="FF000000"/>
        <rFont val="Arial Narrow"/>
        <family val="2"/>
      </rPr>
      <t>, pentru vizitele de promovare, punctajul/zi se împarte la membrii echipei, dacă vizita s-a desfășurat în Sibiu și se acordă fiecărui membru al echipei dacă a acut loc în afara localității;</t>
    </r>
    <r>
      <rPr>
        <sz val="10"/>
        <color rgb="FF000000"/>
        <rFont val="Arial Narrow"/>
        <family val="2"/>
      </rPr>
      <t xml:space="preserve">
Pentru materialele și acțiunile de promovare, punctajul se acordă per an universitar, nu per material/acțiune; în cazul în care mai multe persoane au contribuit la realizarea materialelor, punctajul se împarte între ele;
Pentru materialele și acțiunile de promovare, punctajul se acordă per an universitar, nu per material/acțiune; în cazul în care mai multe persoane au contribuit la realizarea materialelor, punctajul se împarte între ele;
Se poate puncta cel mult 1 coordonator de promovare la nivelul fiecărui departament și cel mult 1 coordonator la nivelul facultății (diferit de coordonatorii de la nivelul departamentelor);</t>
    </r>
  </si>
  <si>
    <r>
      <rPr>
        <sz val="10"/>
        <color rgb="FF000000"/>
        <rFont val="Arial Narrow"/>
        <family val="2"/>
      </rPr>
      <t xml:space="preserve">La </t>
    </r>
    <r>
      <rPr>
        <b/>
        <sz val="10"/>
        <color rgb="FF000000"/>
        <rFont val="Arial Narrow"/>
        <family val="2"/>
      </rPr>
      <t>activități administrative</t>
    </r>
    <r>
      <rPr>
        <sz val="10"/>
        <color rgb="FF000000"/>
        <rFont val="Arial Narrow"/>
        <family val="2"/>
      </rPr>
      <t xml:space="preserve">, punctajele se acordă după cum urmează:
-participarea la realizarea site-ului departamentului/facultății/centrului de cercetare ș.a.: 30 p./persoană, max. 2 persoane/structură administrativă;
-gestionarea paginii/paginilor de social media a(le) departamentului/facultății/centrului ș.a.: 30 p./persoană (pentru toate paginile de social media); max. 2 persoane/structură administrativă
</t>
    </r>
  </si>
  <si>
    <r>
      <rPr>
        <sz val="10"/>
        <color rgb="FF000000"/>
        <rFont val="Arial Narrow"/>
        <family val="2"/>
      </rPr>
      <t xml:space="preserve">La </t>
    </r>
    <r>
      <rPr>
        <b/>
        <sz val="10"/>
        <color rgb="FF000000"/>
        <rFont val="Arial Narrow"/>
        <family val="2"/>
      </rPr>
      <t>Alte activități-suport,</t>
    </r>
    <r>
      <rPr>
        <sz val="10"/>
        <color rgb="FF000000"/>
        <rFont val="Arial Narrow"/>
        <family val="2"/>
      </rPr>
      <t xml:space="preserve"> punctajele se acordă cu acordul Consiliului Departamentului.</t>
    </r>
  </si>
  <si>
    <r>
      <rPr>
        <b/>
        <sz val="10"/>
        <color rgb="FF000000"/>
        <rFont val="Arial Narrow"/>
        <family val="2"/>
      </rPr>
      <t>*Punctaje de referință:</t>
    </r>
    <r>
      <rPr>
        <sz val="10"/>
        <color rgb="FF000000"/>
        <rFont val="Arial Narrow"/>
        <family val="2"/>
      </rPr>
      <t xml:space="preserve">
a) </t>
    </r>
    <r>
      <rPr>
        <b/>
        <sz val="10"/>
        <color rgb="FF000000"/>
        <rFont val="Arial Narrow"/>
        <family val="2"/>
      </rPr>
      <t>Formare:</t>
    </r>
    <r>
      <rPr>
        <sz val="10"/>
        <color rgb="FF000000"/>
        <rFont val="Arial Narrow"/>
        <family val="2"/>
      </rPr>
      <t xml:space="preserve">
 •       participarea la workshopuri, seminare, programe de formare profesională: 8 p./zi
b) </t>
    </r>
    <r>
      <rPr>
        <b/>
        <sz val="10"/>
        <color rgb="FF000000"/>
        <rFont val="Arial Narrow"/>
        <family val="2"/>
      </rPr>
      <t>Promovare:</t>
    </r>
    <r>
      <rPr>
        <sz val="10"/>
        <color rgb="FF000000"/>
        <rFont val="Arial Narrow"/>
        <family val="2"/>
      </rPr>
      <t xml:space="preserve">
•       vizite de promovare a ofertei educaționale a ULBS în licee: 8 p./zi
•       realizarea de materiale promoționale cu oferta ULBS: 50 p.
•       coordonator acțiuni de promovare la nivelul departamentului/facultății: 20 p. </t>
    </r>
    <r>
      <rPr>
        <b/>
        <sz val="10"/>
        <color rgb="FF000000"/>
        <rFont val="Arial Narrow"/>
        <family val="2"/>
      </rPr>
      <t xml:space="preserve">
</t>
    </r>
    <r>
      <rPr>
        <sz val="10"/>
        <color rgb="FF000000"/>
        <rFont val="Arial Narrow"/>
        <family val="2"/>
      </rPr>
      <t xml:space="preserve">c) </t>
    </r>
    <r>
      <rPr>
        <b/>
        <sz val="10"/>
        <color rgb="FF000000"/>
        <rFont val="Arial Narrow"/>
        <family val="2"/>
      </rPr>
      <t>Activități administrative:</t>
    </r>
    <r>
      <rPr>
        <sz val="10"/>
        <color rgb="FF000000"/>
        <rFont val="Arial Narrow"/>
        <family val="2"/>
      </rPr>
      <t xml:space="preserve">
•       coordonare programe ID: 80 p./ program;
•       coordonare programe postuniversitare și/sau programe de formare continuă: 50 p./program
•       participarea la realizarea orarului: 80 p./persoană
•       participarea la realizarea site-ului departamentului/facultății/centrului de cercetare ș.a.: 30 p.
•       gestionarea paginii/paginilor de social media a(le) departamentului/facultății/centrului ș.a.: 30 p.
•       participarea la admitere (asistență): 8 p./zi.
d) </t>
    </r>
    <r>
      <rPr>
        <b/>
        <sz val="10"/>
        <color rgb="FF000000"/>
        <rFont val="Arial Narrow"/>
        <family val="2"/>
      </rPr>
      <t>Alte activități-suport:</t>
    </r>
    <r>
      <rPr>
        <sz val="10"/>
        <color rgb="FF000000"/>
        <rFont val="Arial Narrow"/>
        <family val="2"/>
      </rPr>
      <t xml:space="preserve">
•       max. 100 p. 
</t>
    </r>
  </si>
  <si>
    <t>Informații complete despre activitatea suport (tipul, denumirea, perioada desfășurării)</t>
  </si>
  <si>
    <t>Promovare specializarea Mate info la CN O Goga, O. Ghibu</t>
  </si>
  <si>
    <t>vizite de promovare a ofertei educaționale a ULBS în licee (Râmnicu Vâlcea), 2 vizite</t>
  </si>
  <si>
    <t>asistență admitere</t>
  </si>
  <si>
    <t>Admitere</t>
  </si>
  <si>
    <t>Participarea la admitere în comisia tehnică pentru verificarea dosarelor. Am participat atât în sesiunea de admitere de vară cât și în cea de toamnă.</t>
  </si>
  <si>
    <t>8p/zi</t>
  </si>
  <si>
    <t>Activitate de promovare a ofertei ULBS pentru licee. Am dus fluturași și le-am vorbit elevilor despre oferta educațională, la liceele unde am fost desemnată să merg.</t>
  </si>
  <si>
    <t>Participări ședințe. De ex., ședința de instruire pentru comisia tehnică de admitere, organizată de d-nul lector univ.dr.D.Hunyadi sau ședința din sala A26 unde d-nul decan ne-a prezentat în PowerPoint o analiză a admiterii la Facultatea de Științe.</t>
  </si>
  <si>
    <t>Am participat, ca activitate de formare, la prezentările de lucrări ce s-au făcut la ICATA 2022, am avut linkul și accesul dat de colega organizator.</t>
  </si>
  <si>
    <t>Am creat cursuri Google Classroom pentru toate cursurile, seminariile și laboratoarele ținute de mine. Am creat materiale didactice pentru studenți ce le-am postat săptămânal acolo, pentru ca și studenții ce nu au fost prezenți fizic la ore să știe ce s-a discutat și să poată învăța.</t>
  </si>
  <si>
    <t>Site-ul facultății</t>
  </si>
  <si>
    <t>Site-ul Centrul de cercetare în Matematică Aplicată</t>
  </si>
  <si>
    <t>Vizita de promovare a ofertei educaționale a ULBS în liceele din Sibiu</t>
  </si>
  <si>
    <t>Coordonator acțiuni de promovare la nivelul facultății</t>
  </si>
  <si>
    <t>Promovare ULBS (in Valcea, luna mai)</t>
  </si>
  <si>
    <t>Participarea la admitere</t>
  </si>
  <si>
    <t>Vizita de promovare a ofertei educaționale a ULBS în liceele din Ramnicu Valcea, 12.04.2022</t>
  </si>
  <si>
    <t>Asistenta admitere</t>
  </si>
  <si>
    <t>partciparea la realizarea orarului</t>
  </si>
  <si>
    <t>secretar comisie licență+disertație</t>
  </si>
  <si>
    <t>Suport Admitere</t>
  </si>
  <si>
    <t>Realizare orar</t>
  </si>
  <si>
    <t>Secretar admitere</t>
  </si>
  <si>
    <t>participare în comisia de admitere (confirmare loc, preluare dosare)</t>
  </si>
  <si>
    <t>3 zile (21.07.22, 22.07, 23.07)</t>
  </si>
  <si>
    <t>FSI3</t>
  </si>
  <si>
    <t>1. Activitati de formare: Ateliere scriere academica</t>
  </si>
  <si>
    <t>3*8 = 24</t>
  </si>
  <si>
    <t>2. Activitati de formare:Ateliere pentru dezvoltarea și îmbunătățirea competențelor digitale</t>
  </si>
  <si>
    <t>9*8 = 72</t>
  </si>
  <si>
    <t>administrare pagina web pentru domeniul Informatica, ICDD, MDIS</t>
  </si>
  <si>
    <t>Activități formare - participare workshop 1.Ateliere de scriere academica</t>
  </si>
  <si>
    <t>3*8=24</t>
  </si>
  <si>
    <t>2.Ateliere pentru dezvoltarea și îmbunătățirea competenţelor digitale în domeniul cercetării pentru utilizarea cât mai avansată a softurilor şi platformelor</t>
  </si>
  <si>
    <t>9*8=72</t>
  </si>
  <si>
    <t xml:space="preserve">Secretar comisie disertatie 
STIA 29 iunie 2022 = 15 candidati
</t>
  </si>
  <si>
    <t>15/3*3=</t>
  </si>
  <si>
    <t>Secretar comisie examen de licență</t>
  </si>
  <si>
    <t>48.66</t>
  </si>
  <si>
    <t>Secretar comisie examen de disertație</t>
  </si>
  <si>
    <t>39.99</t>
  </si>
  <si>
    <t>Gestionarea paginii departamentului Ed. Fizica</t>
  </si>
  <si>
    <t>Participarea la realizarea site-ului departamentului</t>
  </si>
  <si>
    <t>participarea la admitere (asistență): 8 p./zi.</t>
  </si>
  <si>
    <t>15 zile x 8 p/zi</t>
  </si>
  <si>
    <t>activitate administrativa, admitere licenta si masterat, iulie 2022</t>
  </si>
  <si>
    <t>Asistență la admitere, preluare dosare și confirmarea locului</t>
  </si>
  <si>
    <t>participarea la realizarea orarului</t>
  </si>
  <si>
    <t>participarea la workshopuri, seminare, programe de formare profesională</t>
  </si>
  <si>
    <t>2X8=16</t>
  </si>
  <si>
    <t>vizite de promovare a ofertei educaționale a ULBS în licee</t>
  </si>
  <si>
    <t>participarea la admitere (asistență)</t>
  </si>
  <si>
    <t>3X8=24</t>
  </si>
  <si>
    <t>Examen de licență - secretar în comisie</t>
  </si>
  <si>
    <t>39:3=13x2=26</t>
  </si>
  <si>
    <t>Examen de disertatie - secretar în comisie</t>
  </si>
  <si>
    <t>13:3x3=13</t>
  </si>
  <si>
    <t>Realizarea de materiale promotionale cu oferta ULBS</t>
  </si>
  <si>
    <r>
      <rPr>
        <b/>
        <sz val="10"/>
        <color theme="1"/>
        <rFont val="Arial Narrow"/>
        <family val="2"/>
      </rPr>
      <t>Activități administrative:</t>
    </r>
    <r>
      <rPr>
        <sz val="10"/>
        <color theme="1"/>
        <rFont val="Arial Narrow"/>
        <family val="2"/>
      </rPr>
      <t xml:space="preserve">  participarea la realizarea orarului: septembrie, noiembrie, februarie, aprilie</t>
    </r>
  </si>
  <si>
    <r>
      <rPr>
        <b/>
        <sz val="10"/>
        <color theme="1"/>
        <rFont val="Arial Narrow"/>
        <family val="2"/>
      </rPr>
      <t>Activități administrative:</t>
    </r>
    <r>
      <rPr>
        <sz val="10"/>
        <color theme="1"/>
        <rFont val="Arial Narrow"/>
        <family val="2"/>
      </rPr>
      <t xml:space="preserve"> participarea la admitere:</t>
    </r>
  </si>
  <si>
    <t>Gestionare paginii de socilal media - Facebook &amp; Instagram</t>
  </si>
  <si>
    <t>Vizite de promovare a ofertei educationale</t>
  </si>
  <si>
    <t>8 x  3 vizite</t>
  </si>
  <si>
    <t>Comisie de verificare SIEPAS - comisie pe facultate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</si>
</sst>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0_ "/>
  </numFmts>
  <fonts count="80">
    <font>
      <sz val="11"/>
      <color theme="1"/>
      <name val="Calibri"/>
      <scheme val="minor"/>
    </font>
    <font>
      <sz val="10"/>
      <color rgb="FF000000"/>
      <name val="Arial Narrow"/>
      <family val="2"/>
    </font>
    <font>
      <sz val="11"/>
      <color theme="1"/>
      <name val="Calibri"/>
      <family val="2"/>
    </font>
    <font>
      <b/>
      <sz val="10"/>
      <color theme="1"/>
      <name val="Arial Narrow"/>
      <family val="2"/>
    </font>
    <font>
      <sz val="10"/>
      <color theme="1"/>
      <name val="Arial Narrow"/>
      <family val="2"/>
    </font>
    <font>
      <b/>
      <sz val="11"/>
      <color rgb="FF000000"/>
      <name val="Calibri"/>
      <family val="2"/>
    </font>
    <font>
      <sz val="11"/>
      <color rgb="FF000000"/>
      <name val="Calibri"/>
      <family val="2"/>
    </font>
    <font>
      <b/>
      <sz val="12"/>
      <color rgb="FF000000"/>
      <name val="Arial Narrow"/>
      <family val="2"/>
    </font>
    <font>
      <sz val="11"/>
      <name val="Calibri"/>
      <family val="2"/>
    </font>
    <font>
      <b/>
      <sz val="10"/>
      <color rgb="FF000000"/>
      <name val="Arial Narrow"/>
      <family val="2"/>
    </font>
    <font>
      <b/>
      <sz val="9"/>
      <color rgb="FF000000"/>
      <name val="Arial Narrow"/>
      <family val="2"/>
    </font>
    <font>
      <b/>
      <sz val="9"/>
      <color rgb="FF000000"/>
      <name val="Calibri"/>
      <family val="2"/>
    </font>
    <font>
      <u/>
      <sz val="10"/>
      <color rgb="FF000000"/>
      <name val="Arial Narrow"/>
      <family val="2"/>
    </font>
    <font>
      <u/>
      <sz val="10"/>
      <color theme="1"/>
      <name val="Arial Narrow"/>
      <family val="2"/>
    </font>
    <font>
      <u/>
      <sz val="10"/>
      <color theme="1"/>
      <name val="Arial Narrow"/>
      <family val="2"/>
    </font>
    <font>
      <u/>
      <sz val="10"/>
      <color theme="1"/>
      <name val="Arial Narrow"/>
      <family val="2"/>
    </font>
    <font>
      <u/>
      <sz val="10"/>
      <color theme="1"/>
      <name val="Arial Narrow"/>
      <family val="2"/>
    </font>
    <font>
      <u/>
      <sz val="10"/>
      <color theme="1"/>
      <name val="Arial Narrow"/>
      <family val="2"/>
    </font>
    <font>
      <b/>
      <sz val="10"/>
      <color rgb="FFDD0806"/>
      <name val="Arial Narrow"/>
      <family val="2"/>
    </font>
    <font>
      <b/>
      <sz val="10"/>
      <color rgb="FF000000"/>
      <name val="Calibri"/>
      <family val="2"/>
    </font>
    <font>
      <u/>
      <sz val="10"/>
      <color rgb="FF000000"/>
      <name val="Arial Narrow"/>
      <family val="2"/>
    </font>
    <font>
      <sz val="10"/>
      <color rgb="FFFF0000"/>
      <name val="Arial Narrow"/>
      <family val="2"/>
    </font>
    <font>
      <u/>
      <sz val="10"/>
      <color theme="1"/>
      <name val="Arial Narrow"/>
      <family val="2"/>
    </font>
    <font>
      <u/>
      <sz val="10"/>
      <color theme="1"/>
      <name val="Arial Narrow"/>
      <family val="2"/>
    </font>
    <font>
      <sz val="10"/>
      <color rgb="FF0000D4"/>
      <name val="Arial Narrow"/>
      <family val="2"/>
    </font>
    <font>
      <b/>
      <sz val="12"/>
      <color theme="1"/>
      <name val="Arial Narrow"/>
      <family val="2"/>
    </font>
    <font>
      <b/>
      <sz val="11"/>
      <color rgb="FF000000"/>
      <name val="Arial Narrow"/>
      <family val="2"/>
    </font>
    <font>
      <sz val="11"/>
      <color theme="1"/>
      <name val="Arial Narrow"/>
      <family val="2"/>
    </font>
    <font>
      <sz val="11"/>
      <color rgb="FFDD0806"/>
      <name val="Calibri"/>
      <family val="2"/>
    </font>
    <font>
      <u/>
      <sz val="11"/>
      <color theme="10"/>
      <name val="Calibri"/>
      <family val="2"/>
    </font>
    <font>
      <u/>
      <sz val="11"/>
      <color theme="10"/>
      <name val="Calibri"/>
      <family val="2"/>
    </font>
    <font>
      <u/>
      <sz val="11"/>
      <color rgb="FF000000"/>
      <name val="Calibri"/>
      <family val="2"/>
    </font>
    <font>
      <u/>
      <sz val="10"/>
      <color theme="1"/>
      <name val="Arial Narrow"/>
      <family val="2"/>
    </font>
    <font>
      <b/>
      <sz val="11"/>
      <color rgb="FFFF0000"/>
      <name val="Calibri"/>
      <family val="2"/>
    </font>
    <font>
      <sz val="10"/>
      <color rgb="FF666666"/>
      <name val="Arial Narrow"/>
      <family val="2"/>
    </font>
    <font>
      <u/>
      <sz val="11"/>
      <color theme="10"/>
      <name val="Calibri"/>
      <family val="2"/>
    </font>
    <font>
      <u/>
      <sz val="10"/>
      <color theme="1"/>
      <name val="Arial Narrow"/>
      <family val="2"/>
    </font>
    <font>
      <u/>
      <sz val="10"/>
      <color rgb="FF000000"/>
      <name val="Arial Narrow"/>
      <family val="2"/>
    </font>
    <font>
      <u/>
      <sz val="11"/>
      <color theme="10"/>
      <name val="Calibri"/>
      <family val="2"/>
    </font>
    <font>
      <u/>
      <sz val="11"/>
      <color theme="10"/>
      <name val="Calibri"/>
      <family val="2"/>
    </font>
    <font>
      <u/>
      <sz val="11"/>
      <color theme="10"/>
      <name val="Calibri"/>
      <family val="2"/>
    </font>
    <font>
      <u/>
      <sz val="10"/>
      <color rgb="FF000000"/>
      <name val="Arial Narrow"/>
      <family val="2"/>
    </font>
    <font>
      <sz val="12"/>
      <color rgb="FF000000"/>
      <name val="Arial Narrow"/>
      <family val="2"/>
    </font>
    <font>
      <b/>
      <sz val="11"/>
      <color theme="1"/>
      <name val="Calibri"/>
      <family val="2"/>
    </font>
    <font>
      <sz val="11"/>
      <color rgb="FFFF0000"/>
      <name val="Calibri"/>
      <family val="2"/>
    </font>
    <font>
      <sz val="10"/>
      <color rgb="FF000000"/>
      <name val="Symbol"/>
      <family val="1"/>
      <charset val="2"/>
    </font>
    <font>
      <sz val="12"/>
      <color rgb="FF333399"/>
      <name val="Arial"/>
      <family val="2"/>
    </font>
    <font>
      <i/>
      <sz val="12"/>
      <color rgb="FF333399"/>
      <name val="Arial"/>
      <family val="2"/>
    </font>
    <font>
      <sz val="11"/>
      <color rgb="FF333300"/>
      <name val="Times New Roman"/>
      <family val="1"/>
    </font>
    <font>
      <b/>
      <sz val="11"/>
      <color rgb="FF333300"/>
      <name val="Times New Roman"/>
      <family val="1"/>
    </font>
    <font>
      <i/>
      <sz val="11"/>
      <color rgb="FF333300"/>
      <name val="Times New Roman"/>
      <family val="1"/>
    </font>
    <font>
      <i/>
      <sz val="10"/>
      <color rgb="FF000000"/>
      <name val="Arial Narrow"/>
      <family val="2"/>
    </font>
    <font>
      <sz val="11"/>
      <color rgb="FF333333"/>
      <name val="Arial Narrow"/>
      <family val="2"/>
    </font>
    <font>
      <sz val="10"/>
      <color rgb="FF333333"/>
      <name val="Arial Narrow"/>
      <family val="2"/>
    </font>
    <font>
      <i/>
      <sz val="10"/>
      <color rgb="FF333333"/>
      <name val="Arial Narrow"/>
      <family val="2"/>
    </font>
    <font>
      <b/>
      <sz val="10"/>
      <color rgb="FF333333"/>
      <name val="Arial Narrow"/>
      <family val="2"/>
    </font>
    <font>
      <i/>
      <sz val="10"/>
      <color theme="1"/>
      <name val="Arial Narrow"/>
      <family val="2"/>
    </font>
    <font>
      <sz val="12"/>
      <color rgb="FF000000"/>
      <name val="Arial"/>
      <family val="2"/>
    </font>
    <font>
      <sz val="10"/>
      <color rgb="FF5D33BF"/>
      <name val="Arial Narrow"/>
      <family val="2"/>
    </font>
    <font>
      <sz val="12"/>
      <color rgb="FF333333"/>
      <name val="Arial"/>
      <family val="2"/>
    </font>
    <font>
      <sz val="10"/>
      <color theme="1"/>
      <name val="Arial"/>
      <family val="2"/>
    </font>
    <font>
      <i/>
      <sz val="10"/>
      <color rgb="FF333333"/>
      <name val="Arial"/>
      <family val="2"/>
    </font>
    <font>
      <sz val="10"/>
      <color rgb="FF333333"/>
      <name val="Arial"/>
      <family val="2"/>
    </font>
    <font>
      <sz val="11"/>
      <color theme="1"/>
      <name val="Segoe UI"/>
      <family val="2"/>
    </font>
    <font>
      <sz val="8"/>
      <color rgb="FF222222"/>
      <name val="Arial"/>
      <family val="2"/>
    </font>
    <font>
      <i/>
      <sz val="8"/>
      <color rgb="FF222222"/>
      <name val="Arial"/>
      <family val="2"/>
    </font>
    <font>
      <sz val="10"/>
      <color rgb="FF2E2E2E"/>
      <name val="Arial Narrow"/>
      <family val="2"/>
    </font>
    <font>
      <sz val="10"/>
      <color rgb="FF323232"/>
      <name val="Arial Narrow"/>
      <family val="2"/>
    </font>
    <font>
      <sz val="10"/>
      <color rgb="FF222222"/>
      <name val="Arial Narrow"/>
      <family val="2"/>
    </font>
    <font>
      <i/>
      <sz val="10"/>
      <color rgb="FF222222"/>
      <name val="Arial Narrow"/>
      <family val="2"/>
    </font>
    <font>
      <sz val="10"/>
      <color rgb="FF222222"/>
      <name val="Arial"/>
      <family val="2"/>
    </font>
    <font>
      <i/>
      <sz val="10"/>
      <color rgb="FF222222"/>
      <name val="Arial"/>
      <family val="2"/>
    </font>
    <font>
      <sz val="10"/>
      <color rgb="FF222222"/>
      <name val="Noto Sans CJK SC"/>
    </font>
    <font>
      <b/>
      <u/>
      <sz val="10"/>
      <color theme="1"/>
      <name val="Arial Narrow"/>
      <family val="2"/>
    </font>
    <font>
      <i/>
      <sz val="10"/>
      <color theme="1"/>
      <name val="Arial"/>
      <family val="2"/>
    </font>
    <font>
      <sz val="10"/>
      <color rgb="FF000000"/>
      <name val="Noto Sans CJK SC"/>
    </font>
    <font>
      <i/>
      <sz val="11"/>
      <color theme="1"/>
      <name val="Calibri"/>
      <family val="2"/>
    </font>
    <font>
      <b/>
      <sz val="10"/>
      <color rgb="FF000000"/>
      <name val="Arial"/>
      <family val="2"/>
    </font>
    <font>
      <sz val="10"/>
      <color rgb="FF000000"/>
      <name val="Arial"/>
      <family val="2"/>
    </font>
    <font>
      <b/>
      <i/>
      <sz val="10"/>
      <color rgb="FF000000"/>
      <name val="Arial Narrow"/>
      <family val="2"/>
    </font>
  </fonts>
  <fills count="11">
    <fill>
      <patternFill patternType="none"/>
    </fill>
    <fill>
      <patternFill patternType="gray125"/>
    </fill>
    <fill>
      <patternFill patternType="solid">
        <fgColor rgb="FFFBD4B4"/>
        <bgColor rgb="FFFBD4B4"/>
      </patternFill>
    </fill>
    <fill>
      <patternFill patternType="solid">
        <fgColor rgb="FFCCC0D9"/>
        <bgColor rgb="FFCCC0D9"/>
      </patternFill>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rgb="FFFFFF99"/>
        <bgColor rgb="FFFFFF99"/>
      </patternFill>
    </fill>
    <fill>
      <patternFill patternType="solid">
        <fgColor theme="0"/>
        <bgColor theme="0"/>
      </patternFill>
    </fill>
    <fill>
      <patternFill patternType="solid">
        <fgColor rgb="FFFFCC00"/>
        <bgColor rgb="FFFFCC00"/>
      </patternFill>
    </fill>
    <fill>
      <patternFill patternType="solid">
        <fgColor rgb="FFFF0000"/>
        <bgColor rgb="FFFF0000"/>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rgb="FF000000"/>
      </left>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bottom/>
      <diagonal/>
    </border>
  </borders>
  <cellStyleXfs count="1">
    <xf numFmtId="0" fontId="0" fillId="0" borderId="0"/>
  </cellStyleXfs>
  <cellXfs count="310">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2" borderId="1" xfId="0" applyFont="1" applyFill="1" applyBorder="1"/>
    <xf numFmtId="0" fontId="4" fillId="0" borderId="1" xfId="0" applyFont="1" applyBorder="1" applyAlignment="1">
      <alignment horizontal="center"/>
    </xf>
    <xf numFmtId="0" fontId="4"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center" textRotation="90" wrapText="1"/>
    </xf>
    <xf numFmtId="0" fontId="2" fillId="0" borderId="0" xfId="0" applyFont="1" applyAlignment="1">
      <alignment horizont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4" fontId="2" fillId="4"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4" fontId="2" fillId="5"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xf numFmtId="0" fontId="6" fillId="0" borderId="1" xfId="0" applyFont="1" applyBorder="1" applyAlignment="1">
      <alignment horizontal="left"/>
    </xf>
    <xf numFmtId="0" fontId="2" fillId="0" borderId="1" xfId="0" applyFont="1" applyBorder="1" applyAlignment="1">
      <alignment horizontal="left" vertical="center"/>
    </xf>
    <xf numFmtId="4" fontId="2" fillId="0" borderId="0" xfId="0" applyNumberFormat="1" applyFont="1" applyAlignment="1">
      <alignment horizontal="center"/>
    </xf>
    <xf numFmtId="3"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0" fontId="2" fillId="6" borderId="4" xfId="0" applyFont="1" applyFill="1" applyBorder="1" applyAlignment="1">
      <alignment horizontal="center" vertical="center" wrapText="1"/>
    </xf>
    <xf numFmtId="0" fontId="2" fillId="0" borderId="1" xfId="0" applyFont="1" applyBorder="1" applyAlignment="1">
      <alignment horizontal="center"/>
    </xf>
    <xf numFmtId="4" fontId="2" fillId="4" borderId="5"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1" fontId="1" fillId="4" borderId="1" xfId="0" applyNumberFormat="1" applyFont="1" applyFill="1" applyBorder="1" applyAlignment="1">
      <alignment horizontal="center" vertical="center"/>
    </xf>
    <xf numFmtId="4" fontId="1" fillId="4" borderId="1" xfId="0" applyNumberFormat="1" applyFont="1" applyFill="1" applyBorder="1" applyAlignment="1">
      <alignment horizontal="center" vertical="center"/>
    </xf>
    <xf numFmtId="4" fontId="2" fillId="0" borderId="0" xfId="0" applyNumberFormat="1" applyFont="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xf numFmtId="4" fontId="1" fillId="5" borderId="1" xfId="0" applyNumberFormat="1" applyFont="1" applyFill="1" applyBorder="1" applyAlignment="1">
      <alignment horizontal="center" vertical="center"/>
    </xf>
    <xf numFmtId="4" fontId="2" fillId="0" borderId="0" xfId="0" applyNumberFormat="1" applyFont="1" applyAlignment="1">
      <alignment horizontal="center" wrapText="1"/>
    </xf>
    <xf numFmtId="4" fontId="2" fillId="0" borderId="0" xfId="0" applyNumberFormat="1" applyFont="1"/>
    <xf numFmtId="0" fontId="1" fillId="2" borderId="1" xfId="0" applyFont="1" applyFill="1" applyBorder="1" applyAlignment="1">
      <alignment horizontal="left" vertical="center"/>
    </xf>
    <xf numFmtId="0" fontId="1" fillId="0" borderId="1" xfId="0" applyFont="1" applyBorder="1" applyAlignment="1">
      <alignment horizontal="center" vertical="center"/>
    </xf>
    <xf numFmtId="0" fontId="1" fillId="4" borderId="1" xfId="0" applyFont="1" applyFill="1" applyBorder="1" applyAlignment="1">
      <alignment horizontal="left" vertical="center"/>
    </xf>
    <xf numFmtId="0" fontId="1" fillId="5" borderId="1" xfId="0" applyFont="1" applyFill="1" applyBorder="1" applyAlignment="1">
      <alignment horizontal="left" vertical="center"/>
    </xf>
    <xf numFmtId="0" fontId="1" fillId="5" borderId="1" xfId="0" applyFont="1" applyFill="1" applyBorder="1" applyAlignment="1">
      <alignment horizontal="center" vertical="center"/>
    </xf>
    <xf numFmtId="0" fontId="1" fillId="0" borderId="0" xfId="0" applyFont="1" applyAlignment="1">
      <alignment wrapText="1"/>
    </xf>
    <xf numFmtId="0" fontId="1" fillId="0" borderId="0" xfId="0" applyFont="1" applyAlignment="1">
      <alignment vertical="top" wrapText="1"/>
    </xf>
    <xf numFmtId="0" fontId="9" fillId="0" borderId="0" xfId="0" applyFont="1"/>
    <xf numFmtId="0" fontId="5" fillId="0" borderId="0" xfId="0" applyFont="1"/>
    <xf numFmtId="0" fontId="9" fillId="8" borderId="9" xfId="0" applyFont="1" applyFill="1" applyBorder="1"/>
    <xf numFmtId="0" fontId="5" fillId="8" borderId="9" xfId="0" applyFont="1" applyFill="1" applyBorder="1"/>
    <xf numFmtId="0" fontId="9" fillId="0" borderId="0" xfId="0" applyFont="1" applyAlignment="1">
      <alignment horizontal="left" wrapText="1"/>
    </xf>
    <xf numFmtId="0" fontId="9" fillId="0" borderId="0" xfId="0" applyFont="1" applyAlignment="1">
      <alignment vertical="top" wrapText="1"/>
    </xf>
    <xf numFmtId="0" fontId="3" fillId="9" borderId="2"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10" borderId="9" xfId="0" applyFont="1" applyFill="1" applyBorder="1" applyAlignment="1">
      <alignment wrapText="1"/>
    </xf>
    <xf numFmtId="0" fontId="10" fillId="0" borderId="0" xfId="0" applyFont="1"/>
    <xf numFmtId="0" fontId="11" fillId="0" borderId="0" xfId="0" applyFont="1"/>
    <xf numFmtId="0" fontId="4" fillId="6" borderId="1" xfId="0" applyFont="1" applyFill="1" applyBorder="1" applyAlignment="1">
      <alignment vertical="top"/>
    </xf>
    <xf numFmtId="0" fontId="4" fillId="6" borderId="1" xfId="0" applyFont="1" applyFill="1" applyBorder="1" applyAlignment="1">
      <alignment horizontal="center" vertical="top"/>
    </xf>
    <xf numFmtId="0" fontId="4" fillId="6" borderId="10" xfId="0" applyFont="1" applyFill="1" applyBorder="1" applyAlignment="1">
      <alignment horizontal="center" vertical="top"/>
    </xf>
    <xf numFmtId="0" fontId="4" fillId="0" borderId="12" xfId="0" applyFont="1" applyBorder="1" applyAlignment="1">
      <alignment horizontal="center" vertical="top"/>
    </xf>
    <xf numFmtId="0" fontId="12" fillId="0" borderId="12" xfId="0" applyFont="1" applyBorder="1" applyAlignment="1">
      <alignment vertical="top"/>
    </xf>
    <xf numFmtId="0" fontId="4" fillId="0" borderId="12" xfId="0" applyFont="1" applyBorder="1" applyAlignment="1">
      <alignment vertical="top"/>
    </xf>
    <xf numFmtId="49" fontId="4" fillId="0" borderId="12" xfId="0" applyNumberFormat="1" applyFont="1" applyBorder="1" applyAlignment="1">
      <alignment horizontal="center" vertical="top"/>
    </xf>
    <xf numFmtId="0" fontId="4" fillId="0" borderId="1" xfId="0" applyFont="1" applyBorder="1" applyAlignment="1">
      <alignment horizontal="center" vertical="top"/>
    </xf>
    <xf numFmtId="1" fontId="3" fillId="0" borderId="1" xfId="0" applyNumberFormat="1" applyFont="1" applyBorder="1" applyAlignment="1">
      <alignment horizontal="center" vertical="top"/>
    </xf>
    <xf numFmtId="1" fontId="3" fillId="0" borderId="13" xfId="0" applyNumberFormat="1" applyFont="1" applyBorder="1" applyAlignment="1">
      <alignment horizontal="center" vertical="top"/>
    </xf>
    <xf numFmtId="4" fontId="3" fillId="0" borderId="14" xfId="0" applyNumberFormat="1" applyFont="1" applyBorder="1" applyAlignment="1">
      <alignment horizontal="center" vertical="top"/>
    </xf>
    <xf numFmtId="0" fontId="1" fillId="0" borderId="1" xfId="0" applyFont="1" applyBorder="1"/>
    <xf numFmtId="0" fontId="4" fillId="6" borderId="15" xfId="0" applyFont="1" applyFill="1" applyBorder="1" applyAlignment="1">
      <alignment vertical="top" wrapText="1"/>
    </xf>
    <xf numFmtId="0" fontId="4" fillId="6" borderId="16" xfId="0" applyFont="1" applyFill="1" applyBorder="1" applyAlignment="1">
      <alignment vertical="top" wrapText="1"/>
    </xf>
    <xf numFmtId="0" fontId="4" fillId="6" borderId="17" xfId="0" applyFont="1" applyFill="1" applyBorder="1" applyAlignment="1">
      <alignment vertical="top" wrapText="1"/>
    </xf>
    <xf numFmtId="0" fontId="4" fillId="0" borderId="17" xfId="0" applyFont="1" applyBorder="1" applyAlignment="1">
      <alignment vertical="top" wrapText="1"/>
    </xf>
    <xf numFmtId="0" fontId="13" fillId="0" borderId="12" xfId="0" applyFont="1" applyBorder="1" applyAlignment="1">
      <alignment vertical="top"/>
    </xf>
    <xf numFmtId="0" fontId="1" fillId="0" borderId="12" xfId="0" applyFont="1" applyBorder="1" applyAlignment="1">
      <alignment vertical="top"/>
    </xf>
    <xf numFmtId="0" fontId="14" fillId="6" borderId="1" xfId="0" applyFont="1" applyFill="1" applyBorder="1" applyAlignment="1">
      <alignment horizontal="center" vertical="top"/>
    </xf>
    <xf numFmtId="49" fontId="15" fillId="0" borderId="12" xfId="0" applyNumberFormat="1" applyFont="1" applyBorder="1" applyAlignment="1">
      <alignment horizontal="center" vertical="top"/>
    </xf>
    <xf numFmtId="0" fontId="4" fillId="6" borderId="2" xfId="0" applyFont="1" applyFill="1" applyBorder="1" applyAlignment="1">
      <alignment horizontal="center" vertical="top"/>
    </xf>
    <xf numFmtId="0" fontId="4" fillId="0" borderId="3" xfId="0" applyFont="1" applyBorder="1" applyAlignment="1">
      <alignment horizontal="center" vertical="top"/>
    </xf>
    <xf numFmtId="1" fontId="3" fillId="0" borderId="3" xfId="0" applyNumberFormat="1" applyFont="1" applyBorder="1" applyAlignment="1">
      <alignment horizontal="center" vertical="top"/>
    </xf>
    <xf numFmtId="1" fontId="3" fillId="0" borderId="18" xfId="0" applyNumberFormat="1" applyFont="1" applyBorder="1" applyAlignment="1">
      <alignment horizontal="center" vertical="top"/>
    </xf>
    <xf numFmtId="4" fontId="3" fillId="0" borderId="19" xfId="0" applyNumberFormat="1" applyFont="1" applyBorder="1" applyAlignment="1">
      <alignment horizontal="center" vertical="top"/>
    </xf>
    <xf numFmtId="0" fontId="1" fillId="0" borderId="3" xfId="0" applyFont="1" applyBorder="1"/>
    <xf numFmtId="0" fontId="4" fillId="6" borderId="2" xfId="0" applyFont="1" applyFill="1" applyBorder="1" applyAlignment="1">
      <alignment vertical="top"/>
    </xf>
    <xf numFmtId="0" fontId="1" fillId="0" borderId="1" xfId="0" applyFont="1" applyBorder="1" applyAlignment="1">
      <alignment vertical="top"/>
    </xf>
    <xf numFmtId="0" fontId="16" fillId="0" borderId="1" xfId="0" applyFont="1" applyBorder="1" applyAlignment="1">
      <alignment vertical="top"/>
    </xf>
    <xf numFmtId="49" fontId="17" fillId="0" borderId="1" xfId="0" applyNumberFormat="1" applyFont="1" applyBorder="1" applyAlignment="1">
      <alignment horizontal="center" vertical="top"/>
    </xf>
    <xf numFmtId="4" fontId="3" fillId="0" borderId="1" xfId="0" applyNumberFormat="1" applyFont="1" applyBorder="1" applyAlignment="1">
      <alignment horizontal="center" vertical="top"/>
    </xf>
    <xf numFmtId="49" fontId="4" fillId="0" borderId="1" xfId="0" applyNumberFormat="1" applyFont="1" applyBorder="1" applyAlignment="1">
      <alignment horizontal="center" vertical="top"/>
    </xf>
    <xf numFmtId="0" fontId="4" fillId="0" borderId="1" xfId="0" applyFont="1" applyBorder="1" applyAlignment="1">
      <alignment vertical="top"/>
    </xf>
    <xf numFmtId="0" fontId="9" fillId="0" borderId="0" xfId="0" applyFont="1" applyAlignment="1">
      <alignment wrapText="1"/>
    </xf>
    <xf numFmtId="4" fontId="9" fillId="0" borderId="0" xfId="0" applyNumberFormat="1" applyFont="1" applyAlignment="1">
      <alignment horizontal="center"/>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49" fontId="4" fillId="0" borderId="12" xfId="0" applyNumberFormat="1" applyFont="1" applyBorder="1" applyAlignment="1">
      <alignment horizontal="center" vertical="top" wrapText="1"/>
    </xf>
    <xf numFmtId="0" fontId="4"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9" fontId="4" fillId="6" borderId="1" xfId="0"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vertical="top" wrapText="1"/>
    </xf>
    <xf numFmtId="49" fontId="4" fillId="0" borderId="1" xfId="0" applyNumberFormat="1" applyFont="1" applyBorder="1" applyAlignment="1">
      <alignment horizontal="center" vertical="top" wrapText="1"/>
    </xf>
    <xf numFmtId="0" fontId="2" fillId="0" borderId="7" xfId="0" applyFont="1" applyBorder="1"/>
    <xf numFmtId="0" fontId="2" fillId="0" borderId="8" xfId="0" applyFont="1" applyBorder="1"/>
    <xf numFmtId="0" fontId="19" fillId="0" borderId="0" xfId="0" applyFont="1"/>
    <xf numFmtId="0" fontId="9" fillId="0" borderId="0" xfId="0" applyFont="1" applyAlignment="1">
      <alignment horizontal="center" wrapText="1"/>
    </xf>
    <xf numFmtId="0" fontId="1" fillId="0" borderId="0" xfId="0" applyFont="1" applyAlignment="1">
      <alignment horizontal="left" wrapText="1"/>
    </xf>
    <xf numFmtId="0" fontId="9" fillId="9" borderId="2" xfId="0" applyFont="1" applyFill="1" applyBorder="1" applyAlignment="1">
      <alignment horizontal="center" vertical="center" wrapText="1"/>
    </xf>
    <xf numFmtId="164" fontId="9" fillId="9"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20" fillId="0" borderId="3"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0" fontId="7" fillId="0" borderId="0" xfId="0" applyFont="1" applyAlignment="1">
      <alignment horizontal="center" wrapText="1"/>
    </xf>
    <xf numFmtId="0" fontId="4" fillId="0" borderId="1" xfId="0" applyFont="1" applyBorder="1" applyAlignment="1">
      <alignment horizontal="left" vertical="top"/>
    </xf>
    <xf numFmtId="0" fontId="22" fillId="6" borderId="1" xfId="0" applyFont="1" applyFill="1" applyBorder="1" applyAlignment="1">
      <alignment vertical="top"/>
    </xf>
    <xf numFmtId="0" fontId="23" fillId="0" borderId="1" xfId="0" applyFont="1" applyBorder="1" applyAlignment="1">
      <alignment horizontal="left" vertical="top"/>
    </xf>
    <xf numFmtId="4" fontId="9" fillId="0" borderId="0" xfId="0" applyNumberFormat="1" applyFont="1" applyAlignment="1">
      <alignment horizontal="center" wrapText="1"/>
    </xf>
    <xf numFmtId="0" fontId="24" fillId="0" borderId="0" xfId="0" applyFont="1" applyAlignment="1">
      <alignment wrapText="1"/>
    </xf>
    <xf numFmtId="49" fontId="4" fillId="0" borderId="0" xfId="0" applyNumberFormat="1" applyFont="1" applyAlignment="1">
      <alignment wrapText="1"/>
    </xf>
    <xf numFmtId="49" fontId="4" fillId="0" borderId="0" xfId="0" applyNumberFormat="1" applyFont="1" applyAlignment="1">
      <alignment vertical="top" wrapText="1"/>
    </xf>
    <xf numFmtId="0" fontId="4" fillId="0" borderId="0" xfId="0" applyFont="1" applyAlignment="1">
      <alignment vertical="top" wrapText="1"/>
    </xf>
    <xf numFmtId="0" fontId="4" fillId="0" borderId="0" xfId="0" applyFont="1"/>
    <xf numFmtId="2" fontId="4" fillId="0" borderId="0" xfId="0" applyNumberFormat="1" applyFont="1"/>
    <xf numFmtId="49" fontId="3" fillId="0" borderId="0" xfId="0" applyNumberFormat="1" applyFont="1" applyAlignment="1">
      <alignment horizontal="center" wrapText="1"/>
    </xf>
    <xf numFmtId="0" fontId="3" fillId="0" borderId="0" xfId="0" applyFont="1" applyAlignment="1">
      <alignment horizontal="center" wrapText="1"/>
    </xf>
    <xf numFmtId="2" fontId="3" fillId="0" borderId="0" xfId="0" applyNumberFormat="1" applyFont="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left" wrapText="1"/>
    </xf>
    <xf numFmtId="2" fontId="3" fillId="0" borderId="0" xfId="0" applyNumberFormat="1" applyFont="1" applyAlignment="1">
      <alignment horizontal="left" wrapText="1"/>
    </xf>
    <xf numFmtId="2" fontId="3" fillId="0" borderId="0" xfId="0" applyNumberFormat="1" applyFont="1"/>
    <xf numFmtId="0" fontId="3" fillId="0" borderId="0" xfId="0" applyFont="1"/>
    <xf numFmtId="49" fontId="3" fillId="9" borderId="2" xfId="0" applyNumberFormat="1"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49" fontId="4" fillId="0" borderId="3" xfId="0" applyNumberFormat="1" applyFont="1" applyBorder="1" applyAlignment="1">
      <alignment vertical="top" wrapText="1"/>
    </xf>
    <xf numFmtId="0" fontId="1" fillId="0" borderId="12" xfId="0" applyFont="1" applyBorder="1" applyAlignment="1">
      <alignment horizontal="center" vertical="top" wrapText="1"/>
    </xf>
    <xf numFmtId="0" fontId="4" fillId="0" borderId="12" xfId="0" applyFont="1" applyBorder="1" applyAlignment="1">
      <alignment vertical="top" wrapText="1"/>
    </xf>
    <xf numFmtId="49" fontId="1" fillId="0" borderId="1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4" fillId="0" borderId="3" xfId="0" applyFont="1" applyBorder="1" applyAlignment="1">
      <alignment vertical="top" wrapText="1"/>
    </xf>
    <xf numFmtId="1" fontId="3" fillId="0" borderId="3" xfId="0" applyNumberFormat="1" applyFont="1" applyBorder="1" applyAlignment="1">
      <alignment vertical="top" wrapText="1"/>
    </xf>
    <xf numFmtId="1" fontId="3" fillId="0" borderId="1" xfId="0" applyNumberFormat="1" applyFont="1" applyBorder="1" applyAlignment="1">
      <alignment vertical="top" wrapText="1"/>
    </xf>
    <xf numFmtId="0" fontId="2" fillId="0" borderId="0" xfId="0" applyFont="1" applyAlignment="1">
      <alignment horizontal="left" vertical="top"/>
    </xf>
    <xf numFmtId="49" fontId="4" fillId="6" borderId="1" xfId="0" applyNumberFormat="1" applyFont="1" applyFill="1" applyBorder="1" applyAlignment="1">
      <alignment vertical="top" wrapText="1"/>
    </xf>
    <xf numFmtId="1" fontId="4" fillId="0" borderId="1" xfId="0" applyNumberFormat="1" applyFont="1" applyBorder="1"/>
    <xf numFmtId="4" fontId="4" fillId="0" borderId="1" xfId="0" applyNumberFormat="1" applyFont="1" applyBorder="1" applyAlignment="1">
      <alignment horizontal="center" vertical="top" wrapText="1"/>
    </xf>
    <xf numFmtId="1" fontId="4" fillId="0" borderId="1" xfId="0" applyNumberFormat="1" applyFont="1" applyBorder="1" applyAlignment="1">
      <alignment vertical="top" wrapText="1"/>
    </xf>
    <xf numFmtId="49" fontId="3" fillId="0" borderId="0" xfId="0" applyNumberFormat="1" applyFont="1" applyAlignment="1">
      <alignment wrapText="1"/>
    </xf>
    <xf numFmtId="2" fontId="4" fillId="0" borderId="0" xfId="0" applyNumberFormat="1" applyFont="1" applyAlignment="1">
      <alignment vertical="top" wrapText="1"/>
    </xf>
    <xf numFmtId="4" fontId="3" fillId="0" borderId="0" xfId="0" applyNumberFormat="1" applyFont="1" applyAlignment="1">
      <alignment horizontal="center"/>
    </xf>
    <xf numFmtId="0" fontId="2" fillId="0" borderId="0" xfId="0" applyFont="1" applyAlignment="1">
      <alignment horizontal="left"/>
    </xf>
    <xf numFmtId="0" fontId="9" fillId="9" borderId="1" xfId="0" applyFont="1" applyFill="1" applyBorder="1" applyAlignment="1">
      <alignment horizontal="center" vertical="center" wrapText="1"/>
    </xf>
    <xf numFmtId="0" fontId="3" fillId="0" borderId="1" xfId="0" applyFont="1" applyBorder="1" applyAlignment="1">
      <alignment horizontal="center" vertical="top" wrapText="1"/>
    </xf>
    <xf numFmtId="4" fontId="3" fillId="0" borderId="6" xfId="0" applyNumberFormat="1" applyFont="1" applyBorder="1" applyAlignment="1">
      <alignment horizontal="center" vertical="top" wrapText="1"/>
    </xf>
    <xf numFmtId="0" fontId="9" fillId="0" borderId="0" xfId="0" applyFont="1" applyAlignment="1">
      <alignment horizontal="center"/>
    </xf>
    <xf numFmtId="0" fontId="4" fillId="0" borderId="0" xfId="0" applyFont="1" applyAlignment="1">
      <alignment wrapText="1"/>
    </xf>
    <xf numFmtId="0" fontId="26" fillId="0" borderId="0" xfId="0" applyFont="1"/>
    <xf numFmtId="0" fontId="26" fillId="0" borderId="0" xfId="0" applyFont="1" applyAlignment="1">
      <alignment wrapText="1"/>
    </xf>
    <xf numFmtId="0" fontId="27" fillId="0" borderId="0" xfId="0" applyFont="1"/>
    <xf numFmtId="0" fontId="28" fillId="0" borderId="0" xfId="0" applyFont="1"/>
    <xf numFmtId="0" fontId="2" fillId="0" borderId="1" xfId="0" applyFont="1" applyBorder="1" applyAlignment="1">
      <alignment vertical="top"/>
    </xf>
    <xf numFmtId="0" fontId="2" fillId="0" borderId="12" xfId="0" applyFont="1" applyBorder="1" applyAlignment="1">
      <alignment horizontal="center" vertical="top"/>
    </xf>
    <xf numFmtId="0" fontId="2" fillId="0" borderId="1" xfId="0" applyFont="1" applyBorder="1" applyAlignment="1">
      <alignment horizontal="center" vertical="top"/>
    </xf>
    <xf numFmtId="0" fontId="29" fillId="0" borderId="1" xfId="0" applyFont="1" applyBorder="1" applyAlignment="1">
      <alignment horizontal="center" vertical="top"/>
    </xf>
    <xf numFmtId="3" fontId="2" fillId="0" borderId="1" xfId="0" applyNumberFormat="1" applyFont="1" applyBorder="1" applyAlignment="1">
      <alignment horizontal="center" vertical="top"/>
    </xf>
    <xf numFmtId="16" fontId="2" fillId="0" borderId="1" xfId="0" applyNumberFormat="1" applyFont="1" applyBorder="1" applyAlignment="1">
      <alignment horizontal="center" vertical="top"/>
    </xf>
    <xf numFmtId="0" fontId="30" fillId="0" borderId="1" xfId="0" applyFont="1" applyBorder="1" applyAlignment="1">
      <alignment vertical="top"/>
    </xf>
    <xf numFmtId="14" fontId="2" fillId="0" borderId="1" xfId="0" applyNumberFormat="1" applyFont="1" applyBorder="1" applyAlignment="1">
      <alignment horizontal="center" vertical="top"/>
    </xf>
    <xf numFmtId="0" fontId="2" fillId="0" borderId="1" xfId="0" applyFont="1" applyBorder="1" applyAlignment="1">
      <alignment horizontal="left" vertical="top"/>
    </xf>
    <xf numFmtId="0" fontId="6" fillId="0" borderId="1" xfId="0" applyFont="1" applyBorder="1" applyAlignment="1">
      <alignment horizontal="left" vertical="top"/>
    </xf>
    <xf numFmtId="0" fontId="6" fillId="0" borderId="12" xfId="0" applyFont="1" applyBorder="1" applyAlignment="1">
      <alignment horizontal="center" vertical="top"/>
    </xf>
    <xf numFmtId="0" fontId="6" fillId="0" borderId="1" xfId="0" applyFont="1" applyBorder="1" applyAlignment="1">
      <alignment horizontal="center" vertical="top"/>
    </xf>
    <xf numFmtId="0" fontId="31" fillId="0" borderId="1" xfId="0" applyFont="1" applyBorder="1" applyAlignment="1">
      <alignment horizontal="center" vertical="top"/>
    </xf>
    <xf numFmtId="3" fontId="6" fillId="0" borderId="1" xfId="0" applyNumberFormat="1" applyFont="1" applyBorder="1" applyAlignment="1">
      <alignment horizontal="center" vertical="top"/>
    </xf>
    <xf numFmtId="4" fontId="9" fillId="0" borderId="0" xfId="0" applyNumberFormat="1" applyFont="1"/>
    <xf numFmtId="16" fontId="4" fillId="0" borderId="1" xfId="0" applyNumberFormat="1" applyFont="1" applyBorder="1" applyAlignment="1">
      <alignment horizontal="center" vertical="top"/>
    </xf>
    <xf numFmtId="0" fontId="3" fillId="0" borderId="1" xfId="0" applyFont="1" applyBorder="1" applyAlignment="1">
      <alignment horizontal="center" vertical="top"/>
    </xf>
    <xf numFmtId="0" fontId="32" fillId="0" borderId="1" xfId="0" applyFont="1" applyBorder="1" applyAlignment="1">
      <alignment horizontal="center" vertical="top"/>
    </xf>
    <xf numFmtId="0" fontId="33" fillId="0" borderId="0" xfId="0" applyFont="1"/>
    <xf numFmtId="0" fontId="5" fillId="0" borderId="0" xfId="0" applyFont="1" applyAlignment="1">
      <alignment wrapText="1"/>
    </xf>
    <xf numFmtId="0" fontId="9" fillId="9" borderId="28" xfId="0" applyFont="1" applyFill="1" applyBorder="1" applyAlignment="1">
      <alignment horizontal="center" vertical="center" wrapText="1"/>
    </xf>
    <xf numFmtId="3" fontId="4" fillId="0" borderId="1" xfId="0" applyNumberFormat="1" applyFont="1" applyBorder="1" applyAlignment="1">
      <alignment vertical="top"/>
    </xf>
    <xf numFmtId="1" fontId="4" fillId="0" borderId="1" xfId="0" applyNumberFormat="1" applyFont="1" applyBorder="1" applyAlignment="1">
      <alignment horizontal="center" vertical="top"/>
    </xf>
    <xf numFmtId="2" fontId="4" fillId="0" borderId="1" xfId="0" applyNumberFormat="1" applyFont="1" applyBorder="1" applyAlignment="1">
      <alignment horizontal="center" vertical="top"/>
    </xf>
    <xf numFmtId="2" fontId="9" fillId="0" borderId="0" xfId="0" applyNumberFormat="1" applyFont="1" applyAlignment="1">
      <alignment horizontal="center"/>
    </xf>
    <xf numFmtId="3" fontId="3" fillId="0" borderId="1" xfId="0" applyNumberFormat="1" applyFont="1" applyBorder="1" applyAlignment="1">
      <alignment horizontal="center" vertical="top" wrapText="1"/>
    </xf>
    <xf numFmtId="2" fontId="3" fillId="0" borderId="6" xfId="0" applyNumberFormat="1" applyFont="1" applyBorder="1" applyAlignment="1">
      <alignment horizontal="center" vertical="top" wrapText="1"/>
    </xf>
    <xf numFmtId="3" fontId="3" fillId="0" borderId="1" xfId="0" applyNumberFormat="1" applyFont="1" applyBorder="1" applyAlignment="1">
      <alignment vertical="top" wrapText="1"/>
    </xf>
    <xf numFmtId="0" fontId="4" fillId="0" borderId="1" xfId="0" applyFont="1" applyBorder="1" applyAlignment="1">
      <alignment horizontal="right" vertical="top"/>
    </xf>
    <xf numFmtId="0" fontId="2" fillId="0" borderId="1" xfId="0" applyFont="1" applyBorder="1" applyAlignment="1">
      <alignment horizontal="right"/>
    </xf>
    <xf numFmtId="0" fontId="6" fillId="0" borderId="1" xfId="0" applyFont="1" applyBorder="1"/>
    <xf numFmtId="0" fontId="2" fillId="0" borderId="0" xfId="0" applyFont="1" applyAlignment="1">
      <alignment wrapText="1"/>
    </xf>
    <xf numFmtId="2" fontId="9" fillId="9" borderId="2" xfId="0" applyNumberFormat="1" applyFont="1" applyFill="1" applyBorder="1" applyAlignment="1">
      <alignment horizontal="center" vertical="center" wrapText="1"/>
    </xf>
    <xf numFmtId="0" fontId="34" fillId="0" borderId="1" xfId="0" applyFont="1" applyBorder="1"/>
    <xf numFmtId="0" fontId="35" fillId="6" borderId="1" xfId="0" applyFont="1" applyFill="1" applyBorder="1" applyAlignment="1">
      <alignment vertical="top"/>
    </xf>
    <xf numFmtId="14" fontId="4" fillId="0" borderId="1" xfId="0" applyNumberFormat="1" applyFont="1" applyBorder="1" applyAlignment="1">
      <alignment vertical="top"/>
    </xf>
    <xf numFmtId="0" fontId="4" fillId="0" borderId="1" xfId="0" applyFont="1" applyBorder="1" applyAlignment="1">
      <alignment horizontal="left" vertical="top" wrapText="1"/>
    </xf>
    <xf numFmtId="2" fontId="4" fillId="0" borderId="1" xfId="0" applyNumberFormat="1" applyFont="1" applyBorder="1" applyAlignment="1">
      <alignment horizontal="center" vertical="top" wrapText="1"/>
    </xf>
    <xf numFmtId="3" fontId="4" fillId="0" borderId="1" xfId="0" applyNumberFormat="1" applyFont="1" applyBorder="1" applyAlignment="1">
      <alignment horizontal="center" vertical="top" wrapText="1"/>
    </xf>
    <xf numFmtId="0" fontId="1" fillId="0" borderId="0" xfId="0" applyFont="1" applyAlignment="1">
      <alignment horizontal="center" vertical="top" wrapText="1"/>
    </xf>
    <xf numFmtId="2" fontId="9" fillId="0" borderId="0" xfId="0" applyNumberFormat="1" applyFont="1" applyAlignment="1">
      <alignment horizontal="center" vertical="top" wrapText="1"/>
    </xf>
    <xf numFmtId="0" fontId="36" fillId="0" borderId="1" xfId="0" applyFont="1" applyBorder="1" applyAlignment="1">
      <alignment horizontal="center" vertical="top" wrapText="1"/>
    </xf>
    <xf numFmtId="165" fontId="9" fillId="0" borderId="0" xfId="0" applyNumberFormat="1" applyFont="1"/>
    <xf numFmtId="0" fontId="1"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top"/>
    </xf>
    <xf numFmtId="49" fontId="37" fillId="0" borderId="1" xfId="0" applyNumberFormat="1" applyFont="1" applyBorder="1" applyAlignment="1">
      <alignment horizontal="center" vertical="top"/>
    </xf>
    <xf numFmtId="49" fontId="1" fillId="0" borderId="1" xfId="0" applyNumberFormat="1" applyFont="1" applyBorder="1" applyAlignment="1">
      <alignment horizontal="center" vertical="top"/>
    </xf>
    <xf numFmtId="2" fontId="1" fillId="0" borderId="1" xfId="0" applyNumberFormat="1" applyFont="1" applyBorder="1" applyAlignment="1">
      <alignment horizontal="center" vertical="top"/>
    </xf>
    <xf numFmtId="0" fontId="1" fillId="0" borderId="1" xfId="0" applyFont="1" applyBorder="1" applyAlignment="1">
      <alignment horizontal="left" vertical="top"/>
    </xf>
    <xf numFmtId="0" fontId="4" fillId="0" borderId="1" xfId="0" applyFont="1" applyBorder="1"/>
    <xf numFmtId="16" fontId="38" fillId="0" borderId="1" xfId="0" applyNumberFormat="1" applyFont="1" applyBorder="1" applyAlignment="1">
      <alignment horizontal="center" vertical="top"/>
    </xf>
    <xf numFmtId="16" fontId="39" fillId="0" borderId="1" xfId="0" applyNumberFormat="1" applyFont="1" applyBorder="1" applyAlignment="1">
      <alignment vertical="top"/>
    </xf>
    <xf numFmtId="49" fontId="40" fillId="0" borderId="1" xfId="0" applyNumberFormat="1" applyFont="1" applyBorder="1" applyAlignment="1">
      <alignment horizontal="center" vertical="top"/>
    </xf>
    <xf numFmtId="3" fontId="4" fillId="0" borderId="1" xfId="0" applyNumberFormat="1" applyFont="1" applyBorder="1" applyAlignment="1">
      <alignment horizontal="center" vertical="top"/>
    </xf>
    <xf numFmtId="0" fontId="1" fillId="0" borderId="1" xfId="0" applyFont="1" applyBorder="1" applyAlignment="1">
      <alignment horizontal="left"/>
    </xf>
    <xf numFmtId="0" fontId="41" fillId="0" borderId="1" xfId="0" applyFont="1" applyBorder="1" applyAlignment="1">
      <alignment vertical="top"/>
    </xf>
    <xf numFmtId="0" fontId="9" fillId="9" borderId="5" xfId="0" applyFont="1" applyFill="1" applyBorder="1" applyAlignment="1">
      <alignment horizontal="center" vertical="center" wrapText="1"/>
    </xf>
    <xf numFmtId="2" fontId="3" fillId="0" borderId="1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4" fontId="4" fillId="0" borderId="1" xfId="0" applyNumberFormat="1" applyFont="1" applyBorder="1" applyAlignment="1">
      <alignment horizontal="center" vertical="top"/>
    </xf>
    <xf numFmtId="0" fontId="9" fillId="0" borderId="1" xfId="0" applyFont="1" applyBorder="1" applyAlignment="1">
      <alignment horizontal="center" wrapText="1"/>
    </xf>
    <xf numFmtId="0" fontId="9" fillId="0" borderId="1" xfId="0" applyFont="1" applyBorder="1"/>
    <xf numFmtId="0" fontId="5" fillId="0" borderId="1" xfId="0" applyFont="1" applyBorder="1"/>
    <xf numFmtId="0" fontId="4" fillId="6"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right" wrapText="1"/>
    </xf>
    <xf numFmtId="0" fontId="1" fillId="0" borderId="14" xfId="0" applyFont="1" applyBorder="1" applyAlignment="1">
      <alignment vertical="top"/>
    </xf>
    <xf numFmtId="0" fontId="1" fillId="0" borderId="14" xfId="0" applyFont="1" applyBorder="1" applyAlignment="1">
      <alignment horizontal="center" vertical="top"/>
    </xf>
    <xf numFmtId="0" fontId="1" fillId="0" borderId="14" xfId="0" applyFont="1" applyBorder="1" applyAlignment="1">
      <alignment horizontal="left" vertical="top"/>
    </xf>
    <xf numFmtId="2" fontId="9" fillId="0" borderId="13" xfId="0" applyNumberFormat="1" applyFont="1" applyBorder="1" applyAlignment="1">
      <alignment horizontal="center" vertical="top"/>
    </xf>
    <xf numFmtId="0" fontId="2" fillId="0" borderId="14" xfId="0" applyFont="1" applyBorder="1"/>
    <xf numFmtId="2" fontId="9" fillId="0" borderId="6" xfId="0" applyNumberFormat="1" applyFont="1" applyBorder="1" applyAlignment="1">
      <alignment horizontal="center" vertical="top"/>
    </xf>
    <xf numFmtId="0" fontId="9" fillId="0" borderId="29" xfId="0" applyFont="1" applyBorder="1" applyAlignment="1">
      <alignment horizontal="center" wrapText="1"/>
    </xf>
    <xf numFmtId="2" fontId="4" fillId="0" borderId="1" xfId="0" applyNumberFormat="1" applyFont="1" applyBorder="1" applyAlignment="1">
      <alignment vertical="top" wrapText="1"/>
    </xf>
    <xf numFmtId="0" fontId="1" fillId="0" borderId="1" xfId="0" applyFont="1" applyBorder="1" applyAlignment="1">
      <alignment vertical="top" wrapText="1"/>
    </xf>
    <xf numFmtId="2" fontId="3" fillId="0" borderId="1" xfId="0" applyNumberFormat="1" applyFont="1" applyBorder="1" applyAlignment="1">
      <alignment vertical="top" wrapText="1"/>
    </xf>
    <xf numFmtId="0" fontId="42" fillId="0" borderId="0" xfId="0" applyFont="1" applyAlignment="1">
      <alignment horizontal="center" wrapText="1"/>
    </xf>
    <xf numFmtId="0" fontId="7" fillId="0" borderId="29" xfId="0" applyFont="1" applyBorder="1" applyAlignment="1">
      <alignment horizontal="center" wrapText="1"/>
    </xf>
    <xf numFmtId="0" fontId="4" fillId="0" borderId="14" xfId="0" applyFont="1" applyBorder="1" applyAlignment="1">
      <alignment vertical="top" wrapText="1"/>
    </xf>
    <xf numFmtId="0" fontId="4" fillId="0" borderId="14" xfId="0" applyFont="1" applyBorder="1" applyAlignment="1">
      <alignment horizontal="left" vertical="top" wrapText="1"/>
    </xf>
    <xf numFmtId="0" fontId="4" fillId="0" borderId="14" xfId="0" applyFont="1" applyBorder="1" applyAlignment="1">
      <alignment horizontal="center" vertical="top" wrapText="1"/>
    </xf>
    <xf numFmtId="1" fontId="4" fillId="0" borderId="14" xfId="0" applyNumberFormat="1" applyFont="1" applyBorder="1" applyAlignment="1">
      <alignment horizontal="center" vertical="top" wrapText="1"/>
    </xf>
    <xf numFmtId="2" fontId="4" fillId="0" borderId="14" xfId="0" applyNumberFormat="1"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wrapText="1"/>
    </xf>
    <xf numFmtId="0" fontId="27" fillId="0" borderId="1" xfId="0" applyFont="1" applyBorder="1" applyAlignment="1">
      <alignment vertical="top"/>
    </xf>
    <xf numFmtId="0" fontId="27" fillId="0" borderId="1" xfId="0" applyFont="1" applyBorder="1" applyAlignment="1">
      <alignment horizontal="center" vertical="top"/>
    </xf>
    <xf numFmtId="0" fontId="4" fillId="0" borderId="1" xfId="0" applyFont="1" applyBorder="1" applyAlignment="1">
      <alignment vertical="center"/>
    </xf>
    <xf numFmtId="0" fontId="43" fillId="0" borderId="0" xfId="0" applyFont="1"/>
    <xf numFmtId="0" fontId="2" fillId="0" borderId="1" xfId="0" applyFont="1" applyBorder="1" applyAlignment="1">
      <alignment wrapText="1"/>
    </xf>
    <xf numFmtId="0" fontId="9" fillId="0" borderId="19" xfId="0" applyFont="1" applyBorder="1" applyAlignment="1">
      <alignment horizontal="center" vertical="center" wrapText="1"/>
    </xf>
    <xf numFmtId="0" fontId="9" fillId="0" borderId="29" xfId="0" applyFont="1" applyBorder="1" applyAlignment="1">
      <alignment horizontal="center" vertical="center" wrapText="1"/>
    </xf>
    <xf numFmtId="164" fontId="9" fillId="0" borderId="19" xfId="0" applyNumberFormat="1" applyFont="1" applyBorder="1" applyAlignment="1">
      <alignment horizontal="center" vertical="center" wrapText="1"/>
    </xf>
    <xf numFmtId="0" fontId="1" fillId="0" borderId="1" xfId="0" applyFont="1" applyBorder="1" applyAlignment="1">
      <alignment horizontal="left" vertical="top" wrapText="1"/>
    </xf>
    <xf numFmtId="1" fontId="1" fillId="0" borderId="1"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3" fontId="3" fillId="0" borderId="14" xfId="0" applyNumberFormat="1" applyFont="1" applyBorder="1" applyAlignment="1">
      <alignment vertical="top" wrapText="1"/>
    </xf>
    <xf numFmtId="2" fontId="3" fillId="0" borderId="14" xfId="0" applyNumberFormat="1" applyFont="1" applyBorder="1" applyAlignment="1">
      <alignment horizontal="center" vertical="top" wrapText="1"/>
    </xf>
    <xf numFmtId="0" fontId="4" fillId="7" borderId="6" xfId="0" applyFont="1" applyFill="1" applyBorder="1" applyAlignment="1">
      <alignment horizontal="left" wrapText="1"/>
    </xf>
    <xf numFmtId="0" fontId="8" fillId="0" borderId="7" xfId="0" applyFont="1" applyBorder="1"/>
    <xf numFmtId="0" fontId="8" fillId="0" borderId="8" xfId="0" applyFont="1" applyBorder="1"/>
    <xf numFmtId="0" fontId="4" fillId="7" borderId="6" xfId="0" applyFont="1" applyFill="1" applyBorder="1" applyAlignment="1">
      <alignment horizontal="left" vertical="top" wrapText="1"/>
    </xf>
    <xf numFmtId="0" fontId="18" fillId="7" borderId="20" xfId="0" applyFont="1" applyFill="1" applyBorder="1" applyAlignment="1">
      <alignment horizontal="center" wrapText="1"/>
    </xf>
    <xf numFmtId="0" fontId="8" fillId="0" borderId="21" xfId="0" applyFont="1" applyBorder="1"/>
    <xf numFmtId="0" fontId="8" fillId="0" borderId="22" xfId="0" applyFont="1" applyBorder="1"/>
    <xf numFmtId="0" fontId="7" fillId="7" borderId="6" xfId="0" applyFont="1" applyFill="1" applyBorder="1" applyAlignment="1">
      <alignment horizontal="center" vertical="top" wrapText="1"/>
    </xf>
    <xf numFmtId="0" fontId="7" fillId="7" borderId="6" xfId="0" applyFont="1" applyFill="1" applyBorder="1" applyAlignment="1">
      <alignment horizontal="center" wrapText="1"/>
    </xf>
    <xf numFmtId="0" fontId="8" fillId="0" borderId="23" xfId="0" applyFont="1" applyBorder="1"/>
    <xf numFmtId="0" fontId="1" fillId="7" borderId="6" xfId="0" applyFont="1" applyFill="1" applyBorder="1" applyAlignment="1">
      <alignment horizontal="left" wrapText="1"/>
    </xf>
    <xf numFmtId="0" fontId="4" fillId="7" borderId="6" xfId="0" applyFont="1" applyFill="1" applyBorder="1" applyAlignment="1">
      <alignment horizontal="left"/>
    </xf>
    <xf numFmtId="0" fontId="21" fillId="7" borderId="6" xfId="0" applyFont="1" applyFill="1" applyBorder="1" applyAlignment="1">
      <alignment horizontal="left" wrapText="1"/>
    </xf>
    <xf numFmtId="0" fontId="1" fillId="7" borderId="24" xfId="0" applyFont="1" applyFill="1" applyBorder="1" applyAlignment="1">
      <alignment wrapText="1"/>
    </xf>
    <xf numFmtId="0" fontId="8" fillId="0" borderId="25" xfId="0" applyFont="1" applyBorder="1"/>
    <xf numFmtId="0" fontId="8" fillId="0" borderId="26" xfId="0" applyFont="1" applyBorder="1"/>
    <xf numFmtId="0" fontId="25" fillId="7" borderId="6" xfId="0" applyFont="1" applyFill="1" applyBorder="1" applyAlignment="1">
      <alignment horizontal="center" vertical="center" wrapText="1"/>
    </xf>
    <xf numFmtId="0" fontId="1" fillId="7" borderId="24" xfId="0" applyFont="1" applyFill="1" applyBorder="1"/>
    <xf numFmtId="0" fontId="1" fillId="7" borderId="6" xfId="0" applyFont="1" applyFill="1" applyBorder="1" applyAlignment="1">
      <alignment horizontal="left" vertical="top" wrapText="1"/>
    </xf>
    <xf numFmtId="0" fontId="4" fillId="7" borderId="6" xfId="0" applyFont="1" applyFill="1" applyBorder="1" applyAlignment="1">
      <alignment vertical="top" wrapText="1"/>
    </xf>
    <xf numFmtId="0" fontId="4" fillId="7" borderId="6" xfId="0" applyFont="1" applyFill="1" applyBorder="1"/>
    <xf numFmtId="0" fontId="4" fillId="7" borderId="6" xfId="0" applyFont="1" applyFill="1" applyBorder="1" applyAlignment="1">
      <alignment wrapText="1"/>
    </xf>
    <xf numFmtId="0" fontId="7" fillId="7" borderId="6" xfId="0" applyFont="1" applyFill="1" applyBorder="1" applyAlignment="1">
      <alignment horizontal="center" vertical="center" wrapText="1"/>
    </xf>
    <xf numFmtId="0" fontId="18" fillId="7" borderId="20" xfId="0" applyFont="1" applyFill="1" applyBorder="1" applyAlignment="1">
      <alignment horizontal="center" vertical="top" wrapText="1"/>
    </xf>
    <xf numFmtId="0" fontId="7" fillId="7" borderId="27" xfId="0" applyFont="1" applyFill="1" applyBorder="1" applyAlignment="1">
      <alignment horizontal="center" wrapText="1"/>
    </xf>
    <xf numFmtId="0" fontId="1" fillId="7" borderId="6" xfId="0" applyFont="1" applyFill="1" applyBorder="1" applyAlignment="1">
      <alignment wrapText="1"/>
    </xf>
    <xf numFmtId="0" fontId="9" fillId="7" borderId="6" xfId="0" applyFont="1" applyFill="1" applyBorder="1" applyAlignment="1">
      <alignment vertical="top" wrapText="1"/>
    </xf>
    <xf numFmtId="0" fontId="3" fillId="7" borderId="6" xfId="0" applyFont="1" applyFill="1" applyBorder="1" applyAlignment="1">
      <alignment horizontal="left" vertical="top" wrapText="1"/>
    </xf>
    <xf numFmtId="0" fontId="9" fillId="7" borderId="6" xfId="0" applyFont="1" applyFill="1" applyBorder="1" applyAlignment="1">
      <alignment horizontal="left" vertical="top" wrapText="1"/>
    </xf>
    <xf numFmtId="0" fontId="1" fillId="7" borderId="6" xfId="0" applyFont="1" applyFill="1" applyBorder="1" applyAlignment="1">
      <alignment horizontal="left" vertical="center" wrapText="1"/>
    </xf>
    <xf numFmtId="0" fontId="9" fillId="7" borderId="6" xfId="0" applyFont="1" applyFill="1" applyBorder="1" applyAlignment="1">
      <alignment horizontal="left" vertical="center" wrapText="1"/>
    </xf>
    <xf numFmtId="0" fontId="9" fillId="7" borderId="6" xfId="0" applyFont="1" applyFill="1" applyBorder="1" applyAlignment="1">
      <alignment horizontal="center" wrapText="1"/>
    </xf>
    <xf numFmtId="0" fontId="1" fillId="7" borderId="6" xfId="0" applyFont="1" applyFill="1" applyBorder="1" applyAlignment="1">
      <alignment horizontal="left" vertical="top"/>
    </xf>
    <xf numFmtId="0" fontId="7" fillId="7" borderId="27" xfId="0" applyFont="1" applyFill="1" applyBorder="1" applyAlignment="1">
      <alignment horizontal="center" vertical="top" wrapText="1"/>
    </xf>
    <xf numFmtId="0" fontId="7" fillId="7" borderId="6" xfId="0" applyFont="1" applyFill="1" applyBorder="1" applyAlignment="1">
      <alignment horizontal="center"/>
    </xf>
  </cellXfs>
  <cellStyles count="1">
    <cellStyle name="Normal" xfId="0" builtinId="0"/>
  </cellStyles>
  <dxfs count="10">
    <dxf>
      <fill>
        <patternFill patternType="solid">
          <fgColor rgb="FFFF0000"/>
          <bgColor rgb="FFFF0000"/>
        </patternFill>
      </fill>
    </dxf>
    <dxf>
      <font>
        <color rgb="FF9C0006"/>
      </font>
      <fill>
        <patternFill>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0000"/>
          <bgColor rgb="FFFF0000"/>
        </patternFill>
      </fill>
    </dxf>
    <dxf>
      <font>
        <color rgb="FF9C0006"/>
      </font>
      <fill>
        <patternFill>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40"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doi.org/10.30892/gss.1706-089" TargetMode="External"/><Relationship Id="rId2" Type="http://schemas.openxmlformats.org/officeDocument/2006/relationships/hyperlink" Target="https://doi.org/10.54989/msd-2022-0017" TargetMode="External"/><Relationship Id="rId1" Type="http://schemas.openxmlformats.org/officeDocument/2006/relationships/hyperlink" Target="https://doi.org/10.36120/2587-3644.v14i2.24-37" TargetMode="External"/><Relationship Id="rId6" Type="http://schemas.openxmlformats.org/officeDocument/2006/relationships/hyperlink" Target="https://magazines.ulbsibiu.ro/fairplayjournal/?page_id=64" TargetMode="External"/><Relationship Id="rId5" Type="http://schemas.openxmlformats.org/officeDocument/2006/relationships/hyperlink" Target="https://lobbyart-anthropology.ro/Anthropology--and--Communication.php" TargetMode="External"/><Relationship Id="rId4" Type="http://schemas.openxmlformats.org/officeDocument/2006/relationships/hyperlink" Target="http://geosport.uoradea.ro/latest.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lap-publishing.com/catalog/details/store/gb/book/978-620-4-73824-6/the-importance-of-crawl-style,-for-students,-in-military-pentathlon?search=pomohaci" TargetMode="External"/><Relationship Id="rId2" Type="http://schemas.openxmlformats.org/officeDocument/2006/relationships/hyperlink" Target="https://aleph.bibnat.ro/F/RRT4IFG85DF6RARQJRH865RV3DP77C4TBMXEKVP1LS4A3TAE27-54318?func=full-set-set&amp;set_number=038004&amp;set_entry=000005&amp;format=999" TargetMode="External"/><Relationship Id="rId1" Type="http://schemas.openxmlformats.org/officeDocument/2006/relationships/hyperlink" Target="https://www.lap-publishing.com/catalog/details/store/cn/book/978-620-5-52797-9/systemic-approach-and-research-in-sport-performance?search=Secure%20Data%20Collection" TargetMode="External"/><Relationship Id="rId4" Type="http://schemas.openxmlformats.org/officeDocument/2006/relationships/hyperlink" Target="https://www.lap-publishing.com/catalog/details/store/gb/book/978-620-4-73824-6/the-importance-of-crawl-style,-for-students,-in-military-pentathlon?search=pomohaci"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discobolulunefs.ro/media/12.MARCH2022.pdf" TargetMode="External"/><Relationship Id="rId21" Type="http://schemas.openxmlformats.org/officeDocument/2006/relationships/hyperlink" Target="https://www-scopus-com.am.e-nformation.ro/record/display.uri?eid=2-s2.0-79952633691&amp;origin=resultslist&amp;sort=plf-f&amp;cite=2-s2.0-79952633691&amp;src=s&amp;imp=t&amp;sid=8879f76aaa7c4b2d85c23a853e4558ea&amp;sot=cite&amp;sdt=a&amp;sl=0" TargetMode="External"/><Relationship Id="rId42" Type="http://schemas.openxmlformats.org/officeDocument/2006/relationships/hyperlink" Target="https://sciendo.com/article/10.2478/mdke-2022-0014" TargetMode="External"/><Relationship Id="rId63" Type="http://schemas.openxmlformats.org/officeDocument/2006/relationships/hyperlink" Target="https://www.hindawi.com/journals/misy/2022/7657764/" TargetMode="External"/><Relationship Id="rId84" Type="http://schemas.openxmlformats.org/officeDocument/2006/relationships/hyperlink" Target="https://www.macrothink.org/journal/index.php/jet/article/view/19982/15613" TargetMode="External"/><Relationship Id="rId138" Type="http://schemas.openxmlformats.org/officeDocument/2006/relationships/hyperlink" Target="https://www.mdpi.com/2673-8007/2/1/14" TargetMode="External"/><Relationship Id="rId159" Type="http://schemas.openxmlformats.org/officeDocument/2006/relationships/hyperlink" Target="https://www.saquares.com/index.php/sar/article/view/14" TargetMode="External"/><Relationship Id="rId170" Type="http://schemas.openxmlformats.org/officeDocument/2006/relationships/hyperlink" Target="https://sciendo.com/es/article/10.2478/trser-2022-0013" TargetMode="External"/><Relationship Id="rId191" Type="http://schemas.openxmlformats.org/officeDocument/2006/relationships/hyperlink" Target="https://www.aquaculturesciences.ir/article_166946.html" TargetMode="External"/><Relationship Id="rId205" Type="http://schemas.openxmlformats.org/officeDocument/2006/relationships/hyperlink" Target="https://magazines.ulbsibiu.ro/trser/trser24/trser_24.2_61-72.pdf" TargetMode="External"/><Relationship Id="rId226" Type="http://schemas.openxmlformats.org/officeDocument/2006/relationships/hyperlink" Target="https://www.mdpi.com/2077-0472/12/3/422" TargetMode="External"/><Relationship Id="rId107" Type="http://schemas.openxmlformats.org/officeDocument/2006/relationships/hyperlink" Target="https://www.researchgate.net/publication/362580394_Agility_and_balance_in_ballet_dancer_a_observational_study" TargetMode="External"/><Relationship Id="rId11" Type="http://schemas.openxmlformats.org/officeDocument/2006/relationships/hyperlink" Target="http://dspace.tnpu.edu.ua/bitstream/123456789/26058/1/Koval4yk.pdf" TargetMode="External"/><Relationship Id="rId32" Type="http://schemas.openxmlformats.org/officeDocument/2006/relationships/hyperlink" Target="http://www.wseas.us/e-library/conferences/2011/Paris/ECC/ECC-64.pdf" TargetMode="External"/><Relationship Id="rId53" Type="http://schemas.openxmlformats.org/officeDocument/2006/relationships/hyperlink" Target="https://ieeexplore.ieee.org/abstract/document/9923408" TargetMode="External"/><Relationship Id="rId74" Type="http://schemas.openxmlformats.org/officeDocument/2006/relationships/hyperlink" Target="https://medicopublication.com/index.php/ijfmt/article/view/17618/15513" TargetMode="External"/><Relationship Id="rId128" Type="http://schemas.openxmlformats.org/officeDocument/2006/relationships/hyperlink" Target="https://www.mdpi.com/journal/ijerph/indexing" TargetMode="External"/><Relationship Id="rId149" Type="http://schemas.openxmlformats.org/officeDocument/2006/relationships/hyperlink" Target="https://magazines.ulbsibiu.ro/actaoc/aoc_15_15-20" TargetMode="External"/><Relationship Id="rId5" Type="http://schemas.openxmlformats.org/officeDocument/2006/relationships/hyperlink" Target="https://www.macajournal.com/article_689187_9d22912679f3ee40481df36982ad5f00.pdf" TargetMode="External"/><Relationship Id="rId95" Type="http://schemas.openxmlformats.org/officeDocument/2006/relationships/hyperlink" Target="https://www.kheljournal.com/archives/2022/vol9issue1/PartF/9-1-73-534.pdf" TargetMode="External"/><Relationship Id="rId160" Type="http://schemas.openxmlformats.org/officeDocument/2006/relationships/hyperlink" Target="http://../Downloads/WL%204%20cz%20II%202022%20(2)%20(1).pdf" TargetMode="External"/><Relationship Id="rId181" Type="http://schemas.openxmlformats.org/officeDocument/2006/relationships/hyperlink" Target="https://www.mdpi.com/2673-7159/2/1/5" TargetMode="External"/><Relationship Id="rId216" Type="http://schemas.openxmlformats.org/officeDocument/2006/relationships/hyperlink" Target="http://eprints.gostmarchive.com/id/eprint/95/" TargetMode="External"/><Relationship Id="rId22" Type="http://schemas.openxmlformats.org/officeDocument/2006/relationships/hyperlink" Target="https://ui.adsabs.harvard.edu/abs/arXiv:2211.02169" TargetMode="External"/><Relationship Id="rId43" Type="http://schemas.openxmlformats.org/officeDocument/2006/relationships/hyperlink" Target="https://www.researchsquare.com/article/rs-2269929/v1" TargetMode="External"/><Relationship Id="rId64" Type="http://schemas.openxmlformats.org/officeDocument/2006/relationships/hyperlink" Target="https://www.macrothink.org/journal/index.php/jet/article/view/19982/15613" TargetMode="External"/><Relationship Id="rId118" Type="http://schemas.openxmlformats.org/officeDocument/2006/relationships/hyperlink" Target="https://ieeexplore.ieee.org/abstract/document/9945320/references" TargetMode="External"/><Relationship Id="rId139" Type="http://schemas.openxmlformats.org/officeDocument/2006/relationships/hyperlink" Target="https://www.publish.csiro.au/MF/MF22049" TargetMode="External"/><Relationship Id="rId85" Type="http://schemas.openxmlformats.org/officeDocument/2006/relationships/hyperlink" Target="http://www.studia.ubbcluj.ro/download/pdf/1439.pdf" TargetMode="External"/><Relationship Id="rId150" Type="http://schemas.openxmlformats.org/officeDocument/2006/relationships/hyperlink" Target="https://magazines.ulbsibiu.ro/actaoc/aoc_15_15-20" TargetMode="External"/><Relationship Id="rId171" Type="http://schemas.openxmlformats.org/officeDocument/2006/relationships/hyperlink" Target="https://magazines.ulbsibiu.ro/actaoc/aoc_15_15-20" TargetMode="External"/><Relationship Id="rId192" Type="http://schemas.openxmlformats.org/officeDocument/2006/relationships/hyperlink" Target="https://magazines.ulbsibiu.ro/actaoc/aoc_15_15-20" TargetMode="External"/><Relationship Id="rId206" Type="http://schemas.openxmlformats.org/officeDocument/2006/relationships/hyperlink" Target="https://link.springer.com/article/10.1007/s10841-023-00465-z" TargetMode="External"/><Relationship Id="rId227" Type="http://schemas.openxmlformats.org/officeDocument/2006/relationships/hyperlink" Target="https://www.publish.csiro.au/CP/CP21436" TargetMode="External"/><Relationship Id="rId12" Type="http://schemas.openxmlformats.org/officeDocument/2006/relationships/hyperlink" Target="http://dspace.tnpu.edu.ua/bitstream/123456789/26058/1/Koval4yk.pdf" TargetMode="External"/><Relationship Id="rId33" Type="http://schemas.openxmlformats.org/officeDocument/2006/relationships/hyperlink" Target="http://www.wseas.us/e-library/conferences/2011/Paris/ECC/ECC-64.pdf" TargetMode="External"/><Relationship Id="rId108" Type="http://schemas.openxmlformats.org/officeDocument/2006/relationships/hyperlink" Target="https://www.hrpub.org/download/20220930/SAJ7-19992298.pdf" TargetMode="External"/><Relationship Id="rId129" Type="http://schemas.openxmlformats.org/officeDocument/2006/relationships/hyperlink" Target="https://magazines.ulbsibiu.ro/actaoc/aoc_15_15-20" TargetMode="External"/><Relationship Id="rId54" Type="http://schemas.openxmlformats.org/officeDocument/2006/relationships/hyperlink" Target="https://www.teikyomedicaljournal.com/volume/TMJ/45/02/association-between-bacterial-pathogens-and-some-biomarkers-of-urinary-tract-infection-624ebbeb2335a.pdf" TargetMode="External"/><Relationship Id="rId75" Type="http://schemas.openxmlformats.org/officeDocument/2006/relationships/hyperlink" Target="https://healtheduj.com/index.php/ph/article/view/1" TargetMode="External"/><Relationship Id="rId96" Type="http://schemas.openxmlformats.org/officeDocument/2006/relationships/hyperlink" Target="https://medicopublication.com/index.php/ijfmt/article/view/17618/15513" TargetMode="External"/><Relationship Id="rId140" Type="http://schemas.openxmlformats.org/officeDocument/2006/relationships/hyperlink" Target="https://onlinelibrary.wiley.com/doi/abs/10.1111/jai.14197" TargetMode="External"/><Relationship Id="rId161" Type="http://schemas.openxmlformats.org/officeDocument/2006/relationships/hyperlink" Target="https://www.aquaculturesciences.ir/article_166946.html" TargetMode="External"/><Relationship Id="rId182" Type="http://schemas.openxmlformats.org/officeDocument/2006/relationships/hyperlink" Target="https://www.proquest.com/openview/56c6289ebf6a5d4a19bcd6dce3b38111/1?pq-origsite=gscholar&amp;cbl=18750&amp;diss=y" TargetMode="External"/><Relationship Id="rId217" Type="http://schemas.openxmlformats.org/officeDocument/2006/relationships/hyperlink" Target="https://www.waterjournal.ir/article_146411.html?lang=en" TargetMode="External"/><Relationship Id="rId6" Type="http://schemas.openxmlformats.org/officeDocument/2006/relationships/hyperlink" Target="https://books.google.ro/books?hl=ro&amp;lr=&amp;id=h_9pEAAAQBAJ&amp;oi=fnd&amp;pg=PA33&amp;ots=XIGFDgQ37z&amp;sig=27cs6NnyTFWR2GudPaJQEcg3PTw&amp;redir_esc=y" TargetMode="External"/><Relationship Id="rId23" Type="http://schemas.openxmlformats.org/officeDocument/2006/relationships/hyperlink" Target="https://www-scopus-com.am.e-nformation.ro/record/display.uri?eid=2-s2.0-79952633691&amp;origin=resultslist&amp;sort=plf-f&amp;cite=2-s2.0-79952633691&amp;src=s&amp;imp=t&amp;sid=8879f76aaa7c4b2d85c23a853e4558ea&amp;sot=cite&amp;sdt=a&amp;sl=0" TargetMode="External"/><Relationship Id="rId119" Type="http://schemas.openxmlformats.org/officeDocument/2006/relationships/hyperlink" Target="http://jurnal.upmk.ac.id/index.php/juara/article/view/2048" TargetMode="External"/><Relationship Id="rId44" Type="http://schemas.openxmlformats.org/officeDocument/2006/relationships/hyperlink" Target="https://managementpapers.polsl.pl/wp-content/uploads/2022/10/158-Wiechetek-M%C4%99drek.pdf" TargetMode="External"/><Relationship Id="rId65" Type="http://schemas.openxmlformats.org/officeDocument/2006/relationships/hyperlink" Target="https://downloads.hindawi.com/journals/cmmi/2022/7323146.pdf?_ga=2.36974624.1079969401.1688295801-172129368.1688295801" TargetMode="External"/><Relationship Id="rId86" Type="http://schemas.openxmlformats.org/officeDocument/2006/relationships/hyperlink" Target="https://downloads.hindawi.com/journals/cmmi/2022/7323146.pdf?_ga=2.36974624.1079969401.1688295801-172129368.1688295801" TargetMode="External"/><Relationship Id="rId130" Type="http://schemas.openxmlformats.org/officeDocument/2006/relationships/hyperlink" Target="https://www.ebscohost.com/titleLists/tnh-coverage.htm" TargetMode="External"/><Relationship Id="rId151" Type="http://schemas.openxmlformats.org/officeDocument/2006/relationships/hyperlink" Target="https://magazines.ulbsibiu.ro/actaoc/aoc_15_15-20" TargetMode="External"/><Relationship Id="rId172" Type="http://schemas.openxmlformats.org/officeDocument/2006/relationships/hyperlink" Target="https://www.dl.begellhouse.com/journals/38cb2223012b73f2,6ae9084768f742da,03e3bdb43397d61b.html" TargetMode="External"/><Relationship Id="rId193" Type="http://schemas.openxmlformats.org/officeDocument/2006/relationships/hyperlink" Target="https://www.ebscohost.com/titleLists/tnh-coverage.htm" TargetMode="External"/><Relationship Id="rId207" Type="http://schemas.openxmlformats.org/officeDocument/2006/relationships/hyperlink" Target="https://eprints.nottingham.ac.uk/68435/1/HJ_thesis_corrected_final.pdf" TargetMode="External"/><Relationship Id="rId228" Type="http://schemas.openxmlformats.org/officeDocument/2006/relationships/hyperlink" Target="https://www.tandfonline.com/doi/ref/10.1080/15427528.2021.1995920?scroll=top&amp;role=tab" TargetMode="External"/><Relationship Id="rId13" Type="http://schemas.openxmlformats.org/officeDocument/2006/relationships/hyperlink" Target="https://www.elibrary.ru/item.asp?id=48459047" TargetMode="External"/><Relationship Id="rId109" Type="http://schemas.openxmlformats.org/officeDocument/2006/relationships/hyperlink" Target="https://jhsrm.org/health-sports-rehabilitation-medicine-vol-23-no-3-july-september-2022/a-systematic-review-regarding-post-operative-rehabilitation-following-anterior-cruciate-ligament-acl-injuries-in-performance-athletes/" TargetMode="External"/><Relationship Id="rId34" Type="http://schemas.openxmlformats.org/officeDocument/2006/relationships/hyperlink" Target="http://www.wseas.us/e-library/conferences/2011/Paris/ECC/ECC-64.pdf" TargetMode="External"/><Relationship Id="rId55" Type="http://schemas.openxmlformats.org/officeDocument/2006/relationships/hyperlink" Target="https://jbeb.avestia.com/2022/007.html" TargetMode="External"/><Relationship Id="rId76" Type="http://schemas.openxmlformats.org/officeDocument/2006/relationships/hyperlink" Target="https://geosport.uoradea.ro/2022_2/gss.1701-084.pdf" TargetMode="External"/><Relationship Id="rId97" Type="http://schemas.openxmlformats.org/officeDocument/2006/relationships/hyperlink" Target="https://healtheduj.com/index.php/ph/article/view/1" TargetMode="External"/><Relationship Id="rId120" Type="http://schemas.openxmlformats.org/officeDocument/2006/relationships/hyperlink" Target="https://emasf.webcindario.com/Desarrollo_de_las_habilidades_y_destrezas_motrices_basicas_%20lateralidad_coordinacion.pdf" TargetMode="External"/><Relationship Id="rId141" Type="http://schemas.openxmlformats.org/officeDocument/2006/relationships/hyperlink" Target="https://papers.ssrn.com/sol3/papers.cfm?abstract_id=4157462" TargetMode="External"/><Relationship Id="rId7" Type="http://schemas.openxmlformats.org/officeDocument/2006/relationships/hyperlink" Target="https://www.preprints.org/manuscript/202210.0268/v1" TargetMode="External"/><Relationship Id="rId162" Type="http://schemas.openxmlformats.org/officeDocument/2006/relationships/hyperlink" Target="https://www.mdpi.com/2673-8007/2/1/14" TargetMode="External"/><Relationship Id="rId183" Type="http://schemas.openxmlformats.org/officeDocument/2006/relationships/hyperlink" Target="https://curve.carleton.ca/38785933-fab3-4a55-b4e2-6e14d8a3b4dd" TargetMode="External"/><Relationship Id="rId218" Type="http://schemas.openxmlformats.org/officeDocument/2006/relationships/hyperlink" Target="https://eds.p.ebscohost.com/eds/pdfviewer/pdfviewer?vid=0&amp;sid=56fb1c96-1630-4af0-93d9-ba735e930056%40redis" TargetMode="External"/><Relationship Id="rId24" Type="http://schemas.openxmlformats.org/officeDocument/2006/relationships/hyperlink" Target="https://scholar.google.com/scholar?cluster=15529929667877590330&amp;hl=en&amp;as_sdt=2005&amp;as_ylo=2022&amp;as_yhi=2022" TargetMode="External"/><Relationship Id="rId45" Type="http://schemas.openxmlformats.org/officeDocument/2006/relationships/hyperlink" Target="http://www.journal2.uad.ac.id/index.php/ijemi/article/view/4492" TargetMode="External"/><Relationship Id="rId66" Type="http://schemas.openxmlformats.org/officeDocument/2006/relationships/hyperlink" Target="https://www.hindawi.com/journals/misy/2022/3656915/" TargetMode="External"/><Relationship Id="rId87" Type="http://schemas.openxmlformats.org/officeDocument/2006/relationships/hyperlink" Target="https://jhsrm.org/health-sports-rehabilitation-medicine-vol-23-no-3-july-september-2022/a-systematic-review-regarding-post-operative-rehabilitation-following-anterior-cruciate-ligament-acl-injuries-in-performance-athletes/" TargetMode="External"/><Relationship Id="rId110" Type="http://schemas.openxmlformats.org/officeDocument/2006/relationships/hyperlink" Target="http://journal.nsa.bg/pdf/icass2022/Volume%201/38.pdf" TargetMode="External"/><Relationship Id="rId131" Type="http://schemas.openxmlformats.org/officeDocument/2006/relationships/hyperlink" Target="https://magazines.ulbsibiu.ro/trser/trser24/trser_24.2_61-72.pdf" TargetMode="External"/><Relationship Id="rId152" Type="http://schemas.openxmlformats.org/officeDocument/2006/relationships/hyperlink" Target="https://magazines.ulbsibiu.ro/actaoc/aoc_15_15-20" TargetMode="External"/><Relationship Id="rId173" Type="http://schemas.openxmlformats.org/officeDocument/2006/relationships/hyperlink" Target="https://magazines.ulbsibiu.ro/actaoc/aoc_15_15-20" TargetMode="External"/><Relationship Id="rId194" Type="http://schemas.openxmlformats.org/officeDocument/2006/relationships/hyperlink" Target="https://ijop.ir/article-1-518-en.html" TargetMode="External"/><Relationship Id="rId208" Type="http://schemas.openxmlformats.org/officeDocument/2006/relationships/hyperlink" Target="https://www.mdpi.com/2673-8007/2/1/14" TargetMode="External"/><Relationship Id="rId229" Type="http://schemas.openxmlformats.org/officeDocument/2006/relationships/hyperlink" Target="https://web.s.ebscohost.com/ehost/pdfviewer/pdfviewer?vid=1&amp;sid=49878f26-be6d-4a5a-8a2a-4e86f6f52320%40redis" TargetMode="External"/><Relationship Id="rId14" Type="http://schemas.openxmlformats.org/officeDocument/2006/relationships/hyperlink" Target="https://www.preprints.org/manuscript/202210.0268/v1" TargetMode="External"/><Relationship Id="rId35" Type="http://schemas.openxmlformats.org/officeDocument/2006/relationships/hyperlink" Target="https://kalaharijournals.com/resources/DEC_166.pdf" TargetMode="External"/><Relationship Id="rId56" Type="http://schemas.openxmlformats.org/officeDocument/2006/relationships/hyperlink" Target="https://pesquisa.bvsalud.org/global-literature-on-novel-coronavirus-2019-ncov/resource/pt/ppzbmed-10.21203.rs.3.rs-2023747.v2" TargetMode="External"/><Relationship Id="rId77" Type="http://schemas.openxmlformats.org/officeDocument/2006/relationships/hyperlink" Target="https://lumenpublishing.com/journals/index.php/brain/article/view/5387" TargetMode="External"/><Relationship Id="rId100" Type="http://schemas.openxmlformats.org/officeDocument/2006/relationships/hyperlink" Target="https://lumenpublishing.com/journals/index.php/brain/article/view/5387" TargetMode="External"/><Relationship Id="rId8" Type="http://schemas.openxmlformats.org/officeDocument/2006/relationships/hyperlink" Target="https://jgu.s3.ap-south-1.amazonaws.com/jsgp/REVISITING_FISCAL_POLICY-Volume-6-Issue-I.pdf" TargetMode="External"/><Relationship Id="rId98" Type="http://schemas.openxmlformats.org/officeDocument/2006/relationships/hyperlink" Target="https://geosport.uoradea.ro/2022_1/gss.1604-082.pdf" TargetMode="External"/><Relationship Id="rId121" Type="http://schemas.openxmlformats.org/officeDocument/2006/relationships/hyperlink" Target="http://www.studia.ubbcluj.ro/download/pdf/educatio/2022_3/03.pdf" TargetMode="External"/><Relationship Id="rId142" Type="http://schemas.openxmlformats.org/officeDocument/2006/relationships/hyperlink" Target="https://www.publish.csiro.au/MF/MF22049" TargetMode="External"/><Relationship Id="rId163" Type="http://schemas.openxmlformats.org/officeDocument/2006/relationships/hyperlink" Target="https://www.publish.csiro.au/MF/MF22049" TargetMode="External"/><Relationship Id="rId184" Type="http://schemas.openxmlformats.org/officeDocument/2006/relationships/hyperlink" Target="https://protmed.uoradea.ro/facultate/publicatii/ecotox_zooteh_ind_alim/2022A/Papers/28.%20Maerescu.pdf" TargetMode="External"/><Relationship Id="rId219" Type="http://schemas.openxmlformats.org/officeDocument/2006/relationships/hyperlink" Target="http://atlas-tjes.org/index.php/tjes/article/view/409/291" TargetMode="External"/><Relationship Id="rId230" Type="http://schemas.openxmlformats.org/officeDocument/2006/relationships/hyperlink" Target="http://www.ddniscientificannals.ro/images/27_09.pdf" TargetMode="External"/><Relationship Id="rId25" Type="http://schemas.openxmlformats.org/officeDocument/2006/relationships/hyperlink" Target="https://scholar.google.com/citations?user=qRJPbwUAAAAJ&amp;hl=en&amp;oi=sra" TargetMode="External"/><Relationship Id="rId46" Type="http://schemas.openxmlformats.org/officeDocument/2006/relationships/hyperlink" Target="http://eprints.umsida.ac.id/10393/" TargetMode="External"/><Relationship Id="rId67" Type="http://schemas.openxmlformats.org/officeDocument/2006/relationships/hyperlink" Target="https://dergipark.org.tr/en/pub/jssr/issue/70562/1091142" TargetMode="External"/><Relationship Id="rId20" Type="http://schemas.openxmlformats.org/officeDocument/2006/relationships/hyperlink" Target="https://www.atlantis-press.com/proceedings/icetep-21/125977203" TargetMode="External"/><Relationship Id="rId41" Type="http://schemas.openxmlformats.org/officeDocument/2006/relationships/hyperlink" Target="https://link.springer.com/chapter/10.1007/978-3-030-94870-2_10" TargetMode="External"/><Relationship Id="rId62" Type="http://schemas.openxmlformats.org/officeDocument/2006/relationships/hyperlink" Target="https://healtheduj.com/index.php/ph/article/view/1" TargetMode="External"/><Relationship Id="rId83" Type="http://schemas.openxmlformats.org/officeDocument/2006/relationships/hyperlink" Target="https://www.hindawi.com/journals/misy/2022/7657764/" TargetMode="External"/><Relationship Id="rId88" Type="http://schemas.openxmlformats.org/officeDocument/2006/relationships/hyperlink" Target="https://www.hindawi.com/journals/misy/2022/3656915/" TargetMode="External"/><Relationship Id="rId111" Type="http://schemas.openxmlformats.org/officeDocument/2006/relationships/hyperlink" Target="https://www.mdpi.com/1660-4601/20/1/330" TargetMode="External"/><Relationship Id="rId132" Type="http://schemas.openxmlformats.org/officeDocument/2006/relationships/hyperlink" Target="https://www.researchgate.net/profile/Aron-Buzogany/publication/361262429_Energy_Governance_in_Romania/links/62baab0060e77b7db838b7cd/Energy-Governance-in-Romania.pdf" TargetMode="External"/><Relationship Id="rId153" Type="http://schemas.openxmlformats.org/officeDocument/2006/relationships/hyperlink" Target="https://www.ebscohost.com/titleLists/tnh-coverage.htm" TargetMode="External"/><Relationship Id="rId174" Type="http://schemas.openxmlformats.org/officeDocument/2006/relationships/hyperlink" Target="https://magazines.ulbsibiu.ro/actaoc/aoc_15_15-20" TargetMode="External"/><Relationship Id="rId179" Type="http://schemas.openxmlformats.org/officeDocument/2006/relationships/hyperlink" Target="https://web.s.ebscohost.com/ehost/pdfviewer/pdfviewer?vid=1&amp;sid=49878f26-be6d-4a5a-8a2a-4e86f6f52320%40redis" TargetMode="External"/><Relationship Id="rId195" Type="http://schemas.openxmlformats.org/officeDocument/2006/relationships/hyperlink" Target="https://elar.urfu.ru/handle/10995/118850" TargetMode="External"/><Relationship Id="rId209" Type="http://schemas.openxmlformats.org/officeDocument/2006/relationships/hyperlink" Target="https://www.publish.csiro.au/MF/MF22049" TargetMode="External"/><Relationship Id="rId190" Type="http://schemas.openxmlformats.org/officeDocument/2006/relationships/hyperlink" Target="https://www.saquares.com/index.php/sar/article/view/14" TargetMode="External"/><Relationship Id="rId204" Type="http://schemas.openxmlformats.org/officeDocument/2006/relationships/hyperlink" Target="https://repositorio.uchile.cl/handle/2250/192691" TargetMode="External"/><Relationship Id="rId220" Type="http://schemas.openxmlformats.org/officeDocument/2006/relationships/hyperlink" Target="https://link.springer.com/article/10.1007/s41348-022-00632-5" TargetMode="External"/><Relationship Id="rId225" Type="http://schemas.openxmlformats.org/officeDocument/2006/relationships/hyperlink" Target="https://www.ijrasb.com/index.php/ijrasb/article/view/409" TargetMode="External"/><Relationship Id="rId15" Type="http://schemas.openxmlformats.org/officeDocument/2006/relationships/hyperlink" Target="https://www.preprints.org/manuscript/202210.0268/v1" TargetMode="External"/><Relationship Id="rId36" Type="http://schemas.openxmlformats.org/officeDocument/2006/relationships/hyperlink" Target="https://scholar.google.com/scholar?cluster=9090310846352827982&amp;hl=en&amp;as_sdt=2005&amp;sciodt=0,5" TargetMode="External"/><Relationship Id="rId57" Type="http://schemas.openxmlformats.org/officeDocument/2006/relationships/hyperlink" Target="https://www.mdpi.com/1660-4601/20/1/167" TargetMode="External"/><Relationship Id="rId106" Type="http://schemas.openxmlformats.org/officeDocument/2006/relationships/hyperlink" Target="https://www.sciencedirect.com/science/article/abs/pii/S1556370722000542" TargetMode="External"/><Relationship Id="rId127" Type="http://schemas.openxmlformats.org/officeDocument/2006/relationships/hyperlink" Target="https://www.mdpi.com/1660-4601/20/1/167" TargetMode="External"/><Relationship Id="rId10" Type="http://schemas.openxmlformats.org/officeDocument/2006/relationships/hyperlink" Target="http://dspace.univ-ghardaia.dz:8080/xmlui/handle/123456789/1223" TargetMode="External"/><Relationship Id="rId31" Type="http://schemas.openxmlformats.org/officeDocument/2006/relationships/hyperlink" Target="http://www.wseas.us/e-library/conferences/2011/Paris/ECC/ECC-64.pdf" TargetMode="External"/><Relationship Id="rId52" Type="http://schemas.openxmlformats.org/officeDocument/2006/relationships/hyperlink" Target="https://managementpapers.polsl.pl/wp-content/uploads/2022/10/158-Wiechetek-M%C4%99drek.pdf" TargetMode="External"/><Relationship Id="rId73" Type="http://schemas.openxmlformats.org/officeDocument/2006/relationships/hyperlink" Target="https://www.kheljournal.com/archives/2022/vol9issue1/PartF/9-1-73-534.pdf" TargetMode="External"/><Relationship Id="rId78" Type="http://schemas.openxmlformats.org/officeDocument/2006/relationships/hyperlink" Target="https://www.hindawi.com/journals/cmmi/2022/7323146/" TargetMode="External"/><Relationship Id="rId94" Type="http://schemas.openxmlformats.org/officeDocument/2006/relationships/hyperlink" Target="https://www.cienciayeducacion.com/index.php/journal/article/view/152/267" TargetMode="External"/><Relationship Id="rId99" Type="http://schemas.openxmlformats.org/officeDocument/2006/relationships/hyperlink" Target="https://geosport.uoradea.ro/2022_2/gss.1701-084.pdf" TargetMode="External"/><Relationship Id="rId101" Type="http://schemas.openxmlformats.org/officeDocument/2006/relationships/hyperlink" Target="https://www.hindawi.com/journals/cmmi/2022/7323146/" TargetMode="External"/><Relationship Id="rId122" Type="http://schemas.openxmlformats.org/officeDocument/2006/relationships/hyperlink" Target="https://ieeexplore.ieee.org/abstract/document/9859646/references" TargetMode="External"/><Relationship Id="rId143" Type="http://schemas.openxmlformats.org/officeDocument/2006/relationships/hyperlink" Target="https://www.mdpi.com/2673-4133/3/2/9" TargetMode="External"/><Relationship Id="rId148" Type="http://schemas.openxmlformats.org/officeDocument/2006/relationships/hyperlink" Target="https://www.researchgate.net/publication/362348965_HABITAT_PREFERENCES_OF_SMALL_FISH_SPECIES_IN_RIVERS_AT_THE_EASTERN_EDGE_OF_EUROPE" TargetMode="External"/><Relationship Id="rId164" Type="http://schemas.openxmlformats.org/officeDocument/2006/relationships/hyperlink" Target="https://onlinelibrary.wiley.com/doi/abs/10.1111/jai.14197" TargetMode="External"/><Relationship Id="rId169" Type="http://schemas.openxmlformats.org/officeDocument/2006/relationships/hyperlink" Target="http://../Downloads/NB-75-001_article-84684_en_1%20(3).pdf" TargetMode="External"/><Relationship Id="rId185" Type="http://schemas.openxmlformats.org/officeDocument/2006/relationships/hyperlink" Target="https://eprints.nottingham.ac.uk/68435/1/HJ_thesis_corrected_final.pdf" TargetMode="External"/><Relationship Id="rId4" Type="http://schemas.openxmlformats.org/officeDocument/2006/relationships/hyperlink" Target="http://dspace.univ-eloued.dz/handle/123456789/14322" TargetMode="External"/><Relationship Id="rId9" Type="http://schemas.openxmlformats.org/officeDocument/2006/relationships/hyperlink" Target="https://ideas.repec.org/a/ibn/ijefaa/v14y2022i2p44.html" TargetMode="External"/><Relationship Id="rId180" Type="http://schemas.openxmlformats.org/officeDocument/2006/relationships/hyperlink" Target="http://www.ddniscientificannals.ro/images/27_09.pdf" TargetMode="External"/><Relationship Id="rId210" Type="http://schemas.openxmlformats.org/officeDocument/2006/relationships/hyperlink" Target="https://onlinelibrary.wiley.com/doi/abs/10.1111/jai.14197" TargetMode="External"/><Relationship Id="rId215" Type="http://schemas.openxmlformats.org/officeDocument/2006/relationships/hyperlink" Target="https://journal.ami-ri.org/index.php/JTM/article/view/26" TargetMode="External"/><Relationship Id="rId26" Type="http://schemas.openxmlformats.org/officeDocument/2006/relationships/hyperlink" Target="https://scholar.google.com/scholar?cluster=17941459838441750191&amp;hl=en&amp;as_sdt=2005&amp;as_ylo=2022&amp;as_yhi=2022" TargetMode="External"/><Relationship Id="rId231" Type="http://schemas.openxmlformats.org/officeDocument/2006/relationships/hyperlink" Target="https://www.mdpi.com/2673-7159/2/1/5" TargetMode="External"/><Relationship Id="rId47" Type="http://schemas.openxmlformats.org/officeDocument/2006/relationships/hyperlink" Target="https://www.researchgate.net/publication/366182871_The_use_of_online_learning_as_a_functional_tool_in_Higher_Education_during_the_COVID-19_pandemic_An_analysis_of_best_practice_cases" TargetMode="External"/><Relationship Id="rId68" Type="http://schemas.openxmlformats.org/officeDocument/2006/relationships/hyperlink" Target="https://sciendo.com/article/10.2478/eces-2022-0026" TargetMode="External"/><Relationship Id="rId89" Type="http://schemas.openxmlformats.org/officeDocument/2006/relationships/hyperlink" Target="https://dergipark.org.tr/en/pub/jssr/issue/70562/1091142" TargetMode="External"/><Relationship Id="rId112" Type="http://schemas.openxmlformats.org/officeDocument/2006/relationships/hyperlink" Target="https://journals.sagepub.com/doi/full/10.1177/21582440221121785" TargetMode="External"/><Relationship Id="rId133" Type="http://schemas.openxmlformats.org/officeDocument/2006/relationships/hyperlink" Target="https://www.proquest.com/openview/cd51d1cb68d35405e2308fdc55303170/1?pq-origsite=gscholar&amp;cbl=2026366&amp;diss=y" TargetMode="External"/><Relationship Id="rId154" Type="http://schemas.openxmlformats.org/officeDocument/2006/relationships/hyperlink" Target="https://journals.pan.pl/dlibra/show-content?id=125888" TargetMode="External"/><Relationship Id="rId175" Type="http://schemas.openxmlformats.org/officeDocument/2006/relationships/hyperlink" Target="https://www.researchgate.net/publication/362348965_HABITAT_PREFERENCES_OF_SMALL_FISH_SPECIES_IN_RIVERS_AT_THE_EASTERN_EDGE_OF_EUROPE" TargetMode="External"/><Relationship Id="rId196" Type="http://schemas.openxmlformats.org/officeDocument/2006/relationships/hyperlink" Target="http://jemi.etmchina.com/jemi/article/issue/2022_36_6" TargetMode="External"/><Relationship Id="rId200" Type="http://schemas.openxmlformats.org/officeDocument/2006/relationships/hyperlink" Target="https://repositorio.ul.pt/handle/10451/58004" TargetMode="External"/><Relationship Id="rId16" Type="http://schemas.openxmlformats.org/officeDocument/2006/relationships/hyperlink" Target="https://www.emerald.com/insight/content/doi/10.1108/IJQRM-06-2022-0167/full/html" TargetMode="External"/><Relationship Id="rId221" Type="http://schemas.openxmlformats.org/officeDocument/2006/relationships/hyperlink" Target="https://www.frontiersin.org/articles/10.3389/fsufs.2022.997261/full" TargetMode="External"/><Relationship Id="rId37" Type="http://schemas.openxmlformats.org/officeDocument/2006/relationships/hyperlink" Target="http://www.journal2.uad.ac.id/index.php/ijemi/article/view/4492" TargetMode="External"/><Relationship Id="rId58" Type="http://schemas.openxmlformats.org/officeDocument/2006/relationships/hyperlink" Target="https://www.mdpi.com/journal/ijerph/indexing" TargetMode="External"/><Relationship Id="rId79" Type="http://schemas.openxmlformats.org/officeDocument/2006/relationships/hyperlink" Target="https://tmfv.com.ua/journal/article/view/1626" TargetMode="External"/><Relationship Id="rId102" Type="http://schemas.openxmlformats.org/officeDocument/2006/relationships/hyperlink" Target="http://www.lingcure.org/index.php/journal/article/view/1906" TargetMode="External"/><Relationship Id="rId123" Type="http://schemas.openxmlformats.org/officeDocument/2006/relationships/hyperlink" Target="https://jurnal.unsyiah.ac.id/JPSI/article/view/24797/0" TargetMode="External"/><Relationship Id="rId144" Type="http://schemas.openxmlformats.org/officeDocument/2006/relationships/hyperlink" Target="https://www.mdpi.com/2673-4133/3/2/9" TargetMode="External"/><Relationship Id="rId90" Type="http://schemas.openxmlformats.org/officeDocument/2006/relationships/hyperlink" Target="https://sciendo.com/article/10.2478/eces-2022-0026" TargetMode="External"/><Relationship Id="rId165" Type="http://schemas.openxmlformats.org/officeDocument/2006/relationships/hyperlink" Target="https://papers.ssrn.com/sol3/papers.cfm?abstract_id=4157462" TargetMode="External"/><Relationship Id="rId186" Type="http://schemas.openxmlformats.org/officeDocument/2006/relationships/hyperlink" Target="https://www.ddniscientificannals.ro/images/27_01.pdf" TargetMode="External"/><Relationship Id="rId211" Type="http://schemas.openxmlformats.org/officeDocument/2006/relationships/hyperlink" Target="https://www.sciencedirect.com/science/article/pii/S2214785322043693" TargetMode="External"/><Relationship Id="rId232" Type="http://schemas.openxmlformats.org/officeDocument/2006/relationships/hyperlink" Target="https://www.proquest.com/openview/56c6289ebf6a5d4a19bcd6dce3b38111/1?pq-origsite=gscholar&amp;cbl=18750&amp;diss=y" TargetMode="External"/><Relationship Id="rId27" Type="http://schemas.openxmlformats.org/officeDocument/2006/relationships/hyperlink" Target="http://www.mirlabs.org/ijcisim/regular_papers_2022/IJCISIM_4.pdf" TargetMode="External"/><Relationship Id="rId48" Type="http://schemas.openxmlformats.org/officeDocument/2006/relationships/hyperlink" Target="https://journals.upi-yai.ac.id/index.php/IKRAITH-EKONOMIKA/article/view/2476" TargetMode="External"/><Relationship Id="rId69" Type="http://schemas.openxmlformats.org/officeDocument/2006/relationships/hyperlink" Target="http://jurnal.upmk.ac.id/index.php/juara/article/view/1564" TargetMode="External"/><Relationship Id="rId113" Type="http://schemas.openxmlformats.org/officeDocument/2006/relationships/hyperlink" Target="https://www.hindawi.com/journals/misy/2022/4817463/" TargetMode="External"/><Relationship Id="rId134" Type="http://schemas.openxmlformats.org/officeDocument/2006/relationships/hyperlink" Target="https://magazines.ulbsibiu.ro/trser/trser24/trser_24.2_61-72.pdf" TargetMode="External"/><Relationship Id="rId80" Type="http://schemas.openxmlformats.org/officeDocument/2006/relationships/hyperlink" Target="https://jhsrm.org/health-sports-rehabilitation-medicine-vol-23-no-1-january-march-2022/a-narrative-review-regarding-the-level-of-development-between-social-cognitive-formal-operational-skills-and-motor-skills-in-adolescents/" TargetMode="External"/><Relationship Id="rId155" Type="http://schemas.openxmlformats.org/officeDocument/2006/relationships/hyperlink" Target="https://magazines.ulbsibiu.ro/trser/trser24/trser_24.2_61-72.pdf" TargetMode="External"/><Relationship Id="rId176" Type="http://schemas.openxmlformats.org/officeDocument/2006/relationships/hyperlink" Target="https://magazines.ulbsibiu.ro/actaoc/aoc_15_15-20" TargetMode="External"/><Relationship Id="rId197" Type="http://schemas.openxmlformats.org/officeDocument/2006/relationships/hyperlink" Target="https://www.researchsquare.com/article/rs-2204735/v1" TargetMode="External"/><Relationship Id="rId201" Type="http://schemas.openxmlformats.org/officeDocument/2006/relationships/hyperlink" Target="https://papers.ssrn.com/sol3/papers.cfm?abstract_id=4195266" TargetMode="External"/><Relationship Id="rId222" Type="http://schemas.openxmlformats.org/officeDocument/2006/relationships/hyperlink" Target="https://link.springer.com/chapter/10.1007/978-3-030-86876-5_3" TargetMode="External"/><Relationship Id="rId17" Type="http://schemas.openxmlformats.org/officeDocument/2006/relationships/hyperlink" Target="https://www.emerald.com/insight/content/doi/10.1108/JHTI-08-2021-0209/full/html" TargetMode="External"/><Relationship Id="rId38" Type="http://schemas.openxmlformats.org/officeDocument/2006/relationships/hyperlink" Target="http://eprints.umsida.ac.id/10393/" TargetMode="External"/><Relationship Id="rId59" Type="http://schemas.openxmlformats.org/officeDocument/2006/relationships/hyperlink" Target="https://www.mdpi.com/1660-4601/20/1/167" TargetMode="External"/><Relationship Id="rId103" Type="http://schemas.openxmlformats.org/officeDocument/2006/relationships/hyperlink" Target="https://tmfv.com.ua/journal/article/view/1626" TargetMode="External"/><Relationship Id="rId124" Type="http://schemas.openxmlformats.org/officeDocument/2006/relationships/hyperlink" Target="https://www.sciencedirect.com/science/article/pii/S1556370722000542?casa_token=kOhbRjf-xHgAAAAA:j2yuD5XK6B2ATHjU84dUiTwdAINEVWYes3Ichym9Z6XYnz1OYyajyQUlFhdcufnAAvzbRTCRsA" TargetMode="External"/><Relationship Id="rId70" Type="http://schemas.openxmlformats.org/officeDocument/2006/relationships/hyperlink" Target="https://revista.scientificsociety.net/wp-content/uploads/2022/08/Art00074html.pdf" TargetMode="External"/><Relationship Id="rId91" Type="http://schemas.openxmlformats.org/officeDocument/2006/relationships/hyperlink" Target="http://jurnal.upmk.ac.id/index.php/juara/article/view/1564" TargetMode="External"/><Relationship Id="rId145" Type="http://schemas.openxmlformats.org/officeDocument/2006/relationships/hyperlink" Target="https://magazines.ulbsibiu.ro/actaoc/aoc_15_15-20" TargetMode="External"/><Relationship Id="rId166" Type="http://schemas.openxmlformats.org/officeDocument/2006/relationships/hyperlink" Target="https://www.publish.csiro.au/MF/MF22049" TargetMode="External"/><Relationship Id="rId187" Type="http://schemas.openxmlformats.org/officeDocument/2006/relationships/hyperlink" Target="https://jyx.jyu.fi/handle/123456789/85353" TargetMode="External"/><Relationship Id="rId1" Type="http://schemas.openxmlformats.org/officeDocument/2006/relationships/hyperlink" Target="https://jasic.kiu.ac.ug/article-view.php?i=45&amp;t=hadamard-product-of-a-class-of-holomorphic-functions-with-an-arbitrary-fixed-point" TargetMode="External"/><Relationship Id="rId212" Type="http://schemas.openxmlformats.org/officeDocument/2006/relationships/hyperlink" Target="https://link.springer.com/chapter/10.1007/978-3-030-80371-1_18" TargetMode="External"/><Relationship Id="rId233" Type="http://schemas.openxmlformats.org/officeDocument/2006/relationships/hyperlink" Target="https://curve.carleton.ca/38785933-fab3-4a55-b4e2-6e14d8a3b4dd" TargetMode="External"/><Relationship Id="rId28" Type="http://schemas.openxmlformats.org/officeDocument/2006/relationships/hyperlink" Target="http://e-journal.stmiklombok.ac.id/index.php/jire/article/view/389" TargetMode="External"/><Relationship Id="rId49" Type="http://schemas.openxmlformats.org/officeDocument/2006/relationships/hyperlink" Target="https://link.springer.com/chapter/10.1007/978-3-030-94870-2_10" TargetMode="External"/><Relationship Id="rId114" Type="http://schemas.openxmlformats.org/officeDocument/2006/relationships/hyperlink" Target="https://cyberleninka.ru/article/n/the-effect-of-8-weeks-plyometric-exercise-on-physical-and-motoric-features-of-mental-disabled/viewer" TargetMode="External"/><Relationship Id="rId60" Type="http://schemas.openxmlformats.org/officeDocument/2006/relationships/hyperlink" Target="https://www.mdpi.com/journal/ijerph/indexing" TargetMode="External"/><Relationship Id="rId81" Type="http://schemas.openxmlformats.org/officeDocument/2006/relationships/hyperlink" Target="https://jhsrm.org/health-sports-rehabilitation-medicine-vol-23-no-1-january-march-2022/a-narrative-review-regarding-the-level-of-development-between-social-cognitive-formal-operational-skills-and-motor-skills-in-adolescents/" TargetMode="External"/><Relationship Id="rId135" Type="http://schemas.openxmlformats.org/officeDocument/2006/relationships/hyperlink" Target="https://www.saquares.com/index.php/sar/article/view/14" TargetMode="External"/><Relationship Id="rId156" Type="http://schemas.openxmlformats.org/officeDocument/2006/relationships/hyperlink" Target="https://www.researchgate.net/profile/Aron-Buzogany/publication/361262429_Energy_Governance_in_Romania/links/62baab0060e77b7db838b7cd/Energy-Governance-in-Romania.pdf" TargetMode="External"/><Relationship Id="rId177" Type="http://schemas.openxmlformats.org/officeDocument/2006/relationships/hyperlink" Target="https://magazines.ulbsibiu.ro/actaoc/aoc_15_15-20" TargetMode="External"/><Relationship Id="rId198" Type="http://schemas.openxmlformats.org/officeDocument/2006/relationships/hyperlink" Target="https://qspace.qu.edu.qa/handle/10576/27477" TargetMode="External"/><Relationship Id="rId202" Type="http://schemas.openxmlformats.org/officeDocument/2006/relationships/hyperlink" Target="https://link.springer.com/chapter/10.1007/978-981-16-5059-8_9" TargetMode="External"/><Relationship Id="rId223" Type="http://schemas.openxmlformats.org/officeDocument/2006/relationships/hyperlink" Target="https://deej.kashanu.ac.ir/article_112549_en.html" TargetMode="External"/><Relationship Id="rId18" Type="http://schemas.openxmlformats.org/officeDocument/2006/relationships/hyperlink" Target="https://ieeexplore.ieee.org/document/9923408/authors" TargetMode="External"/><Relationship Id="rId39" Type="http://schemas.openxmlformats.org/officeDocument/2006/relationships/hyperlink" Target="https://www.researchgate.net/publication/366182871_The_use_of_online_learning_as_a_functional_tool_in_Higher_Education_during_the_COVID-19_pandemic_An_analysis_of_best_practice_cases" TargetMode="External"/><Relationship Id="rId50" Type="http://schemas.openxmlformats.org/officeDocument/2006/relationships/hyperlink" Target="https://sciendo.com/article/10.2478/mdke-2022-0014" TargetMode="External"/><Relationship Id="rId104" Type="http://schemas.openxmlformats.org/officeDocument/2006/relationships/hyperlink" Target="https://jhsrm.org/health-sports-rehabilitation-medicine-vol-23-no-1-january-march-2022/a-narrative-review-regarding-the-level-of-development-between-social-cognitive-formal-operational-skills-and-motor-skills-in-adolescents/" TargetMode="External"/><Relationship Id="rId125" Type="http://schemas.openxmlformats.org/officeDocument/2006/relationships/hyperlink" Target="http://journal.um-surabaya.ac.id/index.php/JKM/article/view/15014" TargetMode="External"/><Relationship Id="rId146" Type="http://schemas.openxmlformats.org/officeDocument/2006/relationships/hyperlink" Target="https://magazines.ulbsibiu.ro/actaoc/aoc_15_15-20" TargetMode="External"/><Relationship Id="rId167" Type="http://schemas.openxmlformats.org/officeDocument/2006/relationships/hyperlink" Target="https://www.mdpi.com/2673-4133/3/2/9" TargetMode="External"/><Relationship Id="rId188" Type="http://schemas.openxmlformats.org/officeDocument/2006/relationships/hyperlink" Target="https://magazines.ulbsibiu.ro/actaoc/aoc_15_15-20" TargetMode="External"/><Relationship Id="rId71" Type="http://schemas.openxmlformats.org/officeDocument/2006/relationships/hyperlink" Target="http://jurnaledukasia.org/index.php/edukasia/article/view/139/112" TargetMode="External"/><Relationship Id="rId92" Type="http://schemas.openxmlformats.org/officeDocument/2006/relationships/hyperlink" Target="https://revista.scientificsociety.net/wp-content/uploads/2022/08/Art00074html.pdf" TargetMode="External"/><Relationship Id="rId213" Type="http://schemas.openxmlformats.org/officeDocument/2006/relationships/hyperlink" Target="http://journaleprints.uk/id/eprint/81/" TargetMode="External"/><Relationship Id="rId234" Type="http://schemas.openxmlformats.org/officeDocument/2006/relationships/hyperlink" Target="https://protmed.uoradea.ro/facultate/publicatii/ecotox_zooteh_ind_alim/2022A/Papers/28.%20Maerescu.pdf" TargetMode="External"/><Relationship Id="rId2" Type="http://schemas.openxmlformats.org/officeDocument/2006/relationships/hyperlink" Target="https://jasic.kiu.ac.ug/article-view.php?i=45&amp;t=hadamard-product-of-a-class-of-holomorphic-functions-with-an-arbitrary-fixed-point" TargetMode="External"/><Relationship Id="rId29" Type="http://schemas.openxmlformats.org/officeDocument/2006/relationships/hyperlink" Target="http://mail.ipb.ac.rs/~rakaj/home/cudaedge.pdf" TargetMode="External"/><Relationship Id="rId40" Type="http://schemas.openxmlformats.org/officeDocument/2006/relationships/hyperlink" Target="https://journals.upi-yai.ac.id/index.php/IKRAITH-EKONOMIKA/article/view/2476" TargetMode="External"/><Relationship Id="rId115" Type="http://schemas.openxmlformats.org/officeDocument/2006/relationships/hyperlink" Target="https://ieeexplore.ieee.org/document/9943277/references" TargetMode="External"/><Relationship Id="rId136" Type="http://schemas.openxmlformats.org/officeDocument/2006/relationships/hyperlink" Target="http://../Downloads/WL%204%20cz%20II%202022%20(2)%20(1).pdf" TargetMode="External"/><Relationship Id="rId157" Type="http://schemas.openxmlformats.org/officeDocument/2006/relationships/hyperlink" Target="https://www.proquest.com/openview/cd51d1cb68d35405e2308fdc55303170/1?pq-origsite=gscholar&amp;cbl=2026366&amp;diss=y" TargetMode="External"/><Relationship Id="rId178" Type="http://schemas.openxmlformats.org/officeDocument/2006/relationships/hyperlink" Target="https://magazines.ulbsibiu.ro/actaoc/aoc_15_15-20" TargetMode="External"/><Relationship Id="rId61" Type="http://schemas.openxmlformats.org/officeDocument/2006/relationships/hyperlink" Target="https://jhsrm.org/health-sports-rehabilitation-medicine-vol-23-no-1-january-march-2022/a-narrative-review-regarding-the-level-of-development-between-social-cognitive-formal-operational-skills-and-motor-skills-in-adolescents/" TargetMode="External"/><Relationship Id="rId82" Type="http://schemas.openxmlformats.org/officeDocument/2006/relationships/hyperlink" Target="https://healtheduj.com/index.php/ph/article/view/1" TargetMode="External"/><Relationship Id="rId199" Type="http://schemas.openxmlformats.org/officeDocument/2006/relationships/hyperlink" Target="https://www.biorxiv.org/content/10.1101/2022.08.20.504633v1" TargetMode="External"/><Relationship Id="rId203" Type="http://schemas.openxmlformats.org/officeDocument/2006/relationships/hyperlink" Target="https://jcmns.scholasticahq.com/article/72607-upper-bound-in-the-fusion-products-and-transmutation-enhancement-in-alloys" TargetMode="External"/><Relationship Id="rId19" Type="http://schemas.openxmlformats.org/officeDocument/2006/relationships/hyperlink" Target="https://ejournal.unib.ac.id/index.php/dharmaraflesia/article/view/20014" TargetMode="External"/><Relationship Id="rId224" Type="http://schemas.openxmlformats.org/officeDocument/2006/relationships/hyperlink" Target="https://books.google.ro/books?hl=ro&amp;lr=&amp;id=uISjEAAAQBAJ&amp;oi=fnd&amp;pg=PA4&amp;ots=LyZ5uiRHPC&amp;sig=-kqV2vro9cLRJn0JKDO3upRFN54&amp;redir_esc=y" TargetMode="External"/><Relationship Id="rId30" Type="http://schemas.openxmlformats.org/officeDocument/2006/relationships/hyperlink" Target="http://20.198.91.3:8080/jspui/handle/123456789/1100" TargetMode="External"/><Relationship Id="rId105" Type="http://schemas.openxmlformats.org/officeDocument/2006/relationships/hyperlink" Target="https://infocongress.unefs.ro/wp-content/uploads/2022/04/icehhm2021bp13.pdf" TargetMode="External"/><Relationship Id="rId126" Type="http://schemas.openxmlformats.org/officeDocument/2006/relationships/hyperlink" Target="https://discobolulunefs.ro/media/6.SEPTEMBER2022.pdf" TargetMode="External"/><Relationship Id="rId147" Type="http://schemas.openxmlformats.org/officeDocument/2006/relationships/hyperlink" Target="https://magazines.ulbsibiu.ro/actaoc/aoc_15_15-20" TargetMode="External"/><Relationship Id="rId168" Type="http://schemas.openxmlformats.org/officeDocument/2006/relationships/hyperlink" Target="https://www.mdpi.com/2673-4133/3/2/9" TargetMode="External"/><Relationship Id="rId51" Type="http://schemas.openxmlformats.org/officeDocument/2006/relationships/hyperlink" Target="https://www.researchsquare.com/article/rs-2269929/v1" TargetMode="External"/><Relationship Id="rId72" Type="http://schemas.openxmlformats.org/officeDocument/2006/relationships/hyperlink" Target="https://www.cienciayeducacion.com/index.php/journal/article/view/152/267" TargetMode="External"/><Relationship Id="rId93" Type="http://schemas.openxmlformats.org/officeDocument/2006/relationships/hyperlink" Target="http://jurnaledukasia.org/index.php/edukasia/article/view/139/112" TargetMode="External"/><Relationship Id="rId189" Type="http://schemas.openxmlformats.org/officeDocument/2006/relationships/hyperlink" Target="https://www.ebscohost.com/titleLists/tnh-coverage.htm" TargetMode="External"/><Relationship Id="rId3" Type="http://schemas.openxmlformats.org/officeDocument/2006/relationships/hyperlink" Target="https://docs.vijnanaparishadofindia.org/jnanabha/jnanabha_volume_52_v1_2022/jnanabha_volume_52_v1_2022.pdf" TargetMode="External"/><Relationship Id="rId214" Type="http://schemas.openxmlformats.org/officeDocument/2006/relationships/hyperlink" Target="https://ijpb.ui.ac.ir/article_27061.html?lang=en" TargetMode="External"/><Relationship Id="rId235" Type="http://schemas.openxmlformats.org/officeDocument/2006/relationships/hyperlink" Target="https://apothesis.eap.gr/archive/item/170113?lang=el" TargetMode="External"/><Relationship Id="rId116" Type="http://schemas.openxmlformats.org/officeDocument/2006/relationships/hyperlink" Target="https://discobolulunefs.ro/media/12.MARCH2022.pdf" TargetMode="External"/><Relationship Id="rId137" Type="http://schemas.openxmlformats.org/officeDocument/2006/relationships/hyperlink" Target="https://www.aquaculturesciences.ir/article_166946.html" TargetMode="External"/><Relationship Id="rId158" Type="http://schemas.openxmlformats.org/officeDocument/2006/relationships/hyperlink" Target="https://magazines.ulbsibiu.ro/trser/trser24/trser_24.2_61-72.pdf"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www.springer.com/journal/42991" TargetMode="External"/><Relationship Id="rId21" Type="http://schemas.openxmlformats.org/officeDocument/2006/relationships/hyperlink" Target="https://www.arcjournals.org/international-journal-of-scientific-and-innovative-mathematical-research/editorial-board" TargetMode="External"/><Relationship Id="rId42" Type="http://schemas.openxmlformats.org/officeDocument/2006/relationships/hyperlink" Target="https://1510q6j8g-y-https-jcr-clarivate-com.z.e-nformation.ro/jcr-jp/journal-profile?journal=OPEN%20MATH&amp;year=2021" TargetMode="External"/><Relationship Id="rId63" Type="http://schemas.openxmlformats.org/officeDocument/2006/relationships/hyperlink" Target="https://www.worldscientific.com/worldscinet/ijseke" TargetMode="External"/><Relationship Id="rId84" Type="http://schemas.openxmlformats.org/officeDocument/2006/relationships/hyperlink" Target="https://www.springer.com/journal/500/editors" TargetMode="External"/><Relationship Id="rId138" Type="http://schemas.openxmlformats.org/officeDocument/2006/relationships/hyperlink" Target="https://www.mdpi.com/journal/diversity/special_issues/1R093354KE" TargetMode="External"/><Relationship Id="rId16" Type="http://schemas.openxmlformats.org/officeDocument/2006/relationships/hyperlink" Target="http://apjm.apacific.org/editorial-board/" TargetMode="External"/><Relationship Id="rId107" Type="http://schemas.openxmlformats.org/officeDocument/2006/relationships/hyperlink" Target="https://magazines.ulbsibiu.ro/trser/trser24/trser%2024.2-volum%20complete.pdf" TargetMode="External"/><Relationship Id="rId11" Type="http://schemas.openxmlformats.org/officeDocument/2006/relationships/hyperlink" Target="https://www.mdpi.com/journal/symmetry" TargetMode="External"/><Relationship Id="rId32" Type="http://schemas.openxmlformats.org/officeDocument/2006/relationships/hyperlink" Target="https://mb.math.cas.cz/editorial-board.html" TargetMode="External"/><Relationship Id="rId37" Type="http://schemas.openxmlformats.org/officeDocument/2006/relationships/hyperlink" Target="https://1510q6j8g-y-https-jcr-clarivate-com.z.e-nformation.ro/jcr-jp/journal-profile?journal=INDAGAT%20MATH%20NEW%20SER&amp;year=2021" TargetMode="External"/><Relationship Id="rId53" Type="http://schemas.openxmlformats.org/officeDocument/2006/relationships/hyperlink" Target="http://www.science-gate.com/IJAAS/EditorialBoard.html" TargetMode="External"/><Relationship Id="rId58" Type="http://schemas.openxmlformats.org/officeDocument/2006/relationships/hyperlink" Target="https://www.pmf.ni.ac.rs/filomat/" TargetMode="External"/><Relationship Id="rId74" Type="http://schemas.openxmlformats.org/officeDocument/2006/relationships/hyperlink" Target="https://www.mdpi.com/journal/entropy" TargetMode="External"/><Relationship Id="rId79" Type="http://schemas.openxmlformats.org/officeDocument/2006/relationships/hyperlink" Target="https://ijnaa.semnan.ac.ir/journal/editorial.board" TargetMode="External"/><Relationship Id="rId102" Type="http://schemas.openxmlformats.org/officeDocument/2006/relationships/hyperlink" Target="https://magazines.ulbsibiu.ro/trser/trser24/trser%2024.2-volum%20complete.pdf" TargetMode="External"/><Relationship Id="rId123" Type="http://schemas.openxmlformats.org/officeDocument/2006/relationships/hyperlink" Target="https://www.frontiersin.org/journals/physics?utm_source=ad&amp;utm_medium=ggl-src&amp;utm_campaign=sub_ggl_fphy&amp;gad=1&amp;gclid=Cj0KCQjw1_SkBhDwARIsANbGpFtdjlKck3uN2UhYdXgdVQYqn1XLDzV_3EdJuxfkl4va4MvCfiDcyYIaArVwEALw_wcB" TargetMode="External"/><Relationship Id="rId128" Type="http://schemas.openxmlformats.org/officeDocument/2006/relationships/hyperlink" Target="https://www.rgnpublications.com/journals/index.php/jamcnp/about/editorialTeam" TargetMode="External"/><Relationship Id="rId5" Type="http://schemas.openxmlformats.org/officeDocument/2006/relationships/hyperlink" Target="https://www.mdpi.com/journal/mathematics/special_issues/math_inequ_model" TargetMode="External"/><Relationship Id="rId90" Type="http://schemas.openxmlformats.org/officeDocument/2006/relationships/hyperlink" Target="http://www.inderscience.com/jhome.php?jcode=ijdmmm" TargetMode="External"/><Relationship Id="rId95" Type="http://schemas.openxmlformats.org/officeDocument/2006/relationships/hyperlink" Target="https://link.springer.com/book/10.1007/978-3-031-27034-5" TargetMode="External"/><Relationship Id="rId22" Type="http://schemas.openxmlformats.org/officeDocument/2006/relationships/hyperlink" Target="http://www.pphmj.com/journals/fjds_editorial_board.htm" TargetMode="External"/><Relationship Id="rId27" Type="http://schemas.openxmlformats.org/officeDocument/2006/relationships/hyperlink" Target="https://www.springer.com/journal/13398" TargetMode="External"/><Relationship Id="rId43" Type="http://schemas.openxmlformats.org/officeDocument/2006/relationships/hyperlink" Target="https://1510q6j1p-y-https-www-webofscience-com.z.e-nformation.ro/wos/woscc/summary/9694682e-45b9-4995-ba29-eed23bb88193-93815d95/relevance/1" TargetMode="External"/><Relationship Id="rId48" Type="http://schemas.openxmlformats.org/officeDocument/2006/relationships/hyperlink" Target="https://www.tandfonline.com/action/journalInformation?show=aimsScope&amp;journalCode=rero20" TargetMode="External"/><Relationship Id="rId64" Type="http://schemas.openxmlformats.org/officeDocument/2006/relationships/hyperlink" Target="https://www.worldscientific.com/worldscinet/ijseke" TargetMode="External"/><Relationship Id="rId69" Type="http://schemas.openxmlformats.org/officeDocument/2006/relationships/hyperlink" Target="https://www.sciencedirect.com/journal/computers-and-security/about/editorial-board" TargetMode="External"/><Relationship Id="rId113" Type="http://schemas.openxmlformats.org/officeDocument/2006/relationships/hyperlink" Target="https://www.mdpi.com/journal/animals" TargetMode="External"/><Relationship Id="rId118" Type="http://schemas.openxmlformats.org/officeDocument/2006/relationships/hyperlink" Target="https://www.tandfonline.com/journals/tizo21" TargetMode="External"/><Relationship Id="rId134" Type="http://schemas.openxmlformats.org/officeDocument/2006/relationships/hyperlink" Target="https://www.mdpi.com/journal/plants/indexing" TargetMode="External"/><Relationship Id="rId80" Type="http://schemas.openxmlformats.org/officeDocument/2006/relationships/hyperlink" Target="https://www.springer.com/journal/500/editors" TargetMode="External"/><Relationship Id="rId85" Type="http://schemas.openxmlformats.org/officeDocument/2006/relationships/hyperlink" Target="https://www.springer.com/journal/500/editors" TargetMode="External"/><Relationship Id="rId12" Type="http://schemas.openxmlformats.org/officeDocument/2006/relationships/hyperlink" Target="https://scma.maragheh.ac.ir/" TargetMode="External"/><Relationship Id="rId17" Type="http://schemas.openxmlformats.org/officeDocument/2006/relationships/hyperlink" Target="https://www.frontiersin.org/journals/applied-mathematics-and-statistics/editors" TargetMode="External"/><Relationship Id="rId33" Type="http://schemas.openxmlformats.org/officeDocument/2006/relationships/hyperlink" Target="https://1510q6j1p-y-https-www-webofscience-com.z.e-nformation.ro/wos/woscc/summary/9dffd485-1caf-4aee-9727-0757fb6f2ff0-937ec4df/relevance/1" TargetMode="External"/><Relationship Id="rId38" Type="http://schemas.openxmlformats.org/officeDocument/2006/relationships/hyperlink" Target="https://1510q6j8g-y-https-jcr-clarivate-com.z.e-nformation.ro/jcr-jp/journal-profile?journal=RESULTS%20MATH&amp;year=2021" TargetMode="External"/><Relationship Id="rId59" Type="http://schemas.openxmlformats.org/officeDocument/2006/relationships/hyperlink" Target="https://generalmathematics.ro/editorial-board/" TargetMode="External"/><Relationship Id="rId103" Type="http://schemas.openxmlformats.org/officeDocument/2006/relationships/hyperlink" Target="https://conferences.ulbsibiu.ro/icdd/2022/sc_committees.php" TargetMode="External"/><Relationship Id="rId108" Type="http://schemas.openxmlformats.org/officeDocument/2006/relationships/hyperlink" Target="https://magazines.ulbsibiu.ro/actaoc/arhiva_aoc15.html" TargetMode="External"/><Relationship Id="rId124" Type="http://schemas.openxmlformats.org/officeDocument/2006/relationships/hyperlink" Target="https://www.mdpi.com/journal/ijms" TargetMode="External"/><Relationship Id="rId129" Type="http://schemas.openxmlformats.org/officeDocument/2006/relationships/hyperlink" Target="https://www.armyacademy.ro/buletin_comitet.php" TargetMode="External"/><Relationship Id="rId54" Type="http://schemas.openxmlformats.org/officeDocument/2006/relationships/hyperlink" Target="https://www.springer.com/journal/42044/editors" TargetMode="External"/><Relationship Id="rId70" Type="http://schemas.openxmlformats.org/officeDocument/2006/relationships/hyperlink" Target="https://www.sciencedirect.com/journal/computers-and-security/about/editorial-board" TargetMode="External"/><Relationship Id="rId75" Type="http://schemas.openxmlformats.org/officeDocument/2006/relationships/hyperlink" Target="https://www.mdpi.com/journal/entropy" TargetMode="External"/><Relationship Id="rId91" Type="http://schemas.openxmlformats.org/officeDocument/2006/relationships/hyperlink" Target="https://link.springer.com/book/10.1007/978-3-031-27034-5" TargetMode="External"/><Relationship Id="rId96" Type="http://schemas.openxmlformats.org/officeDocument/2006/relationships/hyperlink" Target="https://link.springer.com/book/10.1007/978-3-031-27034-5" TargetMode="External"/><Relationship Id="rId1" Type="http://schemas.openxmlformats.org/officeDocument/2006/relationships/hyperlink" Target="https://www.springer.com/journal/25/editors" TargetMode="External"/><Relationship Id="rId6" Type="http://schemas.openxmlformats.org/officeDocument/2006/relationships/hyperlink" Target="https://ijnaa.semnan.ac.ir/journal/editorial.board" TargetMode="External"/><Relationship Id="rId23" Type="http://schemas.openxmlformats.org/officeDocument/2006/relationships/hyperlink" Target="https://aspjournals.org/ajess/index.php/ajess/about/editorialTeam" TargetMode="External"/><Relationship Id="rId28" Type="http://schemas.openxmlformats.org/officeDocument/2006/relationships/hyperlink" Target="http://www.math.ubbcluj.ro/~nodeacj/" TargetMode="External"/><Relationship Id="rId49" Type="http://schemas.openxmlformats.org/officeDocument/2006/relationships/hyperlink" Target="https://www.mdpi.com/journal/sensors" TargetMode="External"/><Relationship Id="rId114" Type="http://schemas.openxmlformats.org/officeDocument/2006/relationships/hyperlink" Target="https://www.mdpi.com/journal/animals" TargetMode="External"/><Relationship Id="rId119" Type="http://schemas.openxmlformats.org/officeDocument/2006/relationships/hyperlink" Target="https://link.springer.com/journal/13204/volumes-and-issues" TargetMode="External"/><Relationship Id="rId44" Type="http://schemas.openxmlformats.org/officeDocument/2006/relationships/hyperlink" Target="https://1510q6j8g-y-https-jcr-clarivate-com.z.e-nformation.ro/jcr-jp/journal-profile?journal=J%20MATH-UK&amp;year=2021" TargetMode="External"/><Relationship Id="rId60" Type="http://schemas.openxmlformats.org/officeDocument/2006/relationships/hyperlink" Target="https://www.interscience.in/ijipvs" TargetMode="External"/><Relationship Id="rId65" Type="http://schemas.openxmlformats.org/officeDocument/2006/relationships/hyperlink" Target="https://www.worldscientific.com/worldscinet/ijseke" TargetMode="External"/><Relationship Id="rId81" Type="http://schemas.openxmlformats.org/officeDocument/2006/relationships/hyperlink" Target="https://www.springer.com/journal/500/editors" TargetMode="External"/><Relationship Id="rId86" Type="http://schemas.openxmlformats.org/officeDocument/2006/relationships/hyperlink" Target="https://www.springer.com/journal/500/editors" TargetMode="External"/><Relationship Id="rId130" Type="http://schemas.openxmlformats.org/officeDocument/2006/relationships/hyperlink" Target="https://www.armyacademy.ro/revista_comitet.php" TargetMode="External"/><Relationship Id="rId135" Type="http://schemas.openxmlformats.org/officeDocument/2006/relationships/hyperlink" Target="https://onlinelibrary.wiley.com/journal/1521186x" TargetMode="External"/><Relationship Id="rId13" Type="http://schemas.openxmlformats.org/officeDocument/2006/relationships/hyperlink" Target="https://www.mdpi.com/journal/fractalfract" TargetMode="External"/><Relationship Id="rId18" Type="http://schemas.openxmlformats.org/officeDocument/2006/relationships/hyperlink" Target="https://www.scirp.org/journal/AJCM/" TargetMode="External"/><Relationship Id="rId39" Type="http://schemas.openxmlformats.org/officeDocument/2006/relationships/hyperlink" Target="https://1510q6j8g-y-https-jcr-clarivate-com.z.e-nformation.ro/jcr-jp/journal-profile?journal=MATH%20PROBL%20ENG&amp;year=2021" TargetMode="External"/><Relationship Id="rId109" Type="http://schemas.openxmlformats.org/officeDocument/2006/relationships/hyperlink" Target="https://www.frontiersin.org/research-topics/30736/multiple-freshwater-stressors---key-drivers-for-the-future-of-freshwater-environments" TargetMode="External"/><Relationship Id="rId34" Type="http://schemas.openxmlformats.org/officeDocument/2006/relationships/hyperlink" Target="https://1510q6j8g-y-https-jcr-clarivate-com.z.e-nformation.ro/jcr-jp/journal-profile?journal=J%20FUNCT%20SPACE&amp;year=2021" TargetMode="External"/><Relationship Id="rId50" Type="http://schemas.openxmlformats.org/officeDocument/2006/relationships/hyperlink" Target="https://link.springer.com/book/10.1007/978-3-031-27034-5" TargetMode="External"/><Relationship Id="rId55" Type="http://schemas.openxmlformats.org/officeDocument/2006/relationships/hyperlink" Target="https://ijarcce.com/editorial-board/" TargetMode="External"/><Relationship Id="rId76" Type="http://schemas.openxmlformats.org/officeDocument/2006/relationships/hyperlink" Target="https://www.mdpi.com/journal/entropy" TargetMode="External"/><Relationship Id="rId97" Type="http://schemas.openxmlformats.org/officeDocument/2006/relationships/hyperlink" Target="https://www.mdpi.com/journal/applsci" TargetMode="External"/><Relationship Id="rId104" Type="http://schemas.openxmlformats.org/officeDocument/2006/relationships/hyperlink" Target="https://magazines.ulbsibiu.ro/trser/trser24/trser%2024.2-volum%20complete.pdf" TargetMode="External"/><Relationship Id="rId120" Type="http://schemas.openxmlformats.org/officeDocument/2006/relationships/hyperlink" Target="https://www.mdpi.com/journal/axioms" TargetMode="External"/><Relationship Id="rId125" Type="http://schemas.openxmlformats.org/officeDocument/2006/relationships/hyperlink" Target="https://www.sciencedirect.com/journal/optics-and-laser-technology" TargetMode="External"/><Relationship Id="rId7" Type="http://schemas.openxmlformats.org/officeDocument/2006/relationships/hyperlink" Target="https://www.mdpi.com/journal/axioms" TargetMode="External"/><Relationship Id="rId71" Type="http://schemas.openxmlformats.org/officeDocument/2006/relationships/hyperlink" Target="https://www.mdpi.com/journal/cryptography" TargetMode="External"/><Relationship Id="rId92" Type="http://schemas.openxmlformats.org/officeDocument/2006/relationships/hyperlink" Target="https://link.springer.com/book/10.1007/978-3-031-27034-5" TargetMode="External"/><Relationship Id="rId2" Type="http://schemas.openxmlformats.org/officeDocument/2006/relationships/hyperlink" Target="http://www.pjaa.poincarepublishers.com/editorial-board/" TargetMode="External"/><Relationship Id="rId29" Type="http://schemas.openxmlformats.org/officeDocument/2006/relationships/hyperlink" Target="https://www.mdpi.com/journal/mathematics" TargetMode="External"/><Relationship Id="rId24" Type="http://schemas.openxmlformats.org/officeDocument/2006/relationships/hyperlink" Target="http://utilitasmathematica.com/index.php/Index/about/editorialTeam" TargetMode="External"/><Relationship Id="rId40" Type="http://schemas.openxmlformats.org/officeDocument/2006/relationships/hyperlink" Target="https://1510q6j8g-y-https-jcr-clarivate-com.z.e-nformation.ro/jcr-jp/journal-profile?journal=MONATSH%20MATH&amp;year=2021" TargetMode="External"/><Relationship Id="rId45" Type="http://schemas.openxmlformats.org/officeDocument/2006/relationships/hyperlink" Target="https://ijnaa.semnan.ac.ir/" TargetMode="External"/><Relationship Id="rId66" Type="http://schemas.openxmlformats.org/officeDocument/2006/relationships/hyperlink" Target="https://link.springer.com/book/10.1007/978-3-031-27034-5" TargetMode="External"/><Relationship Id="rId87" Type="http://schemas.openxmlformats.org/officeDocument/2006/relationships/hyperlink" Target="https://www.springer.com/journal/500/editors" TargetMode="External"/><Relationship Id="rId110" Type="http://schemas.openxmlformats.org/officeDocument/2006/relationships/hyperlink" Target="https://www.mdpi.com/journal/diversity/special_issues/Diversity_Conservation_Mammals" TargetMode="External"/><Relationship Id="rId115" Type="http://schemas.openxmlformats.org/officeDocument/2006/relationships/hyperlink" Target="https://www.springer.com/journal/10344" TargetMode="External"/><Relationship Id="rId131" Type="http://schemas.openxmlformats.org/officeDocument/2006/relationships/hyperlink" Target="https://www.mdpi.com/journal/plants/indexing" TargetMode="External"/><Relationship Id="rId136" Type="http://schemas.openxmlformats.org/officeDocument/2006/relationships/hyperlink" Target="https://www.mdpi.com/journal/horticulturae/indexing" TargetMode="External"/><Relationship Id="rId61" Type="http://schemas.openxmlformats.org/officeDocument/2006/relationships/hyperlink" Target="https://www.interscience.in/ijipvs/editorialboard.html" TargetMode="External"/><Relationship Id="rId82" Type="http://schemas.openxmlformats.org/officeDocument/2006/relationships/hyperlink" Target="https://www.springer.com/journal/500/editors" TargetMode="External"/><Relationship Id="rId19" Type="http://schemas.openxmlformats.org/officeDocument/2006/relationships/hyperlink" Target="http://www.scirp.org/journal/ojdm/" TargetMode="External"/><Relationship Id="rId14" Type="http://schemas.openxmlformats.org/officeDocument/2006/relationships/hyperlink" Target="https://www.mdpi.com/journal/fractalfract" TargetMode="External"/><Relationship Id="rId30" Type="http://schemas.openxmlformats.org/officeDocument/2006/relationships/hyperlink" Target="https://www.mdpi.com/journal/symmetry" TargetMode="External"/><Relationship Id="rId35" Type="http://schemas.openxmlformats.org/officeDocument/2006/relationships/hyperlink" Target="https://www.scopus.com/sourceid/21101070236?origin=resultslist" TargetMode="External"/><Relationship Id="rId56" Type="http://schemas.openxmlformats.org/officeDocument/2006/relationships/hyperlink" Target="https://www.aimspress.com/journal/Math" TargetMode="External"/><Relationship Id="rId77" Type="http://schemas.openxmlformats.org/officeDocument/2006/relationships/hyperlink" Target="https://univagora.ro/jour/index.php/ijccc/about/editorialTeam" TargetMode="External"/><Relationship Id="rId100" Type="http://schemas.openxmlformats.org/officeDocument/2006/relationships/hyperlink" Target="https://www.mdpi.com/journal/symmetry" TargetMode="External"/><Relationship Id="rId105" Type="http://schemas.openxmlformats.org/officeDocument/2006/relationships/hyperlink" Target="https://magazines.ulbsibiu.ro/actaoc/arhiva_aoc15.html" TargetMode="External"/><Relationship Id="rId126" Type="http://schemas.openxmlformats.org/officeDocument/2006/relationships/hyperlink" Target="https://www.mdpi.com/journal/mathematics" TargetMode="External"/><Relationship Id="rId8" Type="http://schemas.openxmlformats.org/officeDocument/2006/relationships/hyperlink" Target="https://www.mdpi.com/journal/fractalfract/special_issues/geometric_function" TargetMode="External"/><Relationship Id="rId51" Type="http://schemas.openxmlformats.org/officeDocument/2006/relationships/hyperlink" Target="https://conferences.ulbsibiu.ro/mdis/2022/index.php" TargetMode="External"/><Relationship Id="rId72" Type="http://schemas.openxmlformats.org/officeDocument/2006/relationships/hyperlink" Target="https://www.mdpi.com/journal/cryptography" TargetMode="External"/><Relationship Id="rId93" Type="http://schemas.openxmlformats.org/officeDocument/2006/relationships/hyperlink" Target="https://www.rsisinternational.org/journals/ijrias/" TargetMode="External"/><Relationship Id="rId98" Type="http://schemas.openxmlformats.org/officeDocument/2006/relationships/hyperlink" Target="https://www.mdpi.com/journal/applsci" TargetMode="External"/><Relationship Id="rId121" Type="http://schemas.openxmlformats.org/officeDocument/2006/relationships/hyperlink" Target="https://www.mdpi.com/journal/computers" TargetMode="External"/><Relationship Id="rId3" Type="http://schemas.openxmlformats.org/officeDocument/2006/relationships/hyperlink" Target="https://www.aimsciences.org/mfc/editorialboard" TargetMode="External"/><Relationship Id="rId25" Type="http://schemas.openxmlformats.org/officeDocument/2006/relationships/hyperlink" Target="http://nfaa.kyungnam.ac.kr/journal-nfaa/index.php/NFAA" TargetMode="External"/><Relationship Id="rId46" Type="http://schemas.openxmlformats.org/officeDocument/2006/relationships/hyperlink" Target="https://ijnaa.semnan.ac.ir/" TargetMode="External"/><Relationship Id="rId67" Type="http://schemas.openxmlformats.org/officeDocument/2006/relationships/hyperlink" Target="https://www.sciencedirect.com/journal/applied-soft-computing/about/editorial-board" TargetMode="External"/><Relationship Id="rId116" Type="http://schemas.openxmlformats.org/officeDocument/2006/relationships/hyperlink" Target="https://www.sciencedirect.com/journal/forest-ecology-and-management" TargetMode="External"/><Relationship Id="rId137" Type="http://schemas.openxmlformats.org/officeDocument/2006/relationships/hyperlink" Target="https://www.mdpi.com/journal/macromol/indexing" TargetMode="External"/><Relationship Id="rId20" Type="http://schemas.openxmlformats.org/officeDocument/2006/relationships/hyperlink" Target="http://www.ijaamm.com/editorial-board.html" TargetMode="External"/><Relationship Id="rId41" Type="http://schemas.openxmlformats.org/officeDocument/2006/relationships/hyperlink" Target="https://1510q6j8g-y-https-jcr-clarivate-com.z.e-nformation.ro/jcr-jp/journal-profile?journal=RESULTS%20MATH&amp;year=2021" TargetMode="External"/><Relationship Id="rId62" Type="http://schemas.openxmlformats.org/officeDocument/2006/relationships/hyperlink" Target="https://www.mdpi.com/journal/systems" TargetMode="External"/><Relationship Id="rId83" Type="http://schemas.openxmlformats.org/officeDocument/2006/relationships/hyperlink" Target="https://www.springer.com/journal/500/editors" TargetMode="External"/><Relationship Id="rId88" Type="http://schemas.openxmlformats.org/officeDocument/2006/relationships/hyperlink" Target="https://www.sciencedirect.com/journal/sustainable-computing-informatics-and-systems/about/editorial-board" TargetMode="External"/><Relationship Id="rId111" Type="http://schemas.openxmlformats.org/officeDocument/2006/relationships/hyperlink" Target="https://www.mdpi.com/journal/jmse" TargetMode="External"/><Relationship Id="rId132" Type="http://schemas.openxmlformats.org/officeDocument/2006/relationships/hyperlink" Target="https://onlinelibrary.wiley.com/journal/1521186x" TargetMode="External"/><Relationship Id="rId15" Type="http://schemas.openxmlformats.org/officeDocument/2006/relationships/hyperlink" Target="https://scma.maragheh.ac.ir/" TargetMode="External"/><Relationship Id="rId36" Type="http://schemas.openxmlformats.org/officeDocument/2006/relationships/hyperlink" Target="https://1510q6j8g-y-https-jcr-clarivate-com.z.e-nformation.ro/jcr-jp/journal-profile?journal=P%20ROY%20SOC%20EDINB%20A&amp;year=2021" TargetMode="External"/><Relationship Id="rId57" Type="http://schemas.openxmlformats.org/officeDocument/2006/relationships/hyperlink" Target="https://www.pmf.ni.ac.rs/filomat/" TargetMode="External"/><Relationship Id="rId106" Type="http://schemas.openxmlformats.org/officeDocument/2006/relationships/hyperlink" Target="https://www.frontiersin.org/research-topics/30736/multiple-freshwater-stressors---key-drivers-for-the-future-of-freshwater-environments" TargetMode="External"/><Relationship Id="rId127" Type="http://schemas.openxmlformats.org/officeDocument/2006/relationships/hyperlink" Target="https://www.mdpi.com/journal/sensors" TargetMode="External"/><Relationship Id="rId10" Type="http://schemas.openxmlformats.org/officeDocument/2006/relationships/hyperlink" Target="https://www.mdpi.com/journal/mathematics/topic_editors/mathematics_computers_science" TargetMode="External"/><Relationship Id="rId31" Type="http://schemas.openxmlformats.org/officeDocument/2006/relationships/hyperlink" Target="https://fixedpointtheoryandapplications.springeropen.com/" TargetMode="External"/><Relationship Id="rId52" Type="http://schemas.openxmlformats.org/officeDocument/2006/relationships/hyperlink" Target="https://www.utgjiu.ro/revista/?s=ec" TargetMode="External"/><Relationship Id="rId73" Type="http://schemas.openxmlformats.org/officeDocument/2006/relationships/hyperlink" Target="https://www.mdpi.com/journal/cryptography" TargetMode="External"/><Relationship Id="rId78" Type="http://schemas.openxmlformats.org/officeDocument/2006/relationships/hyperlink" Target="https://ijnaa.semnan.ac.ir/journal/editorial.board" TargetMode="External"/><Relationship Id="rId94" Type="http://schemas.openxmlformats.org/officeDocument/2006/relationships/hyperlink" Target="https://www.aict.info/index.php?csc=2022" TargetMode="External"/><Relationship Id="rId99" Type="http://schemas.openxmlformats.org/officeDocument/2006/relationships/hyperlink" Target="https://www.mdpi.com/journal/sustainability" TargetMode="External"/><Relationship Id="rId101" Type="http://schemas.openxmlformats.org/officeDocument/2006/relationships/hyperlink" Target="https://sic.ici.ro/" TargetMode="External"/><Relationship Id="rId122" Type="http://schemas.openxmlformats.org/officeDocument/2006/relationships/hyperlink" Target="https://www.mdpi.com/journal/fractalfract" TargetMode="External"/><Relationship Id="rId4" Type="http://schemas.openxmlformats.org/officeDocument/2006/relationships/hyperlink" Target="http://publications.mi.sanu.ac.rs/editorial" TargetMode="External"/><Relationship Id="rId9" Type="http://schemas.openxmlformats.org/officeDocument/2006/relationships/hyperlink" Target="https://www.mdpi.com/journal/axioms" TargetMode="External"/><Relationship Id="rId26" Type="http://schemas.openxmlformats.org/officeDocument/2006/relationships/hyperlink" Target="https://www.carpathian.cunbm.utcluj.ro/" TargetMode="External"/><Relationship Id="rId47" Type="http://schemas.openxmlformats.org/officeDocument/2006/relationships/hyperlink" Target="https://www.tandfonline.com/action/journalInformation?show=aimsScope&amp;journalCode=rero20" TargetMode="External"/><Relationship Id="rId68" Type="http://schemas.openxmlformats.org/officeDocument/2006/relationships/hyperlink" Target="https://www.sciencedirect.com/journal/computers-and-security/about/editorial-board" TargetMode="External"/><Relationship Id="rId89" Type="http://schemas.openxmlformats.org/officeDocument/2006/relationships/hyperlink" Target="http://ijns.jalaxy.com.tw/" TargetMode="External"/><Relationship Id="rId112" Type="http://schemas.openxmlformats.org/officeDocument/2006/relationships/hyperlink" Target="https://www.mdpi.com/journal/animals" TargetMode="External"/><Relationship Id="rId133" Type="http://schemas.openxmlformats.org/officeDocument/2006/relationships/hyperlink" Target="https://onlinelibrary.wiley.com/journal/1521186x"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web.unibas.it/faatna22/index.html" TargetMode="External"/><Relationship Id="rId18" Type="http://schemas.openxmlformats.org/officeDocument/2006/relationships/hyperlink" Target="https://conferences.ulbsibiu.ro/mdis/2022/organizing_committee.php" TargetMode="External"/><Relationship Id="rId26" Type="http://schemas.openxmlformats.org/officeDocument/2006/relationships/hyperlink" Target="https://saiconference.com/Computing2022/Committees" TargetMode="External"/><Relationship Id="rId39" Type="http://schemas.openxmlformats.org/officeDocument/2006/relationships/hyperlink" Target="https://conferences.ulbsibiu.ro/abic/2022/index.html" TargetMode="External"/><Relationship Id="rId21" Type="http://schemas.openxmlformats.org/officeDocument/2006/relationships/hyperlink" Target="https://sites.google.com/view/dmap2022/home" TargetMode="External"/><Relationship Id="rId34" Type="http://schemas.openxmlformats.org/officeDocument/2006/relationships/hyperlink" Target="https://conferences.ulbsibiu.ro/abic/2022/index.html" TargetMode="External"/><Relationship Id="rId42" Type="http://schemas.openxmlformats.org/officeDocument/2006/relationships/hyperlink" Target="https://mtariicrisurilor.ro/sesiunea-internationala-de-comunicari-stiintifice-a-muzeului-tarii-crisurilor-oradea/" TargetMode="External"/><Relationship Id="rId47" Type="http://schemas.openxmlformats.org/officeDocument/2006/relationships/hyperlink" Target="http://www.icomonline.org/" TargetMode="External"/><Relationship Id="rId50" Type="http://schemas.openxmlformats.org/officeDocument/2006/relationships/hyperlink" Target="https://www.rad2022-spring.rad-conference.org/" TargetMode="External"/><Relationship Id="rId55" Type="http://schemas.openxmlformats.org/officeDocument/2006/relationships/hyperlink" Target="http://esenias.org/files/11th_ESENIAS__DIAS_conference_2022_Programme_final3.pdf" TargetMode="External"/><Relationship Id="rId7" Type="http://schemas.openxmlformats.org/officeDocument/2006/relationships/hyperlink" Target="https://stiinte.ulbsibiu.ro/evenimente/?arhiva" TargetMode="External"/><Relationship Id="rId2" Type="http://schemas.openxmlformats.org/officeDocument/2006/relationships/hyperlink" Target="http://web.unibas.it/faatna22/" TargetMode="External"/><Relationship Id="rId16" Type="http://schemas.openxmlformats.org/officeDocument/2006/relationships/hyperlink" Target="http://conference-prospects.usch.md/" TargetMode="External"/><Relationship Id="rId29" Type="http://schemas.openxmlformats.org/officeDocument/2006/relationships/hyperlink" Target="https://conferintapediatriesibiu.ro/" TargetMode="External"/><Relationship Id="rId11" Type="http://schemas.openxmlformats.org/officeDocument/2006/relationships/hyperlink" Target="https://conferences.ulbsibiu.ro/icata/index.html" TargetMode="External"/><Relationship Id="rId24" Type="http://schemas.openxmlformats.org/officeDocument/2006/relationships/hyperlink" Target="https://saiconference.com/FTC2022/Committees" TargetMode="External"/><Relationship Id="rId32" Type="http://schemas.openxmlformats.org/officeDocument/2006/relationships/hyperlink" Target="https://noapteacercetatorilor.ulbsibiu.ro/ro/program/facultatea-de-stiinte/" TargetMode="External"/><Relationship Id="rId37" Type="http://schemas.openxmlformats.org/officeDocument/2006/relationships/hyperlink" Target="https://noapteacercetatorilor.ulbsibiu.ro/ro/despre/" TargetMode="External"/><Relationship Id="rId40" Type="http://schemas.openxmlformats.org/officeDocument/2006/relationships/hyperlink" Target="http://www.icrbm7.org/" TargetMode="External"/><Relationship Id="rId45" Type="http://schemas.openxmlformats.org/officeDocument/2006/relationships/hyperlink" Target="https://conferences.ulbsibiu.ro/abic/2022/index.html" TargetMode="External"/><Relationship Id="rId53" Type="http://schemas.openxmlformats.org/officeDocument/2006/relationships/hyperlink" Target="https://timconference.uvt.ro/" TargetMode="External"/><Relationship Id="rId58" Type="http://schemas.openxmlformats.org/officeDocument/2006/relationships/hyperlink" Target="https://mammalmeetings.org/abstracts/" TargetMode="External"/><Relationship Id="rId5" Type="http://schemas.openxmlformats.org/officeDocument/2006/relationships/hyperlink" Target="https://mateinfo.unitbv.ro/ro/136-conferin%C8%9Be-category/497-ssmi.html" TargetMode="External"/><Relationship Id="rId61" Type="http://schemas.openxmlformats.org/officeDocument/2006/relationships/hyperlink" Target="https://ecoforecast.org/efi-2022-conference/" TargetMode="External"/><Relationship Id="rId19" Type="http://schemas.openxmlformats.org/officeDocument/2006/relationships/hyperlink" Target="https://conferences.ulbsibiu.ro/mdis/2022/" TargetMode="External"/><Relationship Id="rId14" Type="http://schemas.openxmlformats.org/officeDocument/2006/relationships/hyperlink" Target="https://conferences.ulbsibiu.ro/icata/index.html" TargetMode="External"/><Relationship Id="rId22" Type="http://schemas.openxmlformats.org/officeDocument/2006/relationships/hyperlink" Target="https://aircconline.com/csit/csit1217.pdf" TargetMode="External"/><Relationship Id="rId27" Type="http://schemas.openxmlformats.org/officeDocument/2006/relationships/hyperlink" Target="https://saiconference.com/IntelliSys2022/Committees" TargetMode="External"/><Relationship Id="rId30" Type="http://schemas.openxmlformats.org/officeDocument/2006/relationships/hyperlink" Target="https://conferences.ulbsibiu.ro/mdis/2022/scientific_committee.php" TargetMode="External"/><Relationship Id="rId35" Type="http://schemas.openxmlformats.org/officeDocument/2006/relationships/hyperlink" Target="https://conferintapediatriesibiu.ro/" TargetMode="External"/><Relationship Id="rId43" Type="http://schemas.openxmlformats.org/officeDocument/2006/relationships/hyperlink" Target="https://www.britishecologicalsociety.org/events/bes-annual-meeting-2022/" TargetMode="External"/><Relationship Id="rId48" Type="http://schemas.openxmlformats.org/officeDocument/2006/relationships/hyperlink" Target="https://biofiz.umfst.ro/" TargetMode="External"/><Relationship Id="rId56" Type="http://schemas.openxmlformats.org/officeDocument/2006/relationships/hyperlink" Target="http://cmr-ibr.jinr.ru/" TargetMode="External"/><Relationship Id="rId8" Type="http://schemas.openxmlformats.org/officeDocument/2006/relationships/hyperlink" Target="https://mateinfo.unitbv.ro/ro/macos/140-macos" TargetMode="External"/><Relationship Id="rId51" Type="http://schemas.openxmlformats.org/officeDocument/2006/relationships/hyperlink" Target="http://www.seia-conference.com/" TargetMode="External"/><Relationship Id="rId3" Type="http://schemas.openxmlformats.org/officeDocument/2006/relationships/hyperlink" Target="https://15colfrro.sciencesconf.org/" TargetMode="External"/><Relationship Id="rId12" Type="http://schemas.openxmlformats.org/officeDocument/2006/relationships/hyperlink" Target="https://conferences.ulbsibiu.ro/icata/index.html" TargetMode="External"/><Relationship Id="rId17" Type="http://schemas.openxmlformats.org/officeDocument/2006/relationships/hyperlink" Target="https://conferences.ulbsibiu.ro/mdis/2022/organizing_committee.php" TargetMode="External"/><Relationship Id="rId25" Type="http://schemas.openxmlformats.org/officeDocument/2006/relationships/hyperlink" Target="https://saiconference.com/FICC2022/Committees" TargetMode="External"/><Relationship Id="rId33" Type="http://schemas.openxmlformats.org/officeDocument/2006/relationships/hyperlink" Target="https://noapteacercetatorilor.ulbsibiu.ro/ro/program/facultatea-de-stiinte/" TargetMode="External"/><Relationship Id="rId38" Type="http://schemas.openxmlformats.org/officeDocument/2006/relationships/hyperlink" Target="https://conferences.ulbsibiu.ro/abic/2022/index.html" TargetMode="External"/><Relationship Id="rId46" Type="http://schemas.openxmlformats.org/officeDocument/2006/relationships/hyperlink" Target="https://ibwap.ro/" TargetMode="External"/><Relationship Id="rId59" Type="http://schemas.openxmlformats.org/officeDocument/2006/relationships/hyperlink" Target="https://mtariicrisurilor.ro/sesiunea-internationala-de-comunicari-stiintifice-a-muzeului-tarii-crisurilor-oradea/" TargetMode="External"/><Relationship Id="rId20" Type="http://schemas.openxmlformats.org/officeDocument/2006/relationships/hyperlink" Target="https://conferences.ulbsibiu.ro/mdis/2022" TargetMode="External"/><Relationship Id="rId41" Type="http://schemas.openxmlformats.org/officeDocument/2006/relationships/hyperlink" Target="https://mammalmeetings.org/abstracts/" TargetMode="External"/><Relationship Id="rId54" Type="http://schemas.openxmlformats.org/officeDocument/2006/relationships/hyperlink" Target="https://noapteacercetatorilor.ulbsibiu.ro/ro/" TargetMode="External"/><Relationship Id="rId62" Type="http://schemas.openxmlformats.org/officeDocument/2006/relationships/hyperlink" Target="https://noapteacercetatorilor.ulbsibiu.ro/ro/program/facultatea-de-stiinte/" TargetMode="External"/><Relationship Id="rId1" Type="http://schemas.openxmlformats.org/officeDocument/2006/relationships/hyperlink" Target="https://conferences.ulbsibiu.ro/icata/" TargetMode="External"/><Relationship Id="rId6" Type="http://schemas.openxmlformats.org/officeDocument/2006/relationships/hyperlink" Target="https://icomss22.selcuk.edu.tr/" TargetMode="External"/><Relationship Id="rId15" Type="http://schemas.openxmlformats.org/officeDocument/2006/relationships/hyperlink" Target="https://caim.romai.ro/Caim22/caim_conf_22.html" TargetMode="External"/><Relationship Id="rId23" Type="http://schemas.openxmlformats.org/officeDocument/2006/relationships/hyperlink" Target="http://www.icbim.org/committee.html" TargetMode="External"/><Relationship Id="rId28" Type="http://schemas.openxmlformats.org/officeDocument/2006/relationships/hyperlink" Target="https://conferences.ulbsibiu.ro/mdis/2022/organizing_committee.php" TargetMode="External"/><Relationship Id="rId36" Type="http://schemas.openxmlformats.org/officeDocument/2006/relationships/hyperlink" Target="https://conferences.ulbsibiu.ro/mdis/2022/organizing_committee.php" TargetMode="External"/><Relationship Id="rId49" Type="http://schemas.openxmlformats.org/officeDocument/2006/relationships/hyperlink" Target="https://imnr.ro/wp/wp-content/uploads/Book-of-Abstracts-EmergeMAT-V.pdf" TargetMode="External"/><Relationship Id="rId57" Type="http://schemas.openxmlformats.org/officeDocument/2006/relationships/hyperlink" Target="http://www.icrbm7.org/" TargetMode="External"/><Relationship Id="rId10" Type="http://schemas.openxmlformats.org/officeDocument/2006/relationships/hyperlink" Target="https://conferences.ulbsibiu.ro/icata/index.html" TargetMode="External"/><Relationship Id="rId31" Type="http://schemas.openxmlformats.org/officeDocument/2006/relationships/hyperlink" Target="https://noapteacercetatorilor.ulbsibiu.ro/ro/program/facultatea-de-stiinte/" TargetMode="External"/><Relationship Id="rId44" Type="http://schemas.openxmlformats.org/officeDocument/2006/relationships/hyperlink" Target="https://ecoforecast.org/efi-2022-conference/" TargetMode="External"/><Relationship Id="rId52" Type="http://schemas.openxmlformats.org/officeDocument/2006/relationships/hyperlink" Target="https://timconference.uvt.ro/" TargetMode="External"/><Relationship Id="rId60" Type="http://schemas.openxmlformats.org/officeDocument/2006/relationships/hyperlink" Target="https://www.britishecologicalsociety.org/events/bes-annual-meeting-2022/" TargetMode="External"/><Relationship Id="rId4" Type="http://schemas.openxmlformats.org/officeDocument/2006/relationships/hyperlink" Target="https://icdea2022.sciencesconf.org/resource/page/id/21" TargetMode="External"/><Relationship Id="rId9" Type="http://schemas.openxmlformats.org/officeDocument/2006/relationships/hyperlink" Target="https://www.iscsic.org/tc"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ulbsibiu.ro/wp-content/uploads/news/Program-Crosul-ULBS-2022.pdf" TargetMode="External"/><Relationship Id="rId3" Type="http://schemas.openxmlformats.org/officeDocument/2006/relationships/hyperlink" Target="https://www.ulbsibiu.ro/news/cupa-de-schi-si-snowboard-a-ulbs-3/" TargetMode="External"/><Relationship Id="rId7" Type="http://schemas.openxmlformats.org/officeDocument/2006/relationships/hyperlink" Target="https://www.ulbsibiu.ro/news/au-inceput-inscrierile-pentru-crosul-ulbs/" TargetMode="External"/><Relationship Id="rId2" Type="http://schemas.openxmlformats.org/officeDocument/2006/relationships/hyperlink" Target="https://www.ulbsibiu.ro/news/au-inceput-inscrierile-pentru-crosul-ulbs/" TargetMode="External"/><Relationship Id="rId1" Type="http://schemas.openxmlformats.org/officeDocument/2006/relationships/hyperlink" Target="https://www.ulbsibiu.ro/wp-content/uploads/news/Program-Crosul-ULBS-2022.pdf" TargetMode="External"/><Relationship Id="rId6" Type="http://schemas.openxmlformats.org/officeDocument/2006/relationships/hyperlink" Target="https://www.ulbsibiu.ro/news/cupa-de-schi-si-snowboard-a-ulbs-3/" TargetMode="External"/><Relationship Id="rId11" Type="http://schemas.openxmlformats.org/officeDocument/2006/relationships/hyperlink" Target="https://www.ulbsibiu.ro/wp-content/uploads/news/Program-Crosul-ULBS-2022.pdf" TargetMode="External"/><Relationship Id="rId5" Type="http://schemas.openxmlformats.org/officeDocument/2006/relationships/hyperlink" Target="https://www.ulbsibiu.ro/news/cupa-de-schi-si-snowboard-a-ulbs-3/" TargetMode="External"/><Relationship Id="rId10" Type="http://schemas.openxmlformats.org/officeDocument/2006/relationships/hyperlink" Target="https://www.ulbsibiu.ro/news/cupa-de-schi-si-snowboard-a-ulbs-3/" TargetMode="External"/><Relationship Id="rId4" Type="http://schemas.openxmlformats.org/officeDocument/2006/relationships/hyperlink" Target="https://www.ulbsibiu.ro/wp-content/uploads/news/Program-Crosul-ULBS-2022.pdf" TargetMode="External"/><Relationship Id="rId9" Type="http://schemas.openxmlformats.org/officeDocument/2006/relationships/hyperlink" Target="https://www.ulbsibiu.ro/news/cupa-de-schi-si-snowboard-a-ulbs-3/"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1510q6e0w-y-https-www-webofscience-com.z.e-nformation.ro/wos/woscc/full-record/WOS:000857603300001" TargetMode="External"/><Relationship Id="rId21" Type="http://schemas.openxmlformats.org/officeDocument/2006/relationships/hyperlink" Target="https://www.webofscience.com/wos/woscc/summary/4f290913-4c43-46d0-8344-5b56313f726b-93e47335/relevance/1" TargetMode="External"/><Relationship Id="rId42" Type="http://schemas.openxmlformats.org/officeDocument/2006/relationships/hyperlink" Target="http://jprm.sms.edu.pk/a-fixed-point-approach-to-a-multi-group-seirv-epidemic-model/" TargetMode="External"/><Relationship Id="rId63" Type="http://schemas.openxmlformats.org/officeDocument/2006/relationships/hyperlink" Target="https://www.webofscience.com/wos/woscc/full-record/WOS:000866491100001" TargetMode="External"/><Relationship Id="rId84" Type="http://schemas.openxmlformats.org/officeDocument/2006/relationships/hyperlink" Target="https://www.mdpi.com/1660-4601/19/20/13700" TargetMode="External"/><Relationship Id="rId138" Type="http://schemas.openxmlformats.org/officeDocument/2006/relationships/hyperlink" Target="https://www.webofscience.com/wos/woscc/full-record/WOS:000781836600001" TargetMode="External"/><Relationship Id="rId107" Type="http://schemas.openxmlformats.org/officeDocument/2006/relationships/hyperlink" Target="https://www.mdpi.com/2073-4441/15/11/2078" TargetMode="External"/><Relationship Id="rId11" Type="http://schemas.openxmlformats.org/officeDocument/2006/relationships/hyperlink" Target="https://1510q6v44-y-https-www-webofscience-com.z.e-nformation.ro/wos/woscc/full-record/WOS:000746622300001" TargetMode="External"/><Relationship Id="rId32" Type="http://schemas.openxmlformats.org/officeDocument/2006/relationships/hyperlink" Target="https://link.springer.com/article/10.1007/s12346-022-00688-6" TargetMode="External"/><Relationship Id="rId53" Type="http://schemas.openxmlformats.org/officeDocument/2006/relationships/hyperlink" Target="https://www.webofscience.com/wos/woscc/full-record/WOS:000845252900001" TargetMode="External"/><Relationship Id="rId74" Type="http://schemas.openxmlformats.org/officeDocument/2006/relationships/hyperlink" Target="https://www.webofscience.com/wos/alldb/full-record/WOS:000905707900016" TargetMode="External"/><Relationship Id="rId128" Type="http://schemas.openxmlformats.org/officeDocument/2006/relationships/hyperlink" Target="https://1510q0fkk-y-https-www-webofscience-com.z.e-nformation.ro/wos/woscc/full-record/WOS:000756987800001" TargetMode="External"/><Relationship Id="rId5" Type="http://schemas.openxmlformats.org/officeDocument/2006/relationships/hyperlink" Target="https://1510q6u1z-y-https-www-webofscience-com.z.e-nformation.ro/wos/woscc/full-record/WOS:000846632200001" TargetMode="External"/><Relationship Id="rId90" Type="http://schemas.openxmlformats.org/officeDocument/2006/relationships/hyperlink" Target="https://www.webofscience.com/wos/woscc/full-record/WOS:000896308400001" TargetMode="External"/><Relationship Id="rId95" Type="http://schemas.openxmlformats.org/officeDocument/2006/relationships/hyperlink" Target="https://www.mdpi.com/2071-1050/14/23/16265" TargetMode="External"/><Relationship Id="rId22" Type="http://schemas.openxmlformats.org/officeDocument/2006/relationships/hyperlink" Target="https://www.mdpi.com/2504-3110/6/8/413" TargetMode="External"/><Relationship Id="rId27" Type="http://schemas.openxmlformats.org/officeDocument/2006/relationships/hyperlink" Target="https://www.webofscience.com/wos/woscc/full-record/WOS:000773750900001" TargetMode="External"/><Relationship Id="rId43" Type="http://schemas.openxmlformats.org/officeDocument/2006/relationships/hyperlink" Target="https://www.webofscience.com/wos/woscc/full-record/WOS:000789950400001" TargetMode="External"/><Relationship Id="rId48" Type="http://schemas.openxmlformats.org/officeDocument/2006/relationships/hyperlink" Target="https://semnul.com/carpathian/wp-content/uploads/2022/05/carpathian_2022_38_3_641_654.pdf" TargetMode="External"/><Relationship Id="rId64" Type="http://schemas.openxmlformats.org/officeDocument/2006/relationships/hyperlink" Target="https://link.springer.com/article/10.1140/epjp/s13360-022-03334-x" TargetMode="External"/><Relationship Id="rId69" Type="http://schemas.openxmlformats.org/officeDocument/2006/relationships/hyperlink" Target="https://www.worldscientific.com/doi/abs/10.1142/S0218194022500450" TargetMode="External"/><Relationship Id="rId113" Type="http://schemas.openxmlformats.org/officeDocument/2006/relationships/hyperlink" Target="https://1510q6dkf-y-https-www-webofscience-com.z.e-nformation.ro/wos/woscc/full-record/WOS:000875936500001" TargetMode="External"/><Relationship Id="rId118" Type="http://schemas.openxmlformats.org/officeDocument/2006/relationships/hyperlink" Target="https://doi.org/10.3390/ijerph191811725" TargetMode="External"/><Relationship Id="rId134" Type="http://schemas.openxmlformats.org/officeDocument/2006/relationships/hyperlink" Target="https://www.mdpi.com/2079-4991/12/3/435" TargetMode="External"/><Relationship Id="rId139" Type="http://schemas.openxmlformats.org/officeDocument/2006/relationships/hyperlink" Target="https://www.mdpi.com/2079-4991/12/7/1151" TargetMode="External"/><Relationship Id="rId80" Type="http://schemas.openxmlformats.org/officeDocument/2006/relationships/hyperlink" Target="https://www.mdpi.com/2077-0383/11/20/5987" TargetMode="External"/><Relationship Id="rId85" Type="http://schemas.openxmlformats.org/officeDocument/2006/relationships/hyperlink" Target="https://www.webofscience.com/wos/woscc/full-record/WOS:000874289700001" TargetMode="External"/><Relationship Id="rId12" Type="http://schemas.openxmlformats.org/officeDocument/2006/relationships/hyperlink" Target="https://1510g6v48-y-https-link-springer-com.z.e-nformation.ro/article/10.1007/s13370-021-00949-8" TargetMode="External"/><Relationship Id="rId17" Type="http://schemas.openxmlformats.org/officeDocument/2006/relationships/hyperlink" Target="https://1510q6v44-y-https-www-webofscience-com.z.e-nformation.ro/wos/woscc/full-record/WOS:000731591500001" TargetMode="External"/><Relationship Id="rId33" Type="http://schemas.openxmlformats.org/officeDocument/2006/relationships/hyperlink" Target="https://1510q0ysr-y-https-www-webofscience-com.z.e-nformation.ro/wos/woscc/full-record/WOS:000757985100001" TargetMode="External"/><Relationship Id="rId38" Type="http://schemas.openxmlformats.org/officeDocument/2006/relationships/hyperlink" Target="https://doi.org/10.37193/CJM.2022.03.08" TargetMode="External"/><Relationship Id="rId59" Type="http://schemas.openxmlformats.org/officeDocument/2006/relationships/hyperlink" Target="https://doi.org/10.3390/math10214083" TargetMode="External"/><Relationship Id="rId103" Type="http://schemas.openxmlformats.org/officeDocument/2006/relationships/hyperlink" Target="https://1510q6e0w-y-https-www-webofscience-com.z.e-nformation.ro/wos/woscc/full-record/WOS:000837237300001" TargetMode="External"/><Relationship Id="rId108" Type="http://schemas.openxmlformats.org/officeDocument/2006/relationships/hyperlink" Target="https://1510q6rfh-y-https-www-webofscience-com.z.e-nformation.ro/wos/woscc/full-record/WOS:000878814200001" TargetMode="External"/><Relationship Id="rId124" Type="http://schemas.openxmlformats.org/officeDocument/2006/relationships/hyperlink" Target="https://doi.org/10.3390/w14142226" TargetMode="External"/><Relationship Id="rId129" Type="http://schemas.openxmlformats.org/officeDocument/2006/relationships/hyperlink" Target="https://www.mdpi.com/1424-2818/14/1/38" TargetMode="External"/><Relationship Id="rId54" Type="http://schemas.openxmlformats.org/officeDocument/2006/relationships/hyperlink" Target="https://www.mdpi.com/2073-8994/14/8/1545" TargetMode="External"/><Relationship Id="rId70" Type="http://schemas.openxmlformats.org/officeDocument/2006/relationships/hyperlink" Target="https://link.springer.com/chapter/10.1007/978-3-031-09421-7_7" TargetMode="External"/><Relationship Id="rId75" Type="http://schemas.openxmlformats.org/officeDocument/2006/relationships/hyperlink" Target="http://inf.ucv.ro/~ami/index.php/ami/article/view/1703" TargetMode="External"/><Relationship Id="rId91" Type="http://schemas.openxmlformats.org/officeDocument/2006/relationships/hyperlink" Target="https://www.mdpi.com/2071-1050/14/23/16265" TargetMode="External"/><Relationship Id="rId96" Type="http://schemas.openxmlformats.org/officeDocument/2006/relationships/hyperlink" Target="https://1510q6dkf-y-https-www-webofscience-com.z.e-nformation.ro/wos/woscc/full-record/WOS:000901241800001" TargetMode="External"/><Relationship Id="rId140" Type="http://schemas.openxmlformats.org/officeDocument/2006/relationships/hyperlink" Target="https://1510q0fkk-y-https-www-webofscience-com.z.e-nformation.ro/wos/woscc/full-record/WOS:000831887000082" TargetMode="External"/><Relationship Id="rId145" Type="http://schemas.openxmlformats.org/officeDocument/2006/relationships/hyperlink" Target="https://1510q6t3b-y-https-www-webofscience-com.z.e-nformation.ro/wos/woscc/full-record/WOS:000820506000005" TargetMode="External"/><Relationship Id="rId1" Type="http://schemas.openxmlformats.org/officeDocument/2006/relationships/hyperlink" Target="https://1510q6u1z-y-https-www-webofscience-com.z.e-nformation.ro/wos/woscc/full-record/WOS:000879830600007" TargetMode="External"/><Relationship Id="rId6" Type="http://schemas.openxmlformats.org/officeDocument/2006/relationships/hyperlink" Target="https://www.mdpi.com/2227-7390/10/16/2978" TargetMode="External"/><Relationship Id="rId23" Type="http://schemas.openxmlformats.org/officeDocument/2006/relationships/hyperlink" Target="https://www.webofscience.com/wos/woscc/full-record/WOS:000846314700001" TargetMode="External"/><Relationship Id="rId28" Type="http://schemas.openxmlformats.org/officeDocument/2006/relationships/hyperlink" Target="https://www.hindawi.com/journals/jfs/2022/2324774/" TargetMode="External"/><Relationship Id="rId49" Type="http://schemas.openxmlformats.org/officeDocument/2006/relationships/hyperlink" Target="https://www.webofscience.com/wos/woscc/full-record/WOS:000883530400001" TargetMode="External"/><Relationship Id="rId114" Type="http://schemas.openxmlformats.org/officeDocument/2006/relationships/hyperlink" Target="https://doi.org/10.3390/su142013493" TargetMode="External"/><Relationship Id="rId119" Type="http://schemas.openxmlformats.org/officeDocument/2006/relationships/hyperlink" Target="https://1510q6e0w-y-https-www-webofscience-com.z.e-nformation.ro/wos/woscc/full-record/WOS:000837237300001" TargetMode="External"/><Relationship Id="rId44" Type="http://schemas.openxmlformats.org/officeDocument/2006/relationships/hyperlink" Target="http://www.aimspress.com/article/doi/10.3934/era.2022101" TargetMode="External"/><Relationship Id="rId60" Type="http://schemas.openxmlformats.org/officeDocument/2006/relationships/hyperlink" Target="https://1510q6myq-y-https-www-webofscience-com.z.e-nformation.ro/wos/woscc/full-record/WOS:000846148000001" TargetMode="External"/><Relationship Id="rId65" Type="http://schemas.openxmlformats.org/officeDocument/2006/relationships/hyperlink" Target="https://1510q5l0d-y-https-www-webofscience-com.z.e-nformation.ro/wos/woscc/full-record/WOS:000905707900016" TargetMode="External"/><Relationship Id="rId81" Type="http://schemas.openxmlformats.org/officeDocument/2006/relationships/hyperlink" Target="https://www.mdpi.com/2071-1050/14/23/16265" TargetMode="External"/><Relationship Id="rId86" Type="http://schemas.openxmlformats.org/officeDocument/2006/relationships/hyperlink" Target="https://www.mdpi.com/1660-4601/19/20/13700" TargetMode="External"/><Relationship Id="rId130" Type="http://schemas.openxmlformats.org/officeDocument/2006/relationships/hyperlink" Target="https://doi.org/10.3390/ijerph191811725" TargetMode="External"/><Relationship Id="rId135" Type="http://schemas.openxmlformats.org/officeDocument/2006/relationships/hyperlink" Target="https://www.brukenthalmuseum.ro/images/editura/BAMXVII3.pdf" TargetMode="External"/><Relationship Id="rId13" Type="http://schemas.openxmlformats.org/officeDocument/2006/relationships/hyperlink" Target="https://1510q6v44-y-https-www-webofscience-com.z.e-nformation.ro/wos/woscc/full-record/WOS:000755071900001" TargetMode="External"/><Relationship Id="rId18" Type="http://schemas.openxmlformats.org/officeDocument/2006/relationships/hyperlink" Target="https://www.carpathian.cunbm.utcluj.ro/article/generalized-bernstein-kantorovich-operators-voronovskaya-type-results-convergence-in-variation/" TargetMode="External"/><Relationship Id="rId39" Type="http://schemas.openxmlformats.org/officeDocument/2006/relationships/hyperlink" Target="https://1510q6j1p-y-https-www-webofscience-com.z.e-nformation.ro/wos/woscc/full-record/WOS:000865037000001" TargetMode="External"/><Relationship Id="rId109" Type="http://schemas.openxmlformats.org/officeDocument/2006/relationships/hyperlink" Target="https://www.frontiersin.org/articles/10.3389/fenvs.2022.921819/full" TargetMode="External"/><Relationship Id="rId34" Type="http://schemas.openxmlformats.org/officeDocument/2006/relationships/hyperlink" Target="https://doi.org/10.3390/math10030459" TargetMode="External"/><Relationship Id="rId50" Type="http://schemas.openxmlformats.org/officeDocument/2006/relationships/hyperlink" Target="https://www.mdpi.com/2227-7390/10/21/4083" TargetMode="External"/><Relationship Id="rId55" Type="http://schemas.openxmlformats.org/officeDocument/2006/relationships/hyperlink" Target="https://www.webofscience.com/wos/woscc/full-record/WOS:000857529200001" TargetMode="External"/><Relationship Id="rId76" Type="http://schemas.openxmlformats.org/officeDocument/2006/relationships/hyperlink" Target="https://doi.org/10.3390/math11010122" TargetMode="External"/><Relationship Id="rId97" Type="http://schemas.openxmlformats.org/officeDocument/2006/relationships/hyperlink" Target="https://www.mdpi.com/1660-4601/19/24/16570" TargetMode="External"/><Relationship Id="rId104" Type="http://schemas.openxmlformats.org/officeDocument/2006/relationships/hyperlink" Target="https://www.frontiersin.org/articles/10.3389/fenvs.2022.952692/full" TargetMode="External"/><Relationship Id="rId120" Type="http://schemas.openxmlformats.org/officeDocument/2006/relationships/hyperlink" Target="https://www.frontiersin.org/articles/10.3389/fenvs.2022.952692/full" TargetMode="External"/><Relationship Id="rId125" Type="http://schemas.openxmlformats.org/officeDocument/2006/relationships/hyperlink" Target="https://1510q0fkk-y-https-www-webofscience-com.z.e-nformation.ro/wos/woscc/full-record/WOS:000831887000082" TargetMode="External"/><Relationship Id="rId141" Type="http://schemas.openxmlformats.org/officeDocument/2006/relationships/hyperlink" Target="https://www.nature.com/articles/s41598-022-16860-6" TargetMode="External"/><Relationship Id="rId146" Type="http://schemas.openxmlformats.org/officeDocument/2006/relationships/hyperlink" Target="https://www.sciencedirect.com/science/article/abs/pii/S105579032200015X" TargetMode="External"/><Relationship Id="rId7" Type="http://schemas.openxmlformats.org/officeDocument/2006/relationships/hyperlink" Target="https://1510q6u1z-y-https-www-webofscience-com.z.e-nformation.ro/wos/woscc/full-record/WOS:000785601700001" TargetMode="External"/><Relationship Id="rId71" Type="http://schemas.openxmlformats.org/officeDocument/2006/relationships/hyperlink" Target="https://www.mdpi.com/2079-9292/11/7/1157" TargetMode="External"/><Relationship Id="rId92" Type="http://schemas.openxmlformats.org/officeDocument/2006/relationships/hyperlink" Target="https://www.webofscience.com/wos/woscc/full-record/WOS:000874289700001" TargetMode="External"/><Relationship Id="rId2" Type="http://schemas.openxmlformats.org/officeDocument/2006/relationships/hyperlink" Target="https://doiserbia.nb.rs/Article.aspx?ID=1452-86302200011A" TargetMode="External"/><Relationship Id="rId29" Type="http://schemas.openxmlformats.org/officeDocument/2006/relationships/hyperlink" Target="https://www.webofscience.com/wos/woscc/full-record/WOS:000898547800008" TargetMode="External"/><Relationship Id="rId24" Type="http://schemas.openxmlformats.org/officeDocument/2006/relationships/hyperlink" Target="https://www.mdpi.com/2075-1680/11/8/369" TargetMode="External"/><Relationship Id="rId40" Type="http://schemas.openxmlformats.org/officeDocument/2006/relationships/hyperlink" Target="https://doi.org/10.2989/16073606.2022.2131651" TargetMode="External"/><Relationship Id="rId45" Type="http://schemas.openxmlformats.org/officeDocument/2006/relationships/hyperlink" Target="https://www.webofscience.com/wos/woscc/full-record/WOS:000750563200001" TargetMode="External"/><Relationship Id="rId66" Type="http://schemas.openxmlformats.org/officeDocument/2006/relationships/hyperlink" Target="https://151095l1u-y-https-www-scopus-com.z.e-nformation.ro/record/display.uri?eid=2-s2.0-85145291237&amp;origin=resultslist&amp;sort=plf-f" TargetMode="External"/><Relationship Id="rId87" Type="http://schemas.openxmlformats.org/officeDocument/2006/relationships/hyperlink" Target="https://www.webofscience.com/wos/woscc/full-record/WOS:000872902100001" TargetMode="External"/><Relationship Id="rId110" Type="http://schemas.openxmlformats.org/officeDocument/2006/relationships/hyperlink" Target="https://1510q6dkf-y-https-www-webofscience-com.z.e-nformation.ro/wos/woscc/full-record/WOS:000901241800001" TargetMode="External"/><Relationship Id="rId115" Type="http://schemas.openxmlformats.org/officeDocument/2006/relationships/hyperlink" Target="https://1510q6dkf-y-https-www-webofscience-com.z.e-nformation.ro/wos/woscc/full-record/WOS:000865481500004" TargetMode="External"/><Relationship Id="rId131" Type="http://schemas.openxmlformats.org/officeDocument/2006/relationships/hyperlink" Target="https://www.mdpi.com/2079-4991/12/24/4493" TargetMode="External"/><Relationship Id="rId136" Type="http://schemas.openxmlformats.org/officeDocument/2006/relationships/hyperlink" Target="https://www.webofscience.com/wos/woscc/full-record/WOS:000816251300001" TargetMode="External"/><Relationship Id="rId61" Type="http://schemas.openxmlformats.org/officeDocument/2006/relationships/hyperlink" Target="https://1510q6myq-y-https-www-webofscience-com.z.e-nformation.ro/wos/woscc/full-record/WOS:000837204300001" TargetMode="External"/><Relationship Id="rId82" Type="http://schemas.openxmlformats.org/officeDocument/2006/relationships/hyperlink" Target="https://doi.org/10.3390/su142316265" TargetMode="External"/><Relationship Id="rId19" Type="http://schemas.openxmlformats.org/officeDocument/2006/relationships/hyperlink" Target="https://1510q6v44-y-https-www-webofscience-com.z.e-nformation.ro/wos/woscc/full-record/WOS:000707600300002" TargetMode="External"/><Relationship Id="rId14" Type="http://schemas.openxmlformats.org/officeDocument/2006/relationships/hyperlink" Target="https://www.mdpi.com/2227-7390/10/3/309" TargetMode="External"/><Relationship Id="rId30" Type="http://schemas.openxmlformats.org/officeDocument/2006/relationships/hyperlink" Target="https://ijnaa.semnan.ac.ir/article_6607.html" TargetMode="External"/><Relationship Id="rId35" Type="http://schemas.openxmlformats.org/officeDocument/2006/relationships/hyperlink" Target="https://1510q6j1p-y-https-www-webofscience-com.z.e-nformation.ro/wos/woscc/full-record/WOS:000741292000001" TargetMode="External"/><Relationship Id="rId56" Type="http://schemas.openxmlformats.org/officeDocument/2006/relationships/hyperlink" Target="https://www.mdpi.com/2227-7390/10/18/3303" TargetMode="External"/><Relationship Id="rId77" Type="http://schemas.openxmlformats.org/officeDocument/2006/relationships/hyperlink" Target="https://www.webofscience.com/wos/woscc/full-record/WOS:000875196000001" TargetMode="External"/><Relationship Id="rId100" Type="http://schemas.openxmlformats.org/officeDocument/2006/relationships/hyperlink" Target="https://doi.org/10.3390/su142013493" TargetMode="External"/><Relationship Id="rId105" Type="http://schemas.openxmlformats.org/officeDocument/2006/relationships/hyperlink" Target="https://doi.org/10.3389/fenvs.2022.952692" TargetMode="External"/><Relationship Id="rId126" Type="http://schemas.openxmlformats.org/officeDocument/2006/relationships/hyperlink" Target="https://www.nature.com/articles/s41598-022-16860-6" TargetMode="External"/><Relationship Id="rId147" Type="http://schemas.openxmlformats.org/officeDocument/2006/relationships/hyperlink" Target="https://doi.org/10.1016/j.ympev.2022.107402" TargetMode="External"/><Relationship Id="rId8" Type="http://schemas.openxmlformats.org/officeDocument/2006/relationships/hyperlink" Target="https://1510g6u4x-y-https-link-springer-com.z.e-nformation.ro/article/10.1007/s13324-022-00687-5" TargetMode="External"/><Relationship Id="rId51" Type="http://schemas.openxmlformats.org/officeDocument/2006/relationships/hyperlink" Target="https://1510q6u1z-y-https-www-webofscience-com.z.e-nformation.ro/wos/woscc/full-record/WOS:000846632200001" TargetMode="External"/><Relationship Id="rId72" Type="http://schemas.openxmlformats.org/officeDocument/2006/relationships/hyperlink" Target="https://www.webofscience.com/wos/alldb/full-record/WOS:000909022300001" TargetMode="External"/><Relationship Id="rId93" Type="http://schemas.openxmlformats.org/officeDocument/2006/relationships/hyperlink" Target="https://www.mdpi.com/1660-4601/19/20/13700" TargetMode="External"/><Relationship Id="rId98" Type="http://schemas.openxmlformats.org/officeDocument/2006/relationships/hyperlink" Target="https://doi.org/10.3390/ijerph192416570" TargetMode="External"/><Relationship Id="rId121" Type="http://schemas.openxmlformats.org/officeDocument/2006/relationships/hyperlink" Target="https://doi.org/10.3389/fenvs.2022.952692" TargetMode="External"/><Relationship Id="rId142" Type="http://schemas.openxmlformats.org/officeDocument/2006/relationships/hyperlink" Target="https://doi.org/10.1038/s41598-022-16860-6" TargetMode="External"/><Relationship Id="rId3" Type="http://schemas.openxmlformats.org/officeDocument/2006/relationships/hyperlink" Target="https://1510q6u1z-y-https-www-webofscience-com.z.e-nformation.ro/wos/woscc/full-record/WOS:000869067000001" TargetMode="External"/><Relationship Id="rId25" Type="http://schemas.openxmlformats.org/officeDocument/2006/relationships/hyperlink" Target="https://www.webofscience.com/wos/woscc/full-record/WOS:000781718900003" TargetMode="External"/><Relationship Id="rId46" Type="http://schemas.openxmlformats.org/officeDocument/2006/relationships/hyperlink" Target="https://www.mdpi.com/2504-3110/6/1/16" TargetMode="External"/><Relationship Id="rId67" Type="http://schemas.openxmlformats.org/officeDocument/2006/relationships/hyperlink" Target="https://151095l1u-y-https-www-scopus-com.z.e-nformation.ro/record/display.uri?eid=2-s2.0-85145291237&amp;origin=resultslist&amp;sort=plf-f" TargetMode="External"/><Relationship Id="rId116" Type="http://schemas.openxmlformats.org/officeDocument/2006/relationships/hyperlink" Target="https://www.acta-zoologica-bulgarica.eu/2022/002607" TargetMode="External"/><Relationship Id="rId137" Type="http://schemas.openxmlformats.org/officeDocument/2006/relationships/hyperlink" Target="https://www.mdpi.com/2076-3921/11/6/1193" TargetMode="External"/><Relationship Id="rId20" Type="http://schemas.openxmlformats.org/officeDocument/2006/relationships/hyperlink" Target="https://1510g6v48-y-https-link-springer-com.z.e-nformation.ro/article/10.1007/s13398-021-01157-6" TargetMode="External"/><Relationship Id="rId41" Type="http://schemas.openxmlformats.org/officeDocument/2006/relationships/hyperlink" Target="https://15109673v-y-https-www-scopus-com.z.e-nformation.ro/record/display.uri?eid=2-s2.0-85150867778&amp;origin=resultslist&amp;sort=plf-f&amp;src=s&amp;st1=Bucur+Amelia&amp;sid=28624d6039752fa095e65ec13d1d411f&amp;sot=b&amp;sdt=b&amp;sl=25&amp;s=AUTHOR-NAME%28Bucur+Amelia%29&amp;relpos=0&amp;citeCnt=0&amp;searchTerm=" TargetMode="External"/><Relationship Id="rId62" Type="http://schemas.openxmlformats.org/officeDocument/2006/relationships/hyperlink" Target="https://semnul.com/carpathian/wp-content/uploads/2022/05/carpathian_2022_38_3_641_654.pdf" TargetMode="External"/><Relationship Id="rId83" Type="http://schemas.openxmlformats.org/officeDocument/2006/relationships/hyperlink" Target="https://www.webofscience.com/wos/woscc/full-record/WOS:000874289700001" TargetMode="External"/><Relationship Id="rId88" Type="http://schemas.openxmlformats.org/officeDocument/2006/relationships/hyperlink" Target="https://www.mdpi.com/2077-0383/11/20/6149" TargetMode="External"/><Relationship Id="rId111" Type="http://schemas.openxmlformats.org/officeDocument/2006/relationships/hyperlink" Target="https://www.mdpi.com/1660-4601/19/24/16570" TargetMode="External"/><Relationship Id="rId132" Type="http://schemas.openxmlformats.org/officeDocument/2006/relationships/hyperlink" Target="https://www.mdpi.com/1424-8220/22/10/3871" TargetMode="External"/><Relationship Id="rId15" Type="http://schemas.openxmlformats.org/officeDocument/2006/relationships/hyperlink" Target="https://1510q6v44-y-https-www-webofscience-com.z.e-nformation.ro/wos/woscc/full-record/WOS:000720638000001" TargetMode="External"/><Relationship Id="rId36" Type="http://schemas.openxmlformats.org/officeDocument/2006/relationships/hyperlink" Target="https://doi.org/10.1007/s00605-021-01648-z" TargetMode="External"/><Relationship Id="rId57" Type="http://schemas.openxmlformats.org/officeDocument/2006/relationships/hyperlink" Target="https://doi.org/10.3390/math10183303" TargetMode="External"/><Relationship Id="rId106" Type="http://schemas.openxmlformats.org/officeDocument/2006/relationships/hyperlink" Target="https://1510q6rfh-y-https-www-webofscience-com.z.e-nformation.ro/wos/woscc/full-record/WOS:001005606100001" TargetMode="External"/><Relationship Id="rId127" Type="http://schemas.openxmlformats.org/officeDocument/2006/relationships/hyperlink" Target="https://doi.org/10.1038/s41598-022-16860-6" TargetMode="External"/><Relationship Id="rId10" Type="http://schemas.openxmlformats.org/officeDocument/2006/relationships/hyperlink" Target="https://www.mdpi.com/2227-7390/10/8/1327" TargetMode="External"/><Relationship Id="rId31" Type="http://schemas.openxmlformats.org/officeDocument/2006/relationships/hyperlink" Target="https://1510q0xgg-y-https-www-webofscience-com.z.e-nformation.ro/wos/woscc/full-record/WOS:000886957800002" TargetMode="External"/><Relationship Id="rId52" Type="http://schemas.openxmlformats.org/officeDocument/2006/relationships/hyperlink" Target="https://www.mdpi.com/2227-7390/10/16/2978" TargetMode="External"/><Relationship Id="rId73" Type="http://schemas.openxmlformats.org/officeDocument/2006/relationships/hyperlink" Target="https://www.mdpi.com/2227-7390/11/1/122" TargetMode="External"/><Relationship Id="rId78" Type="http://schemas.openxmlformats.org/officeDocument/2006/relationships/hyperlink" Target="https://www.mdpi.com/2077-0383/11/20/5987" TargetMode="External"/><Relationship Id="rId94" Type="http://schemas.openxmlformats.org/officeDocument/2006/relationships/hyperlink" Target="https://www.webofscience.com/wos/woscc/full-record/WOS:000896308400001" TargetMode="External"/><Relationship Id="rId99" Type="http://schemas.openxmlformats.org/officeDocument/2006/relationships/hyperlink" Target="https://1510q6dkf-y-https-www-webofscience-com.z.e-nformation.ro/wos/woscc/full-record/WOS:000875936500001" TargetMode="External"/><Relationship Id="rId101" Type="http://schemas.openxmlformats.org/officeDocument/2006/relationships/hyperlink" Target="https://1510q6e0w-y-https-www-webofscience-com.z.e-nformation.ro/wos/woscc/full-record/WOS:000857603300001" TargetMode="External"/><Relationship Id="rId122" Type="http://schemas.openxmlformats.org/officeDocument/2006/relationships/hyperlink" Target="https://1510q6e0w-y-https-www-webofscience-com.z.e-nformation.ro/wos/woscc/full-record/WOS:000811597500023" TargetMode="External"/><Relationship Id="rId143" Type="http://schemas.openxmlformats.org/officeDocument/2006/relationships/hyperlink" Target="https://1510q0fkk-y-https-www-webofscience-com.z.e-nformation.ro/wos/woscc/full-record/WOS:000756987800001" TargetMode="External"/><Relationship Id="rId4" Type="http://schemas.openxmlformats.org/officeDocument/2006/relationships/hyperlink" Target="http://jmi.ele-math.com/16-57/Weighted-A-statistical-convergence-and-Bogel-approximation-by-operators-of-exponential-type" TargetMode="External"/><Relationship Id="rId9" Type="http://schemas.openxmlformats.org/officeDocument/2006/relationships/hyperlink" Target="https://1510q6v44-y-https-www-webofscience-com.z.e-nformation.ro/wos/woscc/full-record/WOS:000786251500001" TargetMode="External"/><Relationship Id="rId26" Type="http://schemas.openxmlformats.org/officeDocument/2006/relationships/hyperlink" Target="https://ijnaa.semnan.ac.ir/article_5651.html" TargetMode="External"/><Relationship Id="rId47" Type="http://schemas.openxmlformats.org/officeDocument/2006/relationships/hyperlink" Target="https://www.webofscience.com/wos/woscc/full-record/WOS:000837204300001" TargetMode="External"/><Relationship Id="rId68" Type="http://schemas.openxmlformats.org/officeDocument/2006/relationships/hyperlink" Target="https://doi.org/10.31926/but.mif.2022.2.64.2.16" TargetMode="External"/><Relationship Id="rId89" Type="http://schemas.openxmlformats.org/officeDocument/2006/relationships/hyperlink" Target="https://doi.org/10.3390/jcm11206149" TargetMode="External"/><Relationship Id="rId112" Type="http://schemas.openxmlformats.org/officeDocument/2006/relationships/hyperlink" Target="https://doi.org/10.3390/ijerph192416570" TargetMode="External"/><Relationship Id="rId133" Type="http://schemas.openxmlformats.org/officeDocument/2006/relationships/hyperlink" Target="https://www.mdpi.com/1422-0067/23/10/5778" TargetMode="External"/><Relationship Id="rId16" Type="http://schemas.openxmlformats.org/officeDocument/2006/relationships/hyperlink" Target="https://1510g6v48-y-https-link-springer-com.z.e-nformation.ro/article/10.1007/s43036-021-00172-z" TargetMode="External"/><Relationship Id="rId37" Type="http://schemas.openxmlformats.org/officeDocument/2006/relationships/hyperlink" Target="https://1510q6j1p-y-https-www-webofscience-com.z.e-nformation.ro/wos/woscc/full-record/WOS:000837259400001" TargetMode="External"/><Relationship Id="rId58" Type="http://schemas.openxmlformats.org/officeDocument/2006/relationships/hyperlink" Target="https://1510q6myq-y-https-www-webofscience-com.z.e-nformation.ro/wos/woscc/full-record/WOS:000883530400001" TargetMode="External"/><Relationship Id="rId79" Type="http://schemas.openxmlformats.org/officeDocument/2006/relationships/hyperlink" Target="https://www.webofscience.com/wos/woscc/full-record/WOS:000875196000001" TargetMode="External"/><Relationship Id="rId102" Type="http://schemas.openxmlformats.org/officeDocument/2006/relationships/hyperlink" Target="https://doi.org/10.3390/ijerph191811725" TargetMode="External"/><Relationship Id="rId123" Type="http://schemas.openxmlformats.org/officeDocument/2006/relationships/hyperlink" Target="https://doi.org/10.4031/MTSJ.56.3.28" TargetMode="External"/><Relationship Id="rId144" Type="http://schemas.openxmlformats.org/officeDocument/2006/relationships/hyperlink" Target="https://www.mdpi.com/1424-2818/14/1/38"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fssu.ro/campionatul-national-universitar-de-fotbal-2022/" TargetMode="External"/><Relationship Id="rId2" Type="http://schemas.openxmlformats.org/officeDocument/2006/relationships/hyperlink" Target="https://fssu.ro/campionatul-national-universitar-de-fotbal-2022/" TargetMode="External"/><Relationship Id="rId1" Type="http://schemas.openxmlformats.org/officeDocument/2006/relationships/hyperlink" Target="https://sites.google.com/e-uvt.ro/concursultraianlalescu/acas%C4%83" TargetMode="External"/><Relationship Id="rId4" Type="http://schemas.openxmlformats.org/officeDocument/2006/relationships/hyperlink" Target="https://silvic.unitbv.ro/images/program_prezentari_3.06.2022.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uefiscdi.gov.ro/resource-862978-d2.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dpi.com/1099-4300/24/7/969" TargetMode="External"/><Relationship Id="rId21" Type="http://schemas.openxmlformats.org/officeDocument/2006/relationships/hyperlink" Target="https://1510g6vql-y-https-link-springer-com.z.e-nformation.ro/article/10.1007/s40314-022-01877-4" TargetMode="External"/><Relationship Id="rId324" Type="http://schemas.openxmlformats.org/officeDocument/2006/relationships/hyperlink" Target="https://1510q6hxf-y-https-www-webofscience-com.z.e-nformation.ro/wos/woscc/summary/08f08131-55da-436d-a02f-367e9363eeec-935de41b/relevance/1" TargetMode="External"/><Relationship Id="rId170" Type="http://schemas.openxmlformats.org/officeDocument/2006/relationships/hyperlink" Target="https://ijnaa.semnan.ac.ir/article_7132.html" TargetMode="External"/><Relationship Id="rId268" Type="http://schemas.openxmlformats.org/officeDocument/2006/relationships/hyperlink" Target="https://link.springer.com/chapter/10.1007/978-3-031-25088-0_2" TargetMode="External"/><Relationship Id="rId475" Type="http://schemas.openxmlformats.org/officeDocument/2006/relationships/hyperlink" Target="https://www.webofscience.com/wos/woscc/full-record/WOS:000816884600004" TargetMode="External"/><Relationship Id="rId32" Type="http://schemas.openxmlformats.org/officeDocument/2006/relationships/hyperlink" Target="https://projecteuclid.org/journals/advanced-studies-euro-tbilisi-mathematical-journal/volume-15/issue-1/On-a-Stancu-form-Sz%c3%a1sz-Mirakjan-Kantorovich-operators-based-on/10.32513/asetmj/19322008210.short" TargetMode="External"/><Relationship Id="rId74" Type="http://schemas.openxmlformats.org/officeDocument/2006/relationships/hyperlink" Target="https://1510g6wc8-y-https-link-springer-com.z.e-nformation.ro/article/10.1007/s12215-022-00736-9" TargetMode="External"/><Relationship Id="rId128" Type="http://schemas.openxmlformats.org/officeDocument/2006/relationships/hyperlink" Target="https://kmj.knu.ac.kr/journal/download_pdf.php?doi=10.5666/KMJ.2022.62.2.229" TargetMode="External"/><Relationship Id="rId335" Type="http://schemas.openxmlformats.org/officeDocument/2006/relationships/hyperlink" Target="https://1510q6hxf-y-https-www-webofscience-com.z.e-nformation.ro/wos/woscc/summary/eab8a036-aa45-4c61-a52a-9e16bf119f91-935ed59d/relevance/1" TargetMode="External"/><Relationship Id="rId377" Type="http://schemas.openxmlformats.org/officeDocument/2006/relationships/hyperlink" Target="https://1510q6hxf-y-https-www-webofscience-com.z.e-nformation.ro/wos/woscc/summary/6768d376-f51d-4748-9dbb-904a4c823845-935ee839/relevance/1" TargetMode="External"/><Relationship Id="rId500" Type="http://schemas.openxmlformats.org/officeDocument/2006/relationships/hyperlink" Target="https://1510q0fl1-y-https-www-webofscience-com.z.e-nformation.ro/wos/woscc/full-record/WOS:000779958800014" TargetMode="External"/><Relationship Id="rId5" Type="http://schemas.openxmlformats.org/officeDocument/2006/relationships/hyperlink" Target="https://www.aimsciences.org/article/doi/10.3934/mfc.2022011" TargetMode="External"/><Relationship Id="rId181" Type="http://schemas.openxmlformats.org/officeDocument/2006/relationships/hyperlink" Target="https://www.hindawi.com/journals/jmath/2022/1506330/" TargetMode="External"/><Relationship Id="rId237" Type="http://schemas.openxmlformats.org/officeDocument/2006/relationships/hyperlink" Target="https://1510q5l3z-y-https-www-webofscience-com.z.e-nformation.ro/wos/woscc/full-record/WOS:000710291300001" TargetMode="External"/><Relationship Id="rId402" Type="http://schemas.openxmlformats.org/officeDocument/2006/relationships/hyperlink" Target="https://1510q0g30-y-https-www-webofscience-com.z.e-nformation.ro/wos/alldb/full-record/WOS:000843095500001" TargetMode="External"/><Relationship Id="rId279" Type="http://schemas.openxmlformats.org/officeDocument/2006/relationships/hyperlink" Target="https://www.webofscience.com/wos/woscc/full-record/WOS:000874310100001" TargetMode="External"/><Relationship Id="rId444" Type="http://schemas.openxmlformats.org/officeDocument/2006/relationships/hyperlink" Target="https://1510q6mqy-y-https-www-webofscience-com.z.e-nformation.ro/wos/woscc/full-record/WOS:000820506000005" TargetMode="External"/><Relationship Id="rId486" Type="http://schemas.openxmlformats.org/officeDocument/2006/relationships/hyperlink" Target="https://www.webofscience.com/wos/woscc/full-record/WOS:000858739400001" TargetMode="External"/><Relationship Id="rId43" Type="http://schemas.openxmlformats.org/officeDocument/2006/relationships/hyperlink" Target="https://1511h6vwp-y-https-onlinelibrary-wiley-com.z.e-nformation.ro/doi/10.1002/mma.8337" TargetMode="External"/><Relationship Id="rId139" Type="http://schemas.openxmlformats.org/officeDocument/2006/relationships/hyperlink" Target="https://link.springer.com/article/10.1007/s12190-021-01558-1" TargetMode="External"/><Relationship Id="rId290" Type="http://schemas.openxmlformats.org/officeDocument/2006/relationships/hyperlink" Target="https://www.scopus.com/sourceid/11800154542" TargetMode="External"/><Relationship Id="rId304" Type="http://schemas.openxmlformats.org/officeDocument/2006/relationships/hyperlink" Target="https://www.webofscience.com/wos/woscc/full-record/WOS:000851138900001" TargetMode="External"/><Relationship Id="rId346" Type="http://schemas.openxmlformats.org/officeDocument/2006/relationships/hyperlink" Target="https://1510q6hxf-y-https-www-webofscience-com.z.e-nformation.ro/wos/woscc/summary/d23bd82c-be97-4d28-bbe5-9a174c3adc5d-935c75d8/relevance/1" TargetMode="External"/><Relationship Id="rId388" Type="http://schemas.openxmlformats.org/officeDocument/2006/relationships/hyperlink" Target="https://1510q0fl1-y-https-www-webofscience-com.z.e-nformation.ro/wos/woscc/full-record/WOS:000802388900001" TargetMode="External"/><Relationship Id="rId511" Type="http://schemas.openxmlformats.org/officeDocument/2006/relationships/hyperlink" Target="https://1510q0fl1-y-https-www-webofscience-com.z.e-nformation.ro/wos/woscc/full-record/WOS:000800386700006" TargetMode="External"/><Relationship Id="rId85" Type="http://schemas.openxmlformats.org/officeDocument/2006/relationships/hyperlink" Target="http://www.aimspress.com/article/doi/10.3934/math.2022212" TargetMode="External"/><Relationship Id="rId150" Type="http://schemas.openxmlformats.org/officeDocument/2006/relationships/hyperlink" Target="https://link.springer.com/article/10.1007/s13398-022-01373-8" TargetMode="External"/><Relationship Id="rId192" Type="http://schemas.openxmlformats.org/officeDocument/2006/relationships/hyperlink" Target="https://www.tandfonline.com/doi/abs/10.1080/02619768.2020.1803271" TargetMode="External"/><Relationship Id="rId206" Type="http://schemas.openxmlformats.org/officeDocument/2006/relationships/hyperlink" Target="https://www.webofscience.com/wos/woscc/full-record/WOS:000846148000001" TargetMode="External"/><Relationship Id="rId413" Type="http://schemas.openxmlformats.org/officeDocument/2006/relationships/hyperlink" Target="https://www.scopus.com/record/display.uri?eid=2-s2.0-85135319698&amp;origin=resultslist&amp;sort=plf-f&amp;src=s&amp;citedAuthorId=23476321300&amp;imp=t&amp;sid=7424cafbc256cc54540c75e5fff354e9&amp;sot=cite&amp;sdt=cite&amp;cluster=scopubyr%2c%222022%22%2ct&amp;sl=0&amp;relpos=0&amp;citeCnt=2&amp;searchTerm=" TargetMode="External"/><Relationship Id="rId248" Type="http://schemas.openxmlformats.org/officeDocument/2006/relationships/hyperlink" Target="https://scholar.google.com/scholar?cluster=15529929667877590330&amp;hl=en&amp;as_sdt=2005&amp;as_ylo=2022&amp;as_yhi=2022" TargetMode="External"/><Relationship Id="rId455" Type="http://schemas.openxmlformats.org/officeDocument/2006/relationships/hyperlink" Target="https://www.webofscience.com/wos/alldb/summary/f2a0d7d4-d965-4149-ad76-12673a7781e4-943c9117/relevance/1" TargetMode="External"/><Relationship Id="rId497" Type="http://schemas.openxmlformats.org/officeDocument/2006/relationships/hyperlink" Target="https://www.webofscience.com/wos/woscc/full-record/WOS:000776812000001" TargetMode="External"/><Relationship Id="rId12" Type="http://schemas.openxmlformats.org/officeDocument/2006/relationships/hyperlink" Target="https://doiserbia.nb.rs/Article.aspx?ID=0354-51802205635A" TargetMode="External"/><Relationship Id="rId108" Type="http://schemas.openxmlformats.org/officeDocument/2006/relationships/hyperlink" Target="http://www.vesnik.math.rs/landing.php?p=mv222.cap&amp;name=mv22203" TargetMode="External"/><Relationship Id="rId315" Type="http://schemas.openxmlformats.org/officeDocument/2006/relationships/hyperlink" Target="https://1510q6hxf-y-https-www-webofscience-com.z.e-nformation.ro/wos/woscc/summary/b0b247de-d986-4a2d-887a-27abc6fe208c-935d29d0/relevance/1" TargetMode="External"/><Relationship Id="rId357" Type="http://schemas.openxmlformats.org/officeDocument/2006/relationships/hyperlink" Target="https://1510q6hxf-y-https-www-webofscience-com.z.e-nformation.ro/wos/woscc/summary/d7d86e42-fb86-425b-aa1b-81a90cbc18ac-935d6ca7/relevance/1" TargetMode="External"/><Relationship Id="rId54" Type="http://schemas.openxmlformats.org/officeDocument/2006/relationships/hyperlink" Target="https://www.mdpi.com/2073-8994/14/8/1596" TargetMode="External"/><Relationship Id="rId96" Type="http://schemas.openxmlformats.org/officeDocument/2006/relationships/hyperlink" Target="https://www.aimsciences.org/article/doi/10.3934/mfc.2021043" TargetMode="External"/><Relationship Id="rId161" Type="http://schemas.openxmlformats.org/officeDocument/2006/relationships/hyperlink" Target="https://link.springer.com/article/10.1007/s11784-022-00973-6" TargetMode="External"/><Relationship Id="rId217" Type="http://schemas.openxmlformats.org/officeDocument/2006/relationships/hyperlink" Target="https://dergipark.org.tr/en/pub/cfsuasmas/issue/69957/941919" TargetMode="External"/><Relationship Id="rId399" Type="http://schemas.openxmlformats.org/officeDocument/2006/relationships/hyperlink" Target="https://1510q0fl1-y-https-www-webofscience-com.z.e-nformation.ro/wos/woscc/full-record/WOS:000791280100034" TargetMode="External"/><Relationship Id="rId259" Type="http://schemas.openxmlformats.org/officeDocument/2006/relationships/hyperlink" Target="https://www.anstuocmath.ro/mathematics/anale2022v1/3_RamziAlsaedi_et_all.pdf" TargetMode="External"/><Relationship Id="rId424" Type="http://schemas.openxmlformats.org/officeDocument/2006/relationships/hyperlink" Target="https://www.mdpi.com/2072-666X/13/12/2091" TargetMode="External"/><Relationship Id="rId466" Type="http://schemas.openxmlformats.org/officeDocument/2006/relationships/hyperlink" Target="https://www.webofscience.com/wos/woscc/full-record/WOS:000763985500001" TargetMode="External"/><Relationship Id="rId23" Type="http://schemas.openxmlformats.org/officeDocument/2006/relationships/hyperlink" Target="http://koreascience.or.kr/article/JAKO202228654471682.page" TargetMode="External"/><Relationship Id="rId119" Type="http://schemas.openxmlformats.org/officeDocument/2006/relationships/hyperlink" Target="https://www.sciencedirect.com/science/article/abs/pii/S0021904521001313?casa_token=3EzeAzr9ePIAAAAA:uqGjdUG16rMBwwfS3uCZAdnprmshNlv7_F0BUwk0h1H2uVyCBM2bWcPtqHiYPuQTMD2CPuo" TargetMode="External"/><Relationship Id="rId270" Type="http://schemas.openxmlformats.org/officeDocument/2006/relationships/hyperlink" Target="https://www.mdpi.com/1099-4300/24/2/266" TargetMode="External"/><Relationship Id="rId326" Type="http://schemas.openxmlformats.org/officeDocument/2006/relationships/hyperlink" Target="https://1510q6hxf-y-https-www-webofscience-com.z.e-nformation.ro/wos/woscc/summary/03319ddc-9429-4b9a-a27a-ea219e91e379-935deff1/relevance/1" TargetMode="External"/><Relationship Id="rId65" Type="http://schemas.openxmlformats.org/officeDocument/2006/relationships/hyperlink" Target="https://www.worldscientific.com/doi/10.1142/S1793557122501030" TargetMode="External"/><Relationship Id="rId130" Type="http://schemas.openxmlformats.org/officeDocument/2006/relationships/hyperlink" Target="https://www.mdpi.com/2073-8994/14/10/2097" TargetMode="External"/><Relationship Id="rId368" Type="http://schemas.openxmlformats.org/officeDocument/2006/relationships/hyperlink" Target="https://1510q6hxf-y-https-www-webofscience-com.z.e-nformation.ro/wos/woscc/summary/3e40f469-9c8c-4ae3-b379-d84b360ddb28-935e382a/relevance/1" TargetMode="External"/><Relationship Id="rId172" Type="http://schemas.openxmlformats.org/officeDocument/2006/relationships/hyperlink" Target="https://www.mdpi.com/2504-3110/6/10/602" TargetMode="External"/><Relationship Id="rId228" Type="http://schemas.openxmlformats.org/officeDocument/2006/relationships/hyperlink" Target="http://pefmath.etf.rs/component/papers/?vol=16&amp;no=1&amp;year=2022%20%20%20%20%20%20https://doiserbia.nb.rs/Article.aspx?id=1452-86302200006M" TargetMode="External"/><Relationship Id="rId435" Type="http://schemas.openxmlformats.org/officeDocument/2006/relationships/hyperlink" Target="https://link.springer.com/chapter/10.1007/978-3-031-04532-5_4" TargetMode="External"/><Relationship Id="rId477" Type="http://schemas.openxmlformats.org/officeDocument/2006/relationships/hyperlink" Target="https://www.webofscience.com/wos/woscc/full-record/WOS:000742663600002" TargetMode="External"/><Relationship Id="rId281" Type="http://schemas.openxmlformats.org/officeDocument/2006/relationships/hyperlink" Target="https://www.scopus.com/results/citedbyresults.uri?sort=plf-f&amp;cite=2-s2.0-85105521944&amp;src=s&amp;imp=t&amp;sid=5a65a71f5ac56e23f1cee94a5eae02da&amp;sot=cite&amp;sdt=a&amp;sl=0&amp;origin=resultslist&amp;editSaveSearch=&amp;txGid=29532d7dbf876187a4235c6850fd4389" TargetMode="External"/><Relationship Id="rId337" Type="http://schemas.openxmlformats.org/officeDocument/2006/relationships/hyperlink" Target="https://1510q6hxf-y-https-www-webofscience-com.z.e-nformation.ro/wos/woscc/summary/14863d6c-dd6a-4f56-b8f5-14101af7a07c-935eeee9/relevance/1" TargetMode="External"/><Relationship Id="rId502" Type="http://schemas.openxmlformats.org/officeDocument/2006/relationships/hyperlink" Target="https://1510q0g30-y-https-www-webofscience-com.z.e-nformation.ro/wos/alldb/full-record/WOS:000869087700006" TargetMode="External"/><Relationship Id="rId34" Type="http://schemas.openxmlformats.org/officeDocument/2006/relationships/hyperlink" Target="https://dergipark.org.tr/en/pub/cfsuasmas/issue/69957/941919" TargetMode="External"/><Relationship Id="rId76" Type="http://schemas.openxmlformats.org/officeDocument/2006/relationships/hyperlink" Target="https://doiserbia.nb.rs/Article.aspx?ID=0354-51802205733K" TargetMode="External"/><Relationship Id="rId141" Type="http://schemas.openxmlformats.org/officeDocument/2006/relationships/hyperlink" Target="https://www.sciencedirect.com/science/article/abs/pii/S0960077922006592" TargetMode="External"/><Relationship Id="rId379" Type="http://schemas.openxmlformats.org/officeDocument/2006/relationships/hyperlink" Target="https://1510q6hxf-y-https-www-webofscience-com.z.e-nformation.ro/wos/woscc/summary/edffb871-4b6c-4a10-98de-28a2608b72a1-935f1eb6/relevance/1" TargetMode="External"/><Relationship Id="rId7" Type="http://schemas.openxmlformats.org/officeDocument/2006/relationships/hyperlink" Target="https://1510t6va4-y-https-www-degruyter-com.z.e-nformation.ro/document/doi/10.1515/gmj-2021-2135/html" TargetMode="External"/><Relationship Id="rId183" Type="http://schemas.openxmlformats.org/officeDocument/2006/relationships/hyperlink" Target="https://www.hindawi.com/journals/jmath/2022/8377463/" TargetMode="External"/><Relationship Id="rId239" Type="http://schemas.openxmlformats.org/officeDocument/2006/relationships/hyperlink" Target="https://1510g5l3l-y-https-link-springer-com.z.e-nformation.ro/article/10.1007/s10489-021-02745-0" TargetMode="External"/><Relationship Id="rId390" Type="http://schemas.openxmlformats.org/officeDocument/2006/relationships/hyperlink" Target="https://1510q0fl1-y-https-www-webofscience-com.z.e-nformation.ro/wos/woscc/full-record/WOS:000792488700008" TargetMode="External"/><Relationship Id="rId404" Type="http://schemas.openxmlformats.org/officeDocument/2006/relationships/hyperlink" Target="https://1510q0g30-y-https-www-webofscience-com.z.e-nformation.ro/wos/alldb/full-record/BCI:BCI202200313534" TargetMode="External"/><Relationship Id="rId446" Type="http://schemas.openxmlformats.org/officeDocument/2006/relationships/hyperlink" Target="https://www.webofscience.com/wos/alldb/full-record/BCI:BCI202200313534" TargetMode="External"/><Relationship Id="rId250" Type="http://schemas.openxmlformats.org/officeDocument/2006/relationships/hyperlink" Target="https://doi.org/10.1007/s10489-022-04229-1" TargetMode="External"/><Relationship Id="rId292" Type="http://schemas.openxmlformats.org/officeDocument/2006/relationships/hyperlink" Target="https://sciendo.com/journal/TRSER" TargetMode="External"/><Relationship Id="rId306" Type="http://schemas.openxmlformats.org/officeDocument/2006/relationships/hyperlink" Target="https://1510q6hxf-y-https-www-webofscience-com.z.e-nformation.ro/wos/woscc/summary/0157c00e-8054-4499-8aa1-cc883e051631-935c6d49/relevance/1" TargetMode="External"/><Relationship Id="rId488" Type="http://schemas.openxmlformats.org/officeDocument/2006/relationships/hyperlink" Target="https://www.webofscience.com/wos/woscc/full-record/WOS:000914798000002" TargetMode="External"/><Relationship Id="rId45" Type="http://schemas.openxmlformats.org/officeDocument/2006/relationships/hyperlink" Target="https://doiserbia.nb.rs/Article.aspx?ID=0354-51802218187Z" TargetMode="External"/><Relationship Id="rId87" Type="http://schemas.openxmlformats.org/officeDocument/2006/relationships/hyperlink" Target="https://www.mdpi.com/2075-1680/11/10/537" TargetMode="External"/><Relationship Id="rId110" Type="http://schemas.openxmlformats.org/officeDocument/2006/relationships/hyperlink" Target="https://journals.aps.org/pre/abstract/10.1103/PhysRevE.106.034137" TargetMode="External"/><Relationship Id="rId348" Type="http://schemas.openxmlformats.org/officeDocument/2006/relationships/hyperlink" Target="https://1510q6hxf-y-https-www-webofscience-com.z.e-nformation.ro/wos/woscc/summary/736b3221-aaea-4670-918e-6f26be1e3205-935cf2b5/relevance/1" TargetMode="External"/><Relationship Id="rId513" Type="http://schemas.openxmlformats.org/officeDocument/2006/relationships/hyperlink" Target="https://1510q0fl1-y-https-www-webofscience-com.z.e-nformation.ro/wos/woscc/full-record/WOS:000791280100034" TargetMode="External"/><Relationship Id="rId152" Type="http://schemas.openxmlformats.org/officeDocument/2006/relationships/hyperlink" Target="https://www.worldscientific.com/doi/10.1142/S1793557122502011" TargetMode="External"/><Relationship Id="rId194" Type="http://schemas.openxmlformats.org/officeDocument/2006/relationships/hyperlink" Target="https://www.mdpi.com/2076-3417/12/8/4058" TargetMode="External"/><Relationship Id="rId208" Type="http://schemas.openxmlformats.org/officeDocument/2006/relationships/hyperlink" Target="https://journalofinequalitiesandapplications.springeropen.com/articles/10.1186/s13660-022-02890-1" TargetMode="External"/><Relationship Id="rId415" Type="http://schemas.openxmlformats.org/officeDocument/2006/relationships/hyperlink" Target="https://www.scopus.com/record/display.uri?eid=2-s2.0-85126533319&amp;origin=resultslist&amp;sort=plf-f&amp;src=s&amp;citedAuthorId=23476321300&amp;imp=t&amp;sid=7424cafbc256cc54540c75e5fff354e9&amp;sot=cite&amp;sdt=cite&amp;cluster=scopubyr%2c%222022%22%2ct&amp;sl=0&amp;relpos=1&amp;citeCnt=2&amp;searchTerm=" TargetMode="External"/><Relationship Id="rId457" Type="http://schemas.openxmlformats.org/officeDocument/2006/relationships/hyperlink" Target="https://www.webofscience.com/wos/woscc/full-record/WOS:000849521600001" TargetMode="External"/><Relationship Id="rId261" Type="http://schemas.openxmlformats.org/officeDocument/2006/relationships/hyperlink" Target="https://www.anstuocmath.ro/mathematics/anale2022v1/3_RamziAlsaedi_et_all.pdf" TargetMode="External"/><Relationship Id="rId499" Type="http://schemas.openxmlformats.org/officeDocument/2006/relationships/hyperlink" Target="https://1510q0fl1-y-https-www-webofscience-com.z.e-nformation.ro/wos/woscc/full-record/WOS:000779548800002" TargetMode="External"/><Relationship Id="rId14" Type="http://schemas.openxmlformats.org/officeDocument/2006/relationships/hyperlink" Target="https://1510g6vor-y-https-link-springer-com.z.e-nformation.ro/article/10.1007/s13398-021-01176-3" TargetMode="External"/><Relationship Id="rId56" Type="http://schemas.openxmlformats.org/officeDocument/2006/relationships/hyperlink" Target="https://www.mdpi.com/2227-7390/10/5/675" TargetMode="External"/><Relationship Id="rId317" Type="http://schemas.openxmlformats.org/officeDocument/2006/relationships/hyperlink" Target="https://1510q6hxf-y-https-www-webofscience-com.z.e-nformation.ro/wos/woscc/summary/a4d3674f-bcc8-4f50-a368-f26f7980bb7e-935d6342/relevance/1" TargetMode="External"/><Relationship Id="rId359" Type="http://schemas.openxmlformats.org/officeDocument/2006/relationships/hyperlink" Target="https://1510q6hxf-y-https-www-webofscience-com.z.e-nformation.ro/wos/woscc/summary/f0fffe39-919c-44b8-9b1b-a89e69d4587d-935da58e/relevance/1" TargetMode="External"/><Relationship Id="rId98" Type="http://schemas.openxmlformats.org/officeDocument/2006/relationships/hyperlink" Target="http://etamaths.com/index.php/ijaa/article/view/2613" TargetMode="External"/><Relationship Id="rId121" Type="http://schemas.openxmlformats.org/officeDocument/2006/relationships/hyperlink" Target="https://www.researchgate.net/profile/Sule-Guengoer-2/publication/355430041_Better_degree_of_approximation_by_modified_Bernstein-Durrmeyer_type_operators/links/61d2d28db8305f7c4b1ce6c4/Better-degree-of-approximation-by-modified-Bernstein-Durrmeyer-type-operators.pdf?_sg%5B0%5D=started_experiment_milestone&amp;origin=journalDetail&amp;_rtd=e30%3D" TargetMode="External"/><Relationship Id="rId163" Type="http://schemas.openxmlformats.org/officeDocument/2006/relationships/hyperlink" Target="https://link.springer.com/chapter/10.1007/978-3-030-97328-5_9" TargetMode="External"/><Relationship Id="rId219" Type="http://schemas.openxmlformats.org/officeDocument/2006/relationships/hyperlink" Target="https://www.techscience.com/CMES/v130n3/46077" TargetMode="External"/><Relationship Id="rId370" Type="http://schemas.openxmlformats.org/officeDocument/2006/relationships/hyperlink" Target="https://1510q6hxf-y-https-www-webofscience-com.z.e-nformation.ro/wos/woscc/summary/c7085a57-421c-46af-beea-9bfbbc6136fd-935e7161/relevance/1" TargetMode="External"/><Relationship Id="rId426" Type="http://schemas.openxmlformats.org/officeDocument/2006/relationships/hyperlink" Target="https://www.mdpi.com/1422-0067/23/18/10541" TargetMode="External"/><Relationship Id="rId230" Type="http://schemas.openxmlformats.org/officeDocument/2006/relationships/hyperlink" Target="https://link.springer.com/article/10.1007/s13398-022-01323-4" TargetMode="External"/><Relationship Id="rId468" Type="http://schemas.openxmlformats.org/officeDocument/2006/relationships/hyperlink" Target="https://www.webofscience.com/wos/woscc/full-record/WOS:000797579100006" TargetMode="External"/><Relationship Id="rId25" Type="http://schemas.openxmlformats.org/officeDocument/2006/relationships/hyperlink" Target="https://doiserbia.nb.rs/Article.aspx?ID=0350-13022225089Q" TargetMode="External"/><Relationship Id="rId67" Type="http://schemas.openxmlformats.org/officeDocument/2006/relationships/hyperlink" Target="https://doiserbia.nb.rs/Article.aspx?ID=0354-51802205733K" TargetMode="External"/><Relationship Id="rId272" Type="http://schemas.openxmlformats.org/officeDocument/2006/relationships/hyperlink" Target="https://onlinelibrary.wiley.com/doi/abs/10.1111/tgis.12890" TargetMode="External"/><Relationship Id="rId328" Type="http://schemas.openxmlformats.org/officeDocument/2006/relationships/hyperlink" Target="https://1510q6hxf-y-https-www-webofscience-com.z.e-nformation.ro/wos/woscc/summary/a1b228b3-e57d-4a26-853d-262072f1e829-935e14d4/relevance/1" TargetMode="External"/><Relationship Id="rId132" Type="http://schemas.openxmlformats.org/officeDocument/2006/relationships/hyperlink" Target="https://www.mdpi.com/2227-7390/10/14/2430/htm" TargetMode="External"/><Relationship Id="rId174" Type="http://schemas.openxmlformats.org/officeDocument/2006/relationships/hyperlink" Target="http://www.pphmj.com/abstract/256.htm" TargetMode="External"/><Relationship Id="rId381" Type="http://schemas.openxmlformats.org/officeDocument/2006/relationships/hyperlink" Target="https://1510q6hxf-y-https-www-webofscience-com.z.e-nformation.ro/wos/woscc/summary/4bb950b9-c3cd-4dac-9f64-1eab6fb537ff-935f526d/relevance/1" TargetMode="External"/><Relationship Id="rId241" Type="http://schemas.openxmlformats.org/officeDocument/2006/relationships/hyperlink" Target="https://www-scopus-com.am.e-nformation.ro/record/display.uri?eid=2-s2.0-79952633691&amp;origin=resultslist&amp;sort=plf-f&amp;cite=2-s2.0-79952633691&amp;src=s&amp;imp=t&amp;sid=8879f76aaa7c4b2d85c23a853e4558ea&amp;sot=cite&amp;sdt=a&amp;sl=0" TargetMode="External"/><Relationship Id="rId437" Type="http://schemas.openxmlformats.org/officeDocument/2006/relationships/hyperlink" Target="https://1510q6gvs-y-https-www-webofscience-com.z.e-nformation.ro/wos/woscc/summary/21c81d83-ebb3-4929-9a81-37d138fc49bf-933d46fb/relevance/1" TargetMode="External"/><Relationship Id="rId479" Type="http://schemas.openxmlformats.org/officeDocument/2006/relationships/hyperlink" Target="https://www.webofscience.com/wos/woscc/full-record/WOS:000818289700001" TargetMode="External"/><Relationship Id="rId36" Type="http://schemas.openxmlformats.org/officeDocument/2006/relationships/hyperlink" Target="http://jmi.ele-math.com/16-86/Approximation-properties-of-the-Riemann-Liouville-fractional-integral-type-Szasz-Mirakyan-Kantorovich-operators" TargetMode="External"/><Relationship Id="rId283" Type="http://schemas.openxmlformats.org/officeDocument/2006/relationships/hyperlink" Target="https://www.webofscience.com/wos/woscc/full-record/WOS:000832206500001" TargetMode="External"/><Relationship Id="rId339" Type="http://schemas.openxmlformats.org/officeDocument/2006/relationships/hyperlink" Target="https://link.springer.com/article/10.1007/s10530-021-02688-0" TargetMode="External"/><Relationship Id="rId490" Type="http://schemas.openxmlformats.org/officeDocument/2006/relationships/hyperlink" Target="https://www.webofscience.com/wos/woscc/full-record/WOS:000844090500001" TargetMode="External"/><Relationship Id="rId504" Type="http://schemas.openxmlformats.org/officeDocument/2006/relationships/hyperlink" Target="https://1510q0fl1-y-https-www-webofscience-com.z.e-nformation.ro/wos/woscc/full-record/WOS:000761353400003" TargetMode="External"/><Relationship Id="rId78" Type="http://schemas.openxmlformats.org/officeDocument/2006/relationships/hyperlink" Target="https://dergipark.org.tr/en/pub/cfsuasmas/issue/72467/992524" TargetMode="External"/><Relationship Id="rId101" Type="http://schemas.openxmlformats.org/officeDocument/2006/relationships/hyperlink" Target="https://doiserbia.nb.rs/Article.aspx?ID=0354-51802207381S" TargetMode="External"/><Relationship Id="rId143" Type="http://schemas.openxmlformats.org/officeDocument/2006/relationships/hyperlink" Target="http://nfaa.kyungnam.ac.kr/journal-nfaa/index.php/NFAA/article/view/1558/1204" TargetMode="External"/><Relationship Id="rId185" Type="http://schemas.openxmlformats.org/officeDocument/2006/relationships/hyperlink" Target="https://www.worldscientific.com/doi/10.1142/S1793557122502138" TargetMode="External"/><Relationship Id="rId350" Type="http://schemas.openxmlformats.org/officeDocument/2006/relationships/hyperlink" Target="https://1510q6hxf-y-https-www-webofscience-com.z.e-nformation.ro/wos/woscc/summary/61a41a30-16a7-4dec-b241-930c24f20c54-935d108c/relevance/1" TargetMode="External"/><Relationship Id="rId406" Type="http://schemas.openxmlformats.org/officeDocument/2006/relationships/hyperlink" Target="https://www.scopus.com/record/display.uri?eid=2-s2.0-85142249727&amp;origin=resultslist&amp;sort=plf-f&amp;cite=2-s2.0-85117088827&amp;src=s&amp;imp=t&amp;sid=5834d899be6b82654a4047df178e2d5c&amp;sot=cite&amp;sdt=a&amp;sl=0&amp;relpos=4&amp;citeCnt=1&amp;searchTerm=" TargetMode="External"/><Relationship Id="rId9" Type="http://schemas.openxmlformats.org/officeDocument/2006/relationships/hyperlink" Target="https://doiserbia.nb.rs/Article.aspx?ID=0354-51802202669Q" TargetMode="External"/><Relationship Id="rId210" Type="http://schemas.openxmlformats.org/officeDocument/2006/relationships/hyperlink" Target="https://1511m6vq1-y-https-www-tandfonline-com.z.e-nformation.ro/doi/full/10.1080/01630563.2022.2108443" TargetMode="External"/><Relationship Id="rId392" Type="http://schemas.openxmlformats.org/officeDocument/2006/relationships/hyperlink" Target="https://1510q0fl1-y-https-www-webofscience-com.z.e-nformation.ro/wos/woscc/full-record/WOS:000673432200001" TargetMode="External"/><Relationship Id="rId448" Type="http://schemas.openxmlformats.org/officeDocument/2006/relationships/hyperlink" Target="https://www.webofscience.com/wos/alldb/full-record/WOS:000813604500006" TargetMode="External"/><Relationship Id="rId252" Type="http://schemas.openxmlformats.org/officeDocument/2006/relationships/hyperlink" Target="https://doi.org/10.1016/j.ajodo.2021.03.015" TargetMode="External"/><Relationship Id="rId294" Type="http://schemas.openxmlformats.org/officeDocument/2006/relationships/hyperlink" Target="https://www.webofscience.com/wos/woscc/full-record/WOS:000768229100001" TargetMode="External"/><Relationship Id="rId308" Type="http://schemas.openxmlformats.org/officeDocument/2006/relationships/hyperlink" Target="https://1510q6hxf-y-https-www-webofscience-com.z.e-nformation.ro/wos/woscc/summary/70631eb9-e277-4ecb-b35b-8d1035a8cd81-935ce8ef/relevance/1" TargetMode="External"/><Relationship Id="rId515" Type="http://schemas.openxmlformats.org/officeDocument/2006/relationships/hyperlink" Target="https://1510q0g30-y-https-www-webofscience-com.z.e-nformation.ro/wos/alldb/full-record/ZOOREC:ZOOR15809039365" TargetMode="External"/><Relationship Id="rId47" Type="http://schemas.openxmlformats.org/officeDocument/2006/relationships/hyperlink" Target="https://www.aimsciences.org/article/doi/10.3934/mfc.2022007" TargetMode="External"/><Relationship Id="rId89" Type="http://schemas.openxmlformats.org/officeDocument/2006/relationships/hyperlink" Target="http://koreascience.or.kr/article/JAKO202221643208445.page" TargetMode="External"/><Relationship Id="rId112" Type="http://schemas.openxmlformats.org/officeDocument/2006/relationships/hyperlink" Target="http://koreascience.or.kr/article/JAKO202229454554083.page" TargetMode="External"/><Relationship Id="rId154" Type="http://schemas.openxmlformats.org/officeDocument/2006/relationships/hyperlink" Target="https://ijnaa.semnan.ac.ir/article_7132.html" TargetMode="External"/><Relationship Id="rId361" Type="http://schemas.openxmlformats.org/officeDocument/2006/relationships/hyperlink" Target="https://1510q6hxf-y-https-www-webofscience-com.z.e-nformation.ro/wos/woscc/summary/e7c3bd67-8d47-4bdd-9303-4b1a78f1881d-935dbf68/relevance/1" TargetMode="External"/><Relationship Id="rId196" Type="http://schemas.openxmlformats.org/officeDocument/2006/relationships/hyperlink" Target="https://www.mdpi.com/2076-3417/12/8/4058" TargetMode="External"/><Relationship Id="rId417" Type="http://schemas.openxmlformats.org/officeDocument/2006/relationships/hyperlink" Target="https://www.scopus.com/record/display.uri?eid=2-s2.0-85126065964&amp;origin=resultslist&amp;sort=plf-f&amp;src=s&amp;citedAuthorId=23476321300&amp;imp=t&amp;sid=7424cafbc256cc54540c75e5fff354e9&amp;sot=cite&amp;sdt=cite&amp;cluster=scopubyr%2c%222022%22%2ct&amp;sl=0&amp;relpos=2&amp;citeCnt=5&amp;searchTerm=" TargetMode="External"/><Relationship Id="rId459" Type="http://schemas.openxmlformats.org/officeDocument/2006/relationships/hyperlink" Target="https://www.webofscience.com/wos/woscc/full-record/WOS:000836122800001" TargetMode="External"/><Relationship Id="rId16" Type="http://schemas.openxmlformats.org/officeDocument/2006/relationships/hyperlink" Target="https://www.aimsciences.org/article/doi/10.3934/mfc.2022038" TargetMode="External"/><Relationship Id="rId221" Type="http://schemas.openxmlformats.org/officeDocument/2006/relationships/hyperlink" Target="https://www.worldscientific.com/doi/10.1142/S1793557122501364" TargetMode="External"/><Relationship Id="rId263" Type="http://schemas.openxmlformats.org/officeDocument/2006/relationships/hyperlink" Target="https://dl.acm.org/doi/abs/10.1145/3433544" TargetMode="External"/><Relationship Id="rId319" Type="http://schemas.openxmlformats.org/officeDocument/2006/relationships/hyperlink" Target="https://1510q6hxf-y-https-www-webofscience-com.z.e-nformation.ro/wos/woscc/summary/93285cd7-51d7-4ad6-8875-f82897df919d-935d7570/relevance/1" TargetMode="External"/><Relationship Id="rId470" Type="http://schemas.openxmlformats.org/officeDocument/2006/relationships/hyperlink" Target="https://www.webofscience.com/wos/woscc/full-record/WOS:000828575300006" TargetMode="External"/><Relationship Id="rId58" Type="http://schemas.openxmlformats.org/officeDocument/2006/relationships/hyperlink" Target="https://1510a6vyj-y-https-www-sciencedirect-com.z.e-nformation.ro/science/article/abs/pii/S0022247X21009951?via%3Dihub" TargetMode="External"/><Relationship Id="rId123" Type="http://schemas.openxmlformats.org/officeDocument/2006/relationships/hyperlink" Target="https://www.mdpi.com/2227-7390/10/18/3267" TargetMode="External"/><Relationship Id="rId330" Type="http://schemas.openxmlformats.org/officeDocument/2006/relationships/hyperlink" Target="https://1510q6hxf-y-https-www-webofscience-com.z.e-nformation.ro/wos/woscc/summary/d4fff7af-4f4c-472b-b8c7-55465fd8729f-935e491c/relevance/1" TargetMode="External"/><Relationship Id="rId165" Type="http://schemas.openxmlformats.org/officeDocument/2006/relationships/hyperlink" Target="https://www.mdpi.com/2073-8994/14/5/1016" TargetMode="External"/><Relationship Id="rId372" Type="http://schemas.openxmlformats.org/officeDocument/2006/relationships/hyperlink" Target="https://1510q6hxf-y-https-www-webofscience-com.z.e-nformation.ro/wos/woscc/summary/599d4708-6a0c-417e-8520-331b2e9183ca-935e882d/relevance/1" TargetMode="External"/><Relationship Id="rId428" Type="http://schemas.openxmlformats.org/officeDocument/2006/relationships/hyperlink" Target="https://pubs.rsc.org/en/content/articlelanding/2022/ma/d2ma00613h" TargetMode="External"/><Relationship Id="rId232" Type="http://schemas.openxmlformats.org/officeDocument/2006/relationships/hyperlink" Target="https://www.sciencedirect.com/science/article/abs/pii/S0022247X22002840" TargetMode="External"/><Relationship Id="rId274" Type="http://schemas.openxmlformats.org/officeDocument/2006/relationships/hyperlink" Target="https://www.scopus.com/results/citedbyresults.uri?sort=plf-f&amp;cite=2-s2.0-85113502477&amp;src=s&amp;imp=t&amp;sid=8ce81dce41466a9b8f52a1ec679b3578&amp;sot=cite&amp;sdt=a&amp;sl=0&amp;origin=resultslist&amp;editSaveSearch=&amp;txGid=0e4d0aaa416da50f8cf743485a69c81b" TargetMode="External"/><Relationship Id="rId481" Type="http://schemas.openxmlformats.org/officeDocument/2006/relationships/hyperlink" Target="https://www.webofscience.com/wos/woscc/full-record/WOS:000789868800001" TargetMode="External"/><Relationship Id="rId27" Type="http://schemas.openxmlformats.org/officeDocument/2006/relationships/hyperlink" Target="https://journalofinequalitiesandapplications.springeropen.com/articles/10.1186/s13660-022-02890-1" TargetMode="External"/><Relationship Id="rId69" Type="http://schemas.openxmlformats.org/officeDocument/2006/relationships/hyperlink" Target="http://jmi.ele-math.com/16-86/Approximation-properties-of-the-Riemann-Liouville-fractional-integral-type-Szasz-Mirakyan-Kantorovich-operators" TargetMode="External"/><Relationship Id="rId134" Type="http://schemas.openxmlformats.org/officeDocument/2006/relationships/hyperlink" Target="https://www.sciencedirect.com/science/article/pii/S2468227622000242" TargetMode="External"/><Relationship Id="rId80" Type="http://schemas.openxmlformats.org/officeDocument/2006/relationships/hyperlink" Target="https://www.aimsciences.org/article/doi/10.3934/mfc.2022038" TargetMode="External"/><Relationship Id="rId176" Type="http://schemas.openxmlformats.org/officeDocument/2006/relationships/hyperlink" Target="https://doiserbia.nb.rs/Article.aspx?id=0354-51802207403O" TargetMode="External"/><Relationship Id="rId341" Type="http://schemas.openxmlformats.org/officeDocument/2006/relationships/hyperlink" Target="https://1510q6hxf-y-https-www-webofscience-com.z.e-nformation.ro/wos/woscc/summary/4bb950b9-c3cd-4dac-9f64-1eab6fb537ff-935f526d/relevance/1" TargetMode="External"/><Relationship Id="rId383" Type="http://schemas.openxmlformats.org/officeDocument/2006/relationships/hyperlink" Target="https://onlinelibrary.wiley.com/doi/full/10.1002/ece3.8635" TargetMode="External"/><Relationship Id="rId439" Type="http://schemas.openxmlformats.org/officeDocument/2006/relationships/hyperlink" Target="https://1510q6gvs-y-https-www-webofscience-com.z.e-nformation.ro/wos/woscc/summary/95878a1f-71ee-4e0b-b660-623dcf05a606-933d5ac6/relevance/1" TargetMode="External"/><Relationship Id="rId201" Type="http://schemas.openxmlformats.org/officeDocument/2006/relationships/hyperlink" Target="https://downloads.hindawi.com/journals/jfq/2022/2910821.pdf" TargetMode="External"/><Relationship Id="rId243" Type="http://schemas.openxmlformats.org/officeDocument/2006/relationships/hyperlink" Target="https://link.springer.com/chapter/10.1007/978-981-16-7182-1_4" TargetMode="External"/><Relationship Id="rId285" Type="http://schemas.openxmlformats.org/officeDocument/2006/relationships/hyperlink" Target="https://www.scopus.com/results/citedbyresults.uri?sort=plf-f&amp;cite=2-s2.0-85113502477&amp;src=s&amp;imp=t&amp;sid=8ce81dce41466a9b8f52a1ec679b3578&amp;sot=cite&amp;sdt=a&amp;sl=0&amp;origin=resultslist&amp;editSaveSearch=&amp;txGid=0e4d0aaa416da50f8cf743485a69c81b" TargetMode="External"/><Relationship Id="rId450" Type="http://schemas.openxmlformats.org/officeDocument/2006/relationships/hyperlink" Target="https://www.foliamalacologica.com/Shell-colouration-and-different-introductions-of-the-land-snail-Cepaea-hortensis,156383,0,2.html" TargetMode="External"/><Relationship Id="rId506" Type="http://schemas.openxmlformats.org/officeDocument/2006/relationships/hyperlink" Target="https://1510q0fl1-y-https-www-webofscience-com.z.e-nformation.ro/wos/woscc/full-record/WOS:000817915900001" TargetMode="External"/><Relationship Id="rId38" Type="http://schemas.openxmlformats.org/officeDocument/2006/relationships/hyperlink" Target="https://www.mdpi.com/2227-7390/10/13/2222" TargetMode="External"/><Relationship Id="rId103" Type="http://schemas.openxmlformats.org/officeDocument/2006/relationships/hyperlink" Target="https://journalofinequalitiesandapplications.springeropen.com/articles/10.1186/s13660-022-02763-7" TargetMode="External"/><Relationship Id="rId310" Type="http://schemas.openxmlformats.org/officeDocument/2006/relationships/hyperlink" Target="https://1510q6hxf-y-https-www-webofscience-com.z.e-nformation.ro/wos/woscc/summary/7024ad71-d261-4b02-aeb9-c2486a2ddfc1-935d0a97/relevance/1" TargetMode="External"/><Relationship Id="rId492" Type="http://schemas.openxmlformats.org/officeDocument/2006/relationships/hyperlink" Target="https://www.webofscience.com/wos/woscc/full-record/WOS:000858109500001" TargetMode="External"/><Relationship Id="rId91" Type="http://schemas.openxmlformats.org/officeDocument/2006/relationships/hyperlink" Target="https://1511h6wxe-y-https-onlinelibrary-wiley-com.z.e-nformation.ro/doi/10.1002/zamm.202100229" TargetMode="External"/><Relationship Id="rId145" Type="http://schemas.openxmlformats.org/officeDocument/2006/relationships/hyperlink" Target="https://www.mdpi.com/2504-3110/6/12/746" TargetMode="External"/><Relationship Id="rId187" Type="http://schemas.openxmlformats.org/officeDocument/2006/relationships/hyperlink" Target="https://link.springer.com/article/10.1007/s00025-022-01765-7" TargetMode="External"/><Relationship Id="rId352" Type="http://schemas.openxmlformats.org/officeDocument/2006/relationships/hyperlink" Target="https://1510q6hxf-y-https-www-webofscience-com.z.e-nformation.ro/wos/woscc/summary/6972d404-28ff-475c-ae49-691143d69c4b-935d181d/relevance/1" TargetMode="External"/><Relationship Id="rId394" Type="http://schemas.openxmlformats.org/officeDocument/2006/relationships/hyperlink" Target="https://1510q0fl1-y-https-www-webofscience-com.z.e-nformation.ro/wos/woscc/full-record/WOS:000835800500001" TargetMode="External"/><Relationship Id="rId408" Type="http://schemas.openxmlformats.org/officeDocument/2006/relationships/hyperlink" Target="https://1510q0g30-y-https-www-webofscience-com.z.e-nformation.ro/wos/alldb/full-record/BCI:BCI202200850890" TargetMode="External"/><Relationship Id="rId212" Type="http://schemas.openxmlformats.org/officeDocument/2006/relationships/hyperlink" Target="https://journalofinequalitiesandapplications.springeropen.com/articles/10.1186/s13660-022-02832-x" TargetMode="External"/><Relationship Id="rId254" Type="http://schemas.openxmlformats.org/officeDocument/2006/relationships/hyperlink" Target="https://doi.org/10.1109/ICACITE53722.2022.9823455" TargetMode="External"/><Relationship Id="rId49" Type="http://schemas.openxmlformats.org/officeDocument/2006/relationships/hyperlink" Target="https://www.aimsciences.org/article/doi/10.3934/mfc.2022038" TargetMode="External"/><Relationship Id="rId114" Type="http://schemas.openxmlformats.org/officeDocument/2006/relationships/hyperlink" Target="https://www.mdpi.com/2075-1680/11/3/128" TargetMode="External"/><Relationship Id="rId296" Type="http://schemas.openxmlformats.org/officeDocument/2006/relationships/hyperlink" Target="https://www.webofscience.com/wos/woscc/full-record/WOS:000905196500002" TargetMode="External"/><Relationship Id="rId461" Type="http://schemas.openxmlformats.org/officeDocument/2006/relationships/hyperlink" Target="https://www.webofscience.com/wos/woscc/full-record/WOS:000833281000001" TargetMode="External"/><Relationship Id="rId517" Type="http://schemas.openxmlformats.org/officeDocument/2006/relationships/hyperlink" Target="https://1510q6t3b-y-https-www-webofscience-com.z.e-nformation.ro/wos/woscc/full-record/WOS:000715394600001(overlay:export/exp)" TargetMode="External"/><Relationship Id="rId60" Type="http://schemas.openxmlformats.org/officeDocument/2006/relationships/hyperlink" Target="https://www.aimsciences.org/article/doi/10.3934/mfc.2022003" TargetMode="External"/><Relationship Id="rId156" Type="http://schemas.openxmlformats.org/officeDocument/2006/relationships/hyperlink" Target="https://www.emis.de/journals/AMEN/2022/AMEN-B210309.pdf" TargetMode="External"/><Relationship Id="rId198" Type="http://schemas.openxmlformats.org/officeDocument/2006/relationships/hyperlink" Target="https://www.mdpi.com/2076-3417/12/8/4058" TargetMode="External"/><Relationship Id="rId321" Type="http://schemas.openxmlformats.org/officeDocument/2006/relationships/hyperlink" Target="https://1510q6hxf-y-https-www-webofscience-com.z.e-nformation.ro/wos/woscc/summary/60069fc0-3fea-4211-8fe7-8b22db30688b-935db150/relevance/1" TargetMode="External"/><Relationship Id="rId363" Type="http://schemas.openxmlformats.org/officeDocument/2006/relationships/hyperlink" Target="https://1510q6hxf-y-https-www-webofscience-com.z.e-nformation.ro/wos/woscc/summary/08f08131-55da-436d-a02f-367e9363eeec-935de41b/relevance/1" TargetMode="External"/><Relationship Id="rId419" Type="http://schemas.openxmlformats.org/officeDocument/2006/relationships/hyperlink" Target="https://www.scopus.com/record/display.uri?eid=2-s2.0-85124581319&amp;origin=resultslist&amp;sort=plf-f&amp;src=s&amp;citedAuthorId=23476321300&amp;imp=t&amp;sid=7424cafbc256cc54540c75e5fff354e9&amp;sot=cite&amp;sdt=cite&amp;cluster=scopubyr%2c%222022%22%2ct&amp;sl=0&amp;relpos=4&amp;citeCnt=1&amp;searchTerm=" TargetMode="External"/><Relationship Id="rId223" Type="http://schemas.openxmlformats.org/officeDocument/2006/relationships/hyperlink" Target="https://thaijmath2.in.cmu.ac.th/index.php/thaijmath/article/view/1341" TargetMode="External"/><Relationship Id="rId430" Type="http://schemas.openxmlformats.org/officeDocument/2006/relationships/hyperlink" Target="https://1510q6gvs-y-https-www-webofscience-com.z.e-nformation.ro/wos/woscc/summary/34775533-93a3-4070-9640-87908fe23b78-933c3221/relevance/1" TargetMode="External"/><Relationship Id="rId18" Type="http://schemas.openxmlformats.org/officeDocument/2006/relationships/hyperlink" Target="https://www.aimsciences.org/article/doi/10.3934/mfc.2021025" TargetMode="External"/><Relationship Id="rId265" Type="http://schemas.openxmlformats.org/officeDocument/2006/relationships/hyperlink" Target="https://ieeexplore.ieee.org/abstract/document/9936856" TargetMode="External"/><Relationship Id="rId472" Type="http://schemas.openxmlformats.org/officeDocument/2006/relationships/hyperlink" Target="https://www.webofscience.com/wos/woscc/full-record/WOS:000820185000010" TargetMode="External"/><Relationship Id="rId125" Type="http://schemas.openxmlformats.org/officeDocument/2006/relationships/hyperlink" Target="https://doi.org/10.3390/axioms11110629" TargetMode="External"/><Relationship Id="rId167" Type="http://schemas.openxmlformats.org/officeDocument/2006/relationships/hyperlink" Target="https://ijnaa.semnan.ac.ir/article_7132.html" TargetMode="External"/><Relationship Id="rId332" Type="http://schemas.openxmlformats.org/officeDocument/2006/relationships/hyperlink" Target="https://1510q6hxf-y-https-www-webofscience-com.z.e-nformation.ro/wos/woscc/summary/a1d168b1-5428-41ef-9e55-e332d881b485-935e8077/relevance/1" TargetMode="External"/><Relationship Id="rId374" Type="http://schemas.openxmlformats.org/officeDocument/2006/relationships/hyperlink" Target="https://1510q6hxf-y-https-www-webofscience-com.z.e-nformation.ro/wos/woscc/summary/f1c17fe2-2424-4c8d-bcbf-dd91db929725-935ec5c5/relevance/1" TargetMode="External"/><Relationship Id="rId71" Type="http://schemas.openxmlformats.org/officeDocument/2006/relationships/hyperlink" Target="https://dergipark.org.tr/en/pub/cfsuasmas/issue/73381/1067635" TargetMode="External"/><Relationship Id="rId234" Type="http://schemas.openxmlformats.org/officeDocument/2006/relationships/hyperlink" Target="https://151095m67-y-https-www-scopus-com.z.e-nformation.ro/record/display.uri?eid=2-s2.0-85149770819&amp;origin=resultslist&amp;sort=plf-f&amp;cite=2-s2.0-85065444822&amp;src=s&amp;imp=t&amp;sid=089b186e23a8ee615e1f7fb69823cfed&amp;sot=cite&amp;sdt=a&amp;sl=0&amp;relpos=4&amp;citeCnt=0&amp;searchTerm=" TargetMode="External"/><Relationship Id="rId2" Type="http://schemas.openxmlformats.org/officeDocument/2006/relationships/hyperlink" Target="https://www.aimsciences.org/article/doi/10.3934/mfc.2022038?viewType=html" TargetMode="External"/><Relationship Id="rId29" Type="http://schemas.openxmlformats.org/officeDocument/2006/relationships/hyperlink" Target="https://1511m6vrw-y-https-www-tandfonline-com.z.e-nformation.ro/doi/full/10.1080/01630563.2022.2108443" TargetMode="External"/><Relationship Id="rId276" Type="http://schemas.openxmlformats.org/officeDocument/2006/relationships/hyperlink" Target="https://www.webofscience.com/wos/woscc/full-record/WOS:000819942000001" TargetMode="External"/><Relationship Id="rId441" Type="http://schemas.openxmlformats.org/officeDocument/2006/relationships/hyperlink" Target="https://1510q6gvs-y-https-www-webofscience-com.z.e-nformation.ro/wos/woscc/summary/c07ceb07-0840-44f9-8e19-2ab653b509cb-933d816f/relevance/1" TargetMode="External"/><Relationship Id="rId483" Type="http://schemas.openxmlformats.org/officeDocument/2006/relationships/hyperlink" Target="https://www.webofscience.com/wos/woscc/full-record/WOS:000885058300007" TargetMode="External"/><Relationship Id="rId40" Type="http://schemas.openxmlformats.org/officeDocument/2006/relationships/hyperlink" Target="http://jmi.ele-math.com/16-55/Construction-of-the-Kantorovich-variant-of-the-Bernstein-Chlodovsky-operators-based-on-parameter-alpha" TargetMode="External"/><Relationship Id="rId136" Type="http://schemas.openxmlformats.org/officeDocument/2006/relationships/hyperlink" Target="https://www.worldscientific.com/doi/abs/10.1142/S1793557122501583" TargetMode="External"/><Relationship Id="rId178" Type="http://schemas.openxmlformats.org/officeDocument/2006/relationships/hyperlink" Target="https://link.springer.com/article/10.1007/s43037-022-00185-7" TargetMode="External"/><Relationship Id="rId301" Type="http://schemas.openxmlformats.org/officeDocument/2006/relationships/hyperlink" Target="https://www.webofscience.com/wos/woscc/full-record/WOS:000905196500002" TargetMode="External"/><Relationship Id="rId343" Type="http://schemas.openxmlformats.org/officeDocument/2006/relationships/hyperlink" Target="https://www.mdpi.com/1726028" TargetMode="External"/><Relationship Id="rId82" Type="http://schemas.openxmlformats.org/officeDocument/2006/relationships/hyperlink" Target="https://doiserbia.nb.rs/Article.aspx?ID=0354-51802205539R" TargetMode="External"/><Relationship Id="rId203" Type="http://schemas.openxmlformats.org/officeDocument/2006/relationships/hyperlink" Target="https://www.mdpi.com/2227-7390/10/23/4597" TargetMode="External"/><Relationship Id="rId385" Type="http://schemas.openxmlformats.org/officeDocument/2006/relationships/hyperlink" Target="https://1510q0fl1-y-https-www-webofscience-com.z.e-nformation.ro/wos/woscc/full-record/WOS:000779958800014" TargetMode="External"/><Relationship Id="rId245" Type="http://schemas.openxmlformats.org/officeDocument/2006/relationships/hyperlink" Target="https://www-scopus-com.am.e-nformation.ro/record/display.uri?eid=2-s2.0-77950106560&amp;origin=resultslist&amp;sort=plf-f&amp;cite=2-s2.0-77950106560&amp;src=s&amp;imp=t&amp;sid=4edd620c4b68676d5bd7e6adff26fc16&amp;sot=cite&amp;sdt=a&amp;sl=0" TargetMode="External"/><Relationship Id="rId287" Type="http://schemas.openxmlformats.org/officeDocument/2006/relationships/hyperlink" Target="https://www.webofscience.com/wos/woscc/full-record/WOS:000894565800001" TargetMode="External"/><Relationship Id="rId410" Type="http://schemas.openxmlformats.org/officeDocument/2006/relationships/hyperlink" Target="https://1510q0g30-y-https-www-webofscience-com.z.e-nformation.ro/wos/woscc/full-record/WOS:000867956900003" TargetMode="External"/><Relationship Id="rId452" Type="http://schemas.openxmlformats.org/officeDocument/2006/relationships/hyperlink" Target="https://www.webofscience.com/wos/alldb/summary/d4f9f12d-d402-46f7-8b5b-982b0e35cf01-943baad2/relevance/1" TargetMode="External"/><Relationship Id="rId494" Type="http://schemas.openxmlformats.org/officeDocument/2006/relationships/hyperlink" Target="https://www.webofscience.com/wos/woscc/full-record/WOS:000901442300001" TargetMode="External"/><Relationship Id="rId508" Type="http://schemas.openxmlformats.org/officeDocument/2006/relationships/hyperlink" Target="https://1510q0fl1-y-https-www-webofscience-com.z.e-nformation.ro/wos/woscc/full-record/WOS:000793850100002" TargetMode="External"/><Relationship Id="rId105" Type="http://schemas.openxmlformats.org/officeDocument/2006/relationships/hyperlink" Target="https://dergipark.org.tr/en/pub/cfsuasmas/issue/72467/992524" TargetMode="External"/><Relationship Id="rId147" Type="http://schemas.openxmlformats.org/officeDocument/2006/relationships/hyperlink" Target="http://scik.org/index.php/jmcs/article/view/7357" TargetMode="External"/><Relationship Id="rId312" Type="http://schemas.openxmlformats.org/officeDocument/2006/relationships/hyperlink" Target="https://1510q6ity-y-https-www-webofscience-com.z.e-nformation.ro/wos/woscc/summary/bf7e8f19-659a-479d-b543-d9b16742ab77-9376a3ae/relevance/1" TargetMode="External"/><Relationship Id="rId354" Type="http://schemas.openxmlformats.org/officeDocument/2006/relationships/hyperlink" Target="https://1510q6hxf-y-https-www-webofscience-com.z.e-nformation.ro/wos/woscc/summary/b0b247de-d986-4a2d-887a-27abc6fe208c-935d29d0/relevance/1" TargetMode="External"/><Relationship Id="rId51" Type="http://schemas.openxmlformats.org/officeDocument/2006/relationships/hyperlink" Target="https://www.aimsciences.org/article/doi/10.3934/mfc.2021040" TargetMode="External"/><Relationship Id="rId93" Type="http://schemas.openxmlformats.org/officeDocument/2006/relationships/hyperlink" Target="https://1510g6wwm-y-https-link-springer-com.z.e-nformation.ro/article/10.1007/s13226-021-00216-3" TargetMode="External"/><Relationship Id="rId189" Type="http://schemas.openxmlformats.org/officeDocument/2006/relationships/hyperlink" Target="https://www.mdpi.com/2076-3417/12/8/4058" TargetMode="External"/><Relationship Id="rId396" Type="http://schemas.openxmlformats.org/officeDocument/2006/relationships/hyperlink" Target="https://1510q0fl1-y-https-www-webofscience-com.z.e-nformation.ro/wos/woscc/full-record/WOS:000800386700006" TargetMode="External"/><Relationship Id="rId214" Type="http://schemas.openxmlformats.org/officeDocument/2006/relationships/hyperlink" Target="https://1510g6vql-y-https-link-springer-com.z.e-nformation.ro/article/10.1007/s40314-022-01877-4" TargetMode="External"/><Relationship Id="rId256" Type="http://schemas.openxmlformats.org/officeDocument/2006/relationships/hyperlink" Target="https://www.mdpi.com/1424-8220/22/16/6284" TargetMode="External"/><Relationship Id="rId298" Type="http://schemas.openxmlformats.org/officeDocument/2006/relationships/hyperlink" Target="https://www.webofscience.com/wos/woscc/full-record/WOS:000768229100001" TargetMode="External"/><Relationship Id="rId421" Type="http://schemas.openxmlformats.org/officeDocument/2006/relationships/hyperlink" Target="https://1510q6hxf-y-https-www-webofscience-com.z.e-nformation.ro/wos/woscc/summary/6d58d6e9-8985-4fdd-99b3-bed24ac0d9bf-935d596a/relevance/1" TargetMode="External"/><Relationship Id="rId463" Type="http://schemas.openxmlformats.org/officeDocument/2006/relationships/hyperlink" Target="https://www.webofscience.com/wos/woscc/full-record/WOS:000795346100001" TargetMode="External"/><Relationship Id="rId519" Type="http://schemas.openxmlformats.org/officeDocument/2006/relationships/hyperlink" Target="https://1510q6two-y-https-www-webofscience-com.z.e-nformation.ro/wos/woscc/full-record/WOS:000755393100001" TargetMode="External"/><Relationship Id="rId116" Type="http://schemas.openxmlformats.org/officeDocument/2006/relationships/hyperlink" Target="https://www.mdpi.com/2504-3110/6/10/560" TargetMode="External"/><Relationship Id="rId158" Type="http://schemas.openxmlformats.org/officeDocument/2006/relationships/hyperlink" Target="https://link.springer.com/article/10.1186/s13663-022-00717-8" TargetMode="External"/><Relationship Id="rId323" Type="http://schemas.openxmlformats.org/officeDocument/2006/relationships/hyperlink" Target="https://1510q6hxf-y-https-www-webofscience-com.z.e-nformation.ro/wos/woscc/summary/0b70e0ac-558a-42a0-b97e-ef4314b493b6-935dde01/relevance/1" TargetMode="External"/><Relationship Id="rId20" Type="http://schemas.openxmlformats.org/officeDocument/2006/relationships/hyperlink" Target="http://jmi.ele-math.com/16-32/Some-approximation-results-on-a-class-of-new-type-lambda-Bernstein-polynomials" TargetMode="External"/><Relationship Id="rId62" Type="http://schemas.openxmlformats.org/officeDocument/2006/relationships/hyperlink" Target="https://journalofinequalitiesandapplications.springeropen.com/articles/10.1186/s13660-022-02763-7" TargetMode="External"/><Relationship Id="rId365" Type="http://schemas.openxmlformats.org/officeDocument/2006/relationships/hyperlink" Target="https://1510q6hxf-y-https-www-webofscience-com.z.e-nformation.ro/wos/woscc/summary/03319ddc-9429-4b9a-a27a-ea219e91e379-935deff1/relevance/1" TargetMode="External"/><Relationship Id="rId225" Type="http://schemas.openxmlformats.org/officeDocument/2006/relationships/hyperlink" Target="https://www.aimsciences.org/article/doi/10.3934/mfc.2022002" TargetMode="External"/><Relationship Id="rId267" Type="http://schemas.openxmlformats.org/officeDocument/2006/relationships/hyperlink" Target="https://www.mdpi.com/1424-8220/22/16/6284" TargetMode="External"/><Relationship Id="rId432" Type="http://schemas.openxmlformats.org/officeDocument/2006/relationships/hyperlink" Target="https://1510q6gvs-y-https-www-webofscience-com.z.e-nformation.ro/wos/woscc/summary/3584378c-2a86-497f-ba54-5534b3a891bc-933c94e1/relevance/1" TargetMode="External"/><Relationship Id="rId474" Type="http://schemas.openxmlformats.org/officeDocument/2006/relationships/hyperlink" Target="https://www.webofscience.com/wos/woscc/full-record/WOS:000844226000001" TargetMode="External"/><Relationship Id="rId127" Type="http://schemas.openxmlformats.org/officeDocument/2006/relationships/hyperlink" Target="https://www.worldscientific.com/doi/10.1142/S1793557122501583" TargetMode="External"/><Relationship Id="rId31" Type="http://schemas.openxmlformats.org/officeDocument/2006/relationships/hyperlink" Target="https://journalofinequalitiesandapplications.springeropen.com/articles/10.1186/s13660-022-02832-x" TargetMode="External"/><Relationship Id="rId73" Type="http://schemas.openxmlformats.org/officeDocument/2006/relationships/hyperlink" Target="https://www.mdpi.com/2227-7390/10/9/1418" TargetMode="External"/><Relationship Id="rId169" Type="http://schemas.openxmlformats.org/officeDocument/2006/relationships/hyperlink" Target="https://doi.org/10.1515/taa-2022-0123" TargetMode="External"/><Relationship Id="rId334" Type="http://schemas.openxmlformats.org/officeDocument/2006/relationships/hyperlink" Target="https://1510q6hxf-y-https-www-webofscience-com.z.e-nformation.ro/wos/woscc/summary/261cc61f-4131-41dd-89b0-9781b8b35c71-935ecbbb/relevance/1" TargetMode="External"/><Relationship Id="rId376" Type="http://schemas.openxmlformats.org/officeDocument/2006/relationships/hyperlink" Target="https://1510q6hxf-y-https-www-webofscience-com.z.e-nformation.ro/wos/woscc/summary/eab8a036-aa45-4c61-a52a-9e16bf119f91-935ed59d/relevance/1" TargetMode="External"/><Relationship Id="rId4" Type="http://schemas.openxmlformats.org/officeDocument/2006/relationships/hyperlink" Target="https://1510g6v9z-y-https-link-springer-com.z.e-nformation.ro/article/10.1134/S1995423922020082" TargetMode="External"/><Relationship Id="rId180" Type="http://schemas.openxmlformats.org/officeDocument/2006/relationships/hyperlink" Target="https://journals.tubitak.gov.tr/math/vol46/iss1/21/" TargetMode="External"/><Relationship Id="rId236" Type="http://schemas.openxmlformats.org/officeDocument/2006/relationships/hyperlink" Target="https://1510q5l3z-y-https-www-webofscience-com.z.e-nformation.ro/wos/woscc/full-record/WOS:000862776600003" TargetMode="External"/><Relationship Id="rId278" Type="http://schemas.openxmlformats.org/officeDocument/2006/relationships/hyperlink" Target="https://www.webofscience.com/wos/woscc/full-record/WOS:000907629200004" TargetMode="External"/><Relationship Id="rId401" Type="http://schemas.openxmlformats.org/officeDocument/2006/relationships/hyperlink" Target="https://1510q0fl1-y-https-www-webofscience-com.z.e-nformation.ro/wos/woscc/full-record/WOS:000900596100001" TargetMode="External"/><Relationship Id="rId443" Type="http://schemas.openxmlformats.org/officeDocument/2006/relationships/hyperlink" Target="https://www.sciencedirect.com/science/article/abs/pii/S0265931X23001017" TargetMode="External"/><Relationship Id="rId303" Type="http://schemas.openxmlformats.org/officeDocument/2006/relationships/hyperlink" Target="https://tmfv.com.ua/journal/article/view/1745" TargetMode="External"/><Relationship Id="rId485" Type="http://schemas.openxmlformats.org/officeDocument/2006/relationships/hyperlink" Target="https://www.webofscience.com/wos/woscc/full-record/WOS:000873958000001" TargetMode="External"/><Relationship Id="rId42" Type="http://schemas.openxmlformats.org/officeDocument/2006/relationships/hyperlink" Target="http://jmi.ele-math.com/16-50/Approximation-properties-of-generalized-blending-type-Lototsky-Bernstein-operators" TargetMode="External"/><Relationship Id="rId84" Type="http://schemas.openxmlformats.org/officeDocument/2006/relationships/hyperlink" Target="https://1510g6ws1-y-https-link-springer-com.z.e-nformation.ro/article/10.1007/s40306-021-00472-9" TargetMode="External"/><Relationship Id="rId138" Type="http://schemas.openxmlformats.org/officeDocument/2006/relationships/hyperlink" Target="https://onlinelibrary.wiley.com/doi/10.1002/mma.7922" TargetMode="External"/><Relationship Id="rId345" Type="http://schemas.openxmlformats.org/officeDocument/2006/relationships/hyperlink" Target="https://1510q6hxf-y-https-www-webofscience-com.z.e-nformation.ro/wos/woscc/summary/0157c00e-8054-4499-8aa1-cc883e051631-935c6d49/relevance/1" TargetMode="External"/><Relationship Id="rId387" Type="http://schemas.openxmlformats.org/officeDocument/2006/relationships/hyperlink" Target="https://1510q0g30-y-https-www-webofscience-com.z.e-nformation.ro/wos/alldb/full-record/WOS:000869087700006" TargetMode="External"/><Relationship Id="rId510" Type="http://schemas.openxmlformats.org/officeDocument/2006/relationships/hyperlink" Target="https://1510q0fl1-y-https-www-webofscience-com.z.e-nformation.ro/wos/woscc/full-record/WOS:000879106500001" TargetMode="External"/><Relationship Id="rId191" Type="http://schemas.openxmlformats.org/officeDocument/2006/relationships/hyperlink" Target="https://link.springer.com/article/10.1007/s11482-020-09897-0" TargetMode="External"/><Relationship Id="rId205" Type="http://schemas.openxmlformats.org/officeDocument/2006/relationships/hyperlink" Target="https://www.webofscience.com/wos/woscc/full-record/WOS:000844650700001" TargetMode="External"/><Relationship Id="rId247" Type="http://schemas.openxmlformats.org/officeDocument/2006/relationships/hyperlink" Target="https://scholar.google.com/scholar?cluster=15529929667877590330&amp;hl=en&amp;as_sdt=2005&amp;as_ylo=2022&amp;as_yhi=2022" TargetMode="External"/><Relationship Id="rId412" Type="http://schemas.openxmlformats.org/officeDocument/2006/relationships/hyperlink" Target="https://www.scopus.com/record/display.uri?eid=2-s2.0-47549096595&amp;origin=reflist&amp;sort=plf-f&amp;src=s&amp;citedAuthorId=23476321300&amp;imp=t&amp;sid=7424cafbc256cc54540c75e5fff354e9&amp;sot=cite&amp;sdt=cite&amp;cluster=scopubyr%2c%222022%22%2ct&amp;sl=0" TargetMode="External"/><Relationship Id="rId107" Type="http://schemas.openxmlformats.org/officeDocument/2006/relationships/hyperlink" Target="https://www.aimsciences.org/article/doi/10.3934/mfc.2021043" TargetMode="External"/><Relationship Id="rId289" Type="http://schemas.openxmlformats.org/officeDocument/2006/relationships/hyperlink" Target="https://univagora.ro/jour/index.php/ijccc/article/view/4854/1830" TargetMode="External"/><Relationship Id="rId454" Type="http://schemas.openxmlformats.org/officeDocument/2006/relationships/hyperlink" Target="https://www.webofscience.com/wos/alldb/summary/34718e24-938e-476f-bff3-92676d795b2b-943c80c6/relevance/1" TargetMode="External"/><Relationship Id="rId496" Type="http://schemas.openxmlformats.org/officeDocument/2006/relationships/hyperlink" Target="https://www.webofscience.com/wos/woscc/full-record/WOS:000901442300001" TargetMode="External"/><Relationship Id="rId11" Type="http://schemas.openxmlformats.org/officeDocument/2006/relationships/hyperlink" Target="https://dergipark.org.tr/en/pub/cfsuasmas/issue/72467/992524" TargetMode="External"/><Relationship Id="rId53" Type="http://schemas.openxmlformats.org/officeDocument/2006/relationships/hyperlink" Target="https://1510t6vy0-y-https-www-degruyter-com.z.e-nformation.ro/document/doi/10.1515/dema-2022-0154/html" TargetMode="External"/><Relationship Id="rId149" Type="http://schemas.openxmlformats.org/officeDocument/2006/relationships/hyperlink" Target="https://www.mdpi.com/2075-1680/11/10/573" TargetMode="External"/><Relationship Id="rId314" Type="http://schemas.openxmlformats.org/officeDocument/2006/relationships/hyperlink" Target="https://1510q6hxf-y-https-www-webofscience-com.z.e-nformation.ro/wos/woscc/summary/e4f31dfe-501a-4e18-b9c1-57809a7cc19c-935d200b/relevance/1" TargetMode="External"/><Relationship Id="rId356" Type="http://schemas.openxmlformats.org/officeDocument/2006/relationships/hyperlink" Target="https://1510q6hxf-y-https-www-webofscience-com.z.e-nformation.ro/wos/woscc/summary/a4d3674f-bcc8-4f50-a368-f26f7980bb7e-935d6342/relevance/1" TargetMode="External"/><Relationship Id="rId398" Type="http://schemas.openxmlformats.org/officeDocument/2006/relationships/hyperlink" Target="https://link.springer.com/chapter/10.1007/978-981-16-4435-1_16" TargetMode="External"/><Relationship Id="rId521" Type="http://schemas.openxmlformats.org/officeDocument/2006/relationships/hyperlink" Target="https://www.webofscience.com/wos/woscc/full-record/WOS:000894214400002" TargetMode="External"/><Relationship Id="rId95" Type="http://schemas.openxmlformats.org/officeDocument/2006/relationships/hyperlink" Target="https://1510g6x3a-y-https-link-springer-com.z.e-nformation.ro/article/10.1007/s13398-021-01176-3" TargetMode="External"/><Relationship Id="rId160" Type="http://schemas.openxmlformats.org/officeDocument/2006/relationships/hyperlink" Target="https://www.degruyter.com/document/doi/10.1515/taa-2022-0123/html" TargetMode="External"/><Relationship Id="rId216" Type="http://schemas.openxmlformats.org/officeDocument/2006/relationships/hyperlink" Target="http://koreascience.or.kr/article/JAKO202228654471682.page" TargetMode="External"/><Relationship Id="rId423" Type="http://schemas.openxmlformats.org/officeDocument/2006/relationships/hyperlink" Target="https://1510q6hxf-y-https-www-webofscience-com.z.e-nformation.ro/wos/woscc/summary/d7d86e42-fb86-425b-aa1b-81a90cbc18ac-935d6ca7/relevance/1" TargetMode="External"/><Relationship Id="rId258" Type="http://schemas.openxmlformats.org/officeDocument/2006/relationships/hyperlink" Target="https://www.anstuocmath.ro/mathematics/anale2022v1/3_RamziAlsaedi_et_all.pdf" TargetMode="External"/><Relationship Id="rId465" Type="http://schemas.openxmlformats.org/officeDocument/2006/relationships/hyperlink" Target="https://www.webofscience.com/wos/woscc/full-record/WOS:000799109400053" TargetMode="External"/><Relationship Id="rId22" Type="http://schemas.openxmlformats.org/officeDocument/2006/relationships/hyperlink" Target="https://projecteuclid.org/journals/advanced-studies-euro-tbilisi-mathematical-journal/volume-15/issue-1/On-a-Stancu-form-Sz%c3%a1sz-Mirakjan-Kantorovich-operators-based-on/10.32513/asetmj/19322008210.short" TargetMode="External"/><Relationship Id="rId64" Type="http://schemas.openxmlformats.org/officeDocument/2006/relationships/hyperlink" Target="https://ictp.acad.ro/jnaat/journal/article/view/1244" TargetMode="External"/><Relationship Id="rId118" Type="http://schemas.openxmlformats.org/officeDocument/2006/relationships/hyperlink" Target="https://www.journals.vu.lt/omee/article/view/26752" TargetMode="External"/><Relationship Id="rId325" Type="http://schemas.openxmlformats.org/officeDocument/2006/relationships/hyperlink" Target="https://1510q6hxf-y-https-www-webofscience-com.z.e-nformation.ro/wos/woscc/summary/42f21dfe-7c89-40d3-94e3-f8134c1f59fc-935de9dd/relevance/1" TargetMode="External"/><Relationship Id="rId367" Type="http://schemas.openxmlformats.org/officeDocument/2006/relationships/hyperlink" Target="https://1510q6hxf-y-https-www-webofscience-com.z.e-nformation.ro/wos/woscc/summary/a1b228b3-e57d-4a26-853d-262072f1e829-935e14d4/relevance/1" TargetMode="External"/><Relationship Id="rId171" Type="http://schemas.openxmlformats.org/officeDocument/2006/relationships/hyperlink" Target="http://www.pphmj.com/abstract/256.htm" TargetMode="External"/><Relationship Id="rId227" Type="http://schemas.openxmlformats.org/officeDocument/2006/relationships/hyperlink" Target="https://www.mdpi.com/2073-8994/14/12/2587" TargetMode="External"/><Relationship Id="rId269" Type="http://schemas.openxmlformats.org/officeDocument/2006/relationships/hyperlink" Target="https://www.mdpi.com/1424-8220/22/9/3401" TargetMode="External"/><Relationship Id="rId434" Type="http://schemas.openxmlformats.org/officeDocument/2006/relationships/hyperlink" Target="https://1510q6gvs-y-https-www-webofscience-com.z.e-nformation.ro/wos/woscc/summary/de9668f2-ccdb-4939-99a6-68cfe71e4c93-933ccfc3/relevance/1" TargetMode="External"/><Relationship Id="rId476" Type="http://schemas.openxmlformats.org/officeDocument/2006/relationships/hyperlink" Target="https://www.webofscience.com/wos/woscc/full-record/WOS:000779038300010" TargetMode="External"/><Relationship Id="rId33" Type="http://schemas.openxmlformats.org/officeDocument/2006/relationships/hyperlink" Target="https://1510g6vsl-y-https-link-springer-com.z.e-nformation.ro/article/10.1007/s40306-021-00472-9" TargetMode="External"/><Relationship Id="rId129" Type="http://schemas.openxmlformats.org/officeDocument/2006/relationships/hyperlink" Target="https://www.mdpi.com/2227-7390/10/21/4121" TargetMode="External"/><Relationship Id="rId280" Type="http://schemas.openxmlformats.org/officeDocument/2006/relationships/hyperlink" Target="https://www.webofscience.com/wos/woscc/full-record/WOS:000846225900001" TargetMode="External"/><Relationship Id="rId336" Type="http://schemas.openxmlformats.org/officeDocument/2006/relationships/hyperlink" Target="https://1510q6hxf-y-https-www-webofscience-com.z.e-nformation.ro/wos/woscc/summary/6768d376-f51d-4748-9dbb-904a4c823845-935ee839/relevance/1" TargetMode="External"/><Relationship Id="rId501" Type="http://schemas.openxmlformats.org/officeDocument/2006/relationships/hyperlink" Target="https://1510q0fl1-y-https-www-webofscience-com.z.e-nformation.ro/wos/woscc/full-record/WOS:000859673100006" TargetMode="External"/><Relationship Id="rId75" Type="http://schemas.openxmlformats.org/officeDocument/2006/relationships/hyperlink" Target="https://1510g6wc8-y-https-link-springer-com.z.e-nformation.ro/article/10.1007/s12215-021-00695-7" TargetMode="External"/><Relationship Id="rId140" Type="http://schemas.openxmlformats.org/officeDocument/2006/relationships/hyperlink" Target="https://www.webofscience.com/wos/woscc/full-record/WOS:000809988200007" TargetMode="External"/><Relationship Id="rId182" Type="http://schemas.openxmlformats.org/officeDocument/2006/relationships/hyperlink" Target="https://www.hindawi.com/journals/jmath/2022/8377463/" TargetMode="External"/><Relationship Id="rId378" Type="http://schemas.openxmlformats.org/officeDocument/2006/relationships/hyperlink" Target="https://1510q6hxf-y-https-www-webofscience-com.z.e-nformation.ro/wos/woscc/summary/14863d6c-dd6a-4f56-b8f5-14101af7a07c-935eeee9/relevance/1" TargetMode="External"/><Relationship Id="rId403" Type="http://schemas.openxmlformats.org/officeDocument/2006/relationships/hyperlink" Target="https://brill.com/view/journals/ab/72/4/article-p385_7.xml?ebody=references" TargetMode="External"/><Relationship Id="rId6" Type="http://schemas.openxmlformats.org/officeDocument/2006/relationships/hyperlink" Target="https://www.aimsciences.org/article/doi/10.3934/mfc.2022003" TargetMode="External"/><Relationship Id="rId238" Type="http://schemas.openxmlformats.org/officeDocument/2006/relationships/hyperlink" Target="https://151095m67-y-https-www-scopus-com.z.e-nformation.ro/authid/detail.uri?origin=resultslist&amp;authorId=56419937900&amp;zone=" TargetMode="External"/><Relationship Id="rId445" Type="http://schemas.openxmlformats.org/officeDocument/2006/relationships/hyperlink" Target="https://www.webofscience.com/wos/alldb/full-record/WOS:000834168900003" TargetMode="External"/><Relationship Id="rId487" Type="http://schemas.openxmlformats.org/officeDocument/2006/relationships/hyperlink" Target="https://www.webofscience.com/wos/woscc/full-record/WOS:000745874000001" TargetMode="External"/><Relationship Id="rId291" Type="http://schemas.openxmlformats.org/officeDocument/2006/relationships/hyperlink" Target="https://www.webofscience.com/wos/alldb/full-record/BCI:BCI202300180013" TargetMode="External"/><Relationship Id="rId305" Type="http://schemas.openxmlformats.org/officeDocument/2006/relationships/hyperlink" Target="https://www.webofscience.com/wos/woscc/full-record/WOS:000804179100002" TargetMode="External"/><Relationship Id="rId347" Type="http://schemas.openxmlformats.org/officeDocument/2006/relationships/hyperlink" Target="https://1510q6hxf-y-https-www-webofscience-com.z.e-nformation.ro/wos/woscc/summary/70631eb9-e277-4ecb-b35b-8d1035a8cd81-935ce8ef/relevance/1" TargetMode="External"/><Relationship Id="rId512" Type="http://schemas.openxmlformats.org/officeDocument/2006/relationships/hyperlink" Target="https://1510q6fvd-y-https-www-webofscience-com.z.e-nformation.ro/wos/alldb/full-record/WOS:000957609700008" TargetMode="External"/><Relationship Id="rId44" Type="http://schemas.openxmlformats.org/officeDocument/2006/relationships/hyperlink" Target="https://www.aimsciences.org/article/doi/10.3934/mfc.2022008" TargetMode="External"/><Relationship Id="rId86" Type="http://schemas.openxmlformats.org/officeDocument/2006/relationships/hyperlink" Target="https://doiserbia.nb.rs/Article.aspx?ID=0354-51802207381S" TargetMode="External"/><Relationship Id="rId151" Type="http://schemas.openxmlformats.org/officeDocument/2006/relationships/hyperlink" Target="https://www.hindawi.com/journals/jmath/2022/6504663/" TargetMode="External"/><Relationship Id="rId389" Type="http://schemas.openxmlformats.org/officeDocument/2006/relationships/hyperlink" Target="https://1510q0fl1-y-https-www-webofscience-com.z.e-nformation.ro/wos/woscc/full-record/WOS:000761353400003" TargetMode="External"/><Relationship Id="rId193" Type="http://schemas.openxmlformats.org/officeDocument/2006/relationships/hyperlink" Target="https://www.inderscienceonline.com/doi/epdf/10.1504/IJPQM.2022.122777" TargetMode="External"/><Relationship Id="rId207" Type="http://schemas.openxmlformats.org/officeDocument/2006/relationships/hyperlink" Target="https://www.webofscience.com/wos/woscc/full-record/WOS:000846148000001" TargetMode="External"/><Relationship Id="rId249" Type="http://schemas.openxmlformats.org/officeDocument/2006/relationships/hyperlink" Target="https://scholar.google.com/scholar?cluster=15529929667877590330&amp;hl=en&amp;as_sdt=2005&amp;as_ylo=2022&amp;as_yhi=2022" TargetMode="External"/><Relationship Id="rId414" Type="http://schemas.openxmlformats.org/officeDocument/2006/relationships/hyperlink" Target="https://www.scopus.com/record/display.uri?eid=2-s2.0-61649109557&amp;origin=reflist&amp;sort=plf-f&amp;src=s&amp;citedAuthorId=23476321300&amp;imp=t&amp;sid=7424cafbc256cc54540c75e5fff354e9&amp;sot=cite&amp;sdt=cite&amp;cluster=scopubyr%2c%222022%22%2ct&amp;sl=0" TargetMode="External"/><Relationship Id="rId456" Type="http://schemas.openxmlformats.org/officeDocument/2006/relationships/hyperlink" Target="https://www.webofscience.com/wos/woscc/full-record/WOS:000873640200001" TargetMode="External"/><Relationship Id="rId498" Type="http://schemas.openxmlformats.org/officeDocument/2006/relationships/hyperlink" Target="https://www.webofscience.com/wos/woscc/full-record/WOS:000745538100075" TargetMode="External"/><Relationship Id="rId13" Type="http://schemas.openxmlformats.org/officeDocument/2006/relationships/hyperlink" Target="http://www.vesnik.math.rs/landing.php?p=mv222.cap&amp;name=mv22203" TargetMode="External"/><Relationship Id="rId109" Type="http://schemas.openxmlformats.org/officeDocument/2006/relationships/hyperlink" Target="https://www.mdpi.com/2227-7072/10/4/112" TargetMode="External"/><Relationship Id="rId260" Type="http://schemas.openxmlformats.org/officeDocument/2006/relationships/hyperlink" Target="https://www.anstuocmath.ro/mathematics/anale2022v1/3_RamziAlsaedi_et_all.pdf" TargetMode="External"/><Relationship Id="rId316" Type="http://schemas.openxmlformats.org/officeDocument/2006/relationships/hyperlink" Target="https://1510q6hxf-y-https-www-webofscience-com.z.e-nformation.ro/wos/woscc/summary/6d58d6e9-8985-4fdd-99b3-bed24ac0d9bf-935d596a/relevance/1" TargetMode="External"/><Relationship Id="rId55" Type="http://schemas.openxmlformats.org/officeDocument/2006/relationships/hyperlink" Target="https://www.aimsciences.org/article/doi/10.3934/mfc.2022019" TargetMode="External"/><Relationship Id="rId97" Type="http://schemas.openxmlformats.org/officeDocument/2006/relationships/hyperlink" Target="https://1511m6x3s-y-https-www-tandfonline-com.z.e-nformation.ro/doi/full/10.1080/01630563.2021.1980798" TargetMode="External"/><Relationship Id="rId120" Type="http://schemas.openxmlformats.org/officeDocument/2006/relationships/hyperlink" Target="https://link.springer.com/article/10.1007/s40840-021-01227-3" TargetMode="External"/><Relationship Id="rId358" Type="http://schemas.openxmlformats.org/officeDocument/2006/relationships/hyperlink" Target="https://1510q6hxf-y-https-www-webofscience-com.z.e-nformation.ro/wos/woscc/summary/93285cd7-51d7-4ad6-8875-f82897df919d-935d7570/relevance/1" TargetMode="External"/><Relationship Id="rId162" Type="http://schemas.openxmlformats.org/officeDocument/2006/relationships/hyperlink" Target="https://ems.press/journals/pm/articles/6433483" TargetMode="External"/><Relationship Id="rId218" Type="http://schemas.openxmlformats.org/officeDocument/2006/relationships/hyperlink" Target="https://doiserbia.nb.rs/Article.aspx?ID=0350-13022225089Q" TargetMode="External"/><Relationship Id="rId425" Type="http://schemas.openxmlformats.org/officeDocument/2006/relationships/hyperlink" Target="https://www.mdpi.com/1422-0067/23/23/14658" TargetMode="External"/><Relationship Id="rId467" Type="http://schemas.openxmlformats.org/officeDocument/2006/relationships/hyperlink" Target="https://www.webofscience.com/wos/woscc/full-record/WOS:000772756000005" TargetMode="External"/><Relationship Id="rId271" Type="http://schemas.openxmlformats.org/officeDocument/2006/relationships/hyperlink" Target="http://www.wseas.us/e-library/conferences/2011/Paris/ECC/ECC-64.pdf" TargetMode="External"/><Relationship Id="rId24" Type="http://schemas.openxmlformats.org/officeDocument/2006/relationships/hyperlink" Target="https://dergipark.org.tr/en/pub/cfsuasmas/issue/69957/941919" TargetMode="External"/><Relationship Id="rId66" Type="http://schemas.openxmlformats.org/officeDocument/2006/relationships/hyperlink" Target="https://doiserbia.nb.rs/Article.aspx?ID=0354-51802219735K" TargetMode="External"/><Relationship Id="rId131" Type="http://schemas.openxmlformats.org/officeDocument/2006/relationships/hyperlink" Target="https://www.webofscience.com/wos/woscc/full-record/WOS:000881244100001" TargetMode="External"/><Relationship Id="rId327" Type="http://schemas.openxmlformats.org/officeDocument/2006/relationships/hyperlink" Target="https://1510q6hxf-y-https-www-webofscience-com.z.e-nformation.ro/wos/woscc/summary/a94f01cf-524b-4537-861e-54da5cbeddf5-935e0a0d/relevance/1" TargetMode="External"/><Relationship Id="rId369" Type="http://schemas.openxmlformats.org/officeDocument/2006/relationships/hyperlink" Target="https://1510q6hxf-y-https-www-webofscience-com.z.e-nformation.ro/wos/woscc/summary/d4fff7af-4f4c-472b-b8c7-55465fd8729f-935e491c/relevance/1" TargetMode="External"/><Relationship Id="rId173" Type="http://schemas.openxmlformats.org/officeDocument/2006/relationships/hyperlink" Target="http://www.pphmj.com/abstract/256.htm" TargetMode="External"/><Relationship Id="rId229" Type="http://schemas.openxmlformats.org/officeDocument/2006/relationships/hyperlink" Target="https://www.proquest.com/docview/2731217777/fulltextPDF/F54561817DB94813PQ/1?accountid=8083" TargetMode="External"/><Relationship Id="rId380" Type="http://schemas.openxmlformats.org/officeDocument/2006/relationships/hyperlink" Target="https://1510q6hxf-y-https-www-webofscience-com.z.e-nformation.ro/wos/woscc/summary/3e40f469-9c8c-4ae3-b379-d84b360ddb28-935e382a/relevance/1" TargetMode="External"/><Relationship Id="rId436" Type="http://schemas.openxmlformats.org/officeDocument/2006/relationships/hyperlink" Target="https://link.springer.com/chapter/10.1007/978-3-031-16522-1_2" TargetMode="External"/><Relationship Id="rId240" Type="http://schemas.openxmlformats.org/officeDocument/2006/relationships/hyperlink" Target="https://www-scopus-com.am.e-nformation.ro/record/display.uri?eid=2-s2.0-79952633691&amp;origin=resultslist&amp;sort=plf-f&amp;cite=2-s2.0-79952633691&amp;src=s&amp;imp=t&amp;sid=8879f76aaa7c4b2d85c23a853e4558ea&amp;sot=cite&amp;sdt=a&amp;sl=0" TargetMode="External"/><Relationship Id="rId478" Type="http://schemas.openxmlformats.org/officeDocument/2006/relationships/hyperlink" Target="https://www.webofscience.com/wos/woscc/full-record/WOS:000844226000001" TargetMode="External"/><Relationship Id="rId35" Type="http://schemas.openxmlformats.org/officeDocument/2006/relationships/hyperlink" Target="https://www.techscience.com/CMES/v130n3/46077" TargetMode="External"/><Relationship Id="rId77" Type="http://schemas.openxmlformats.org/officeDocument/2006/relationships/hyperlink" Target="https://www.aimsciences.org/article/doi/10.3934/mfc.2022007" TargetMode="External"/><Relationship Id="rId100" Type="http://schemas.openxmlformats.org/officeDocument/2006/relationships/hyperlink" Target="https://1510g6x3a-y-https-link-springer-com.z.e-nformation.ro/article/10.1007/s13226-021-00216-3" TargetMode="External"/><Relationship Id="rId282" Type="http://schemas.openxmlformats.org/officeDocument/2006/relationships/hyperlink" Target="https://www.webofscience.com/wos/woscc/full-record/WOS:000875938100001" TargetMode="External"/><Relationship Id="rId338" Type="http://schemas.openxmlformats.org/officeDocument/2006/relationships/hyperlink" Target="https://1510q6hxf-y-https-www-webofscience-com.z.e-nformation.ro/wos/woscc/summary/edffb871-4b6c-4a10-98de-28a2608b72a1-935f1eb6/relevance/1" TargetMode="External"/><Relationship Id="rId503" Type="http://schemas.openxmlformats.org/officeDocument/2006/relationships/hyperlink" Target="https://1510q0fl1-y-https-www-webofscience-com.z.e-nformation.ro/wos/woscc/full-record/WOS:000802388900001" TargetMode="External"/><Relationship Id="rId8" Type="http://schemas.openxmlformats.org/officeDocument/2006/relationships/hyperlink" Target="https://1510g6v9z-y-https-link-springer-com.z.e-nformation.ro/article/10.1007/s13226-021-00216-3" TargetMode="External"/><Relationship Id="rId142" Type="http://schemas.openxmlformats.org/officeDocument/2006/relationships/hyperlink" Target="https://www.webofscience.com/wos/woscc/full-record/WOS:000846220500001" TargetMode="External"/><Relationship Id="rId184" Type="http://schemas.openxmlformats.org/officeDocument/2006/relationships/hyperlink" Target="https://www.worldscientific.com/doi/10.1142/S1793557122502138" TargetMode="External"/><Relationship Id="rId391" Type="http://schemas.openxmlformats.org/officeDocument/2006/relationships/hyperlink" Target="https://1510q0fl1-y-https-www-webofscience-com.z.e-nformation.ro/wos/woscc/full-record/WOS:000817915900001" TargetMode="External"/><Relationship Id="rId405" Type="http://schemas.openxmlformats.org/officeDocument/2006/relationships/hyperlink" Target="https://1510q0g30-y-https-www-webofscience-com.z.e-nformation.ro/wos/woscc/full-record/WOS:000834168900003" TargetMode="External"/><Relationship Id="rId447" Type="http://schemas.openxmlformats.org/officeDocument/2006/relationships/hyperlink" Target="https://www.scopus.com/record/display.uri?eid=2-s2.0-85142249727&amp;origin=resultslist&amp;sort=plf-f&amp;cite=2-s2.0-85117088827&amp;src=s&amp;imp=t&amp;sid=5834d899be6b82654a4047df178e2d5c&amp;sot=cite&amp;sdt=a&amp;sl=0&amp;relpos=4&amp;citeCnt=1&amp;searchTerm=" TargetMode="External"/><Relationship Id="rId251" Type="http://schemas.openxmlformats.org/officeDocument/2006/relationships/hyperlink" Target="https://doi.org/10.1007/s10614-022-10350-7" TargetMode="External"/><Relationship Id="rId489" Type="http://schemas.openxmlformats.org/officeDocument/2006/relationships/hyperlink" Target="https://www.webofscience.com/wos/woscc/full-record/WOS:000862806400001" TargetMode="External"/><Relationship Id="rId46" Type="http://schemas.openxmlformats.org/officeDocument/2006/relationships/hyperlink" Target="https://www2.math.ethz.ch/EMIS/journals/DRNA/11-2.html" TargetMode="External"/><Relationship Id="rId293" Type="http://schemas.openxmlformats.org/officeDocument/2006/relationships/hyperlink" Target="https://ymerdigital.com/" TargetMode="External"/><Relationship Id="rId307" Type="http://schemas.openxmlformats.org/officeDocument/2006/relationships/hyperlink" Target="https://1510q6hxf-y-https-www-webofscience-com.z.e-nformation.ro/wos/woscc/summary/d23bd82c-be97-4d28-bbe5-9a174c3adc5d-935c75d8/relevance/1" TargetMode="External"/><Relationship Id="rId349" Type="http://schemas.openxmlformats.org/officeDocument/2006/relationships/hyperlink" Target="https://1510q6hxf-y-https-www-webofscience-com.z.e-nformation.ro/wos/woscc/summary/7024ad71-d261-4b02-aeb9-c2486a2ddfc1-935d0a97/relevance/1" TargetMode="External"/><Relationship Id="rId514" Type="http://schemas.openxmlformats.org/officeDocument/2006/relationships/hyperlink" Target="https://1510q0g30-y-https-www-webofscience-com.z.e-nformation.ro/wos/woscc/full-record/WOS:000867956900003" TargetMode="External"/><Relationship Id="rId88" Type="http://schemas.openxmlformats.org/officeDocument/2006/relationships/hyperlink" Target="https://www.aimsciences.org/article/doi/10.3934/mfc.2021024" TargetMode="External"/><Relationship Id="rId111" Type="http://schemas.openxmlformats.org/officeDocument/2006/relationships/hyperlink" Target="https://1510a6x9j-y-https-www-sciencedirect-com.z.e-nformation.ro/science/article/abs/pii/S1544612322002458?via%3Dihub" TargetMode="External"/><Relationship Id="rId153" Type="http://schemas.openxmlformats.org/officeDocument/2006/relationships/hyperlink" Target="https://link.springer.com/article/10.1007/s40590-022-00435-6" TargetMode="External"/><Relationship Id="rId195" Type="http://schemas.openxmlformats.org/officeDocument/2006/relationships/hyperlink" Target="https://www.mdpi.com/2071-1050/14/4/2350" TargetMode="External"/><Relationship Id="rId209" Type="http://schemas.openxmlformats.org/officeDocument/2006/relationships/hyperlink" Target="https://www.aimsciences.org/article/doi/10.3934/mfc.2022038" TargetMode="External"/><Relationship Id="rId360" Type="http://schemas.openxmlformats.org/officeDocument/2006/relationships/hyperlink" Target="https://1510q6hxf-y-https-www-webofscience-com.z.e-nformation.ro/wos/woscc/summary/60069fc0-3fea-4211-8fe7-8b22db30688b-935db150/relevance/1" TargetMode="External"/><Relationship Id="rId416" Type="http://schemas.openxmlformats.org/officeDocument/2006/relationships/hyperlink" Target="https://www.scopus.com/record/display.uri?eid=2-s2.0-61649109557&amp;origin=reflist&amp;sort=plf-f&amp;src=s&amp;citedAuthorId=23476321300&amp;imp=t&amp;sid=7424cafbc256cc54540c75e5fff354e9&amp;sot=cite&amp;sdt=cite&amp;cluster=scopubyr%2c%222022%22%2ct&amp;sl=0" TargetMode="External"/><Relationship Id="rId220" Type="http://schemas.openxmlformats.org/officeDocument/2006/relationships/hyperlink" Target="https://www.mdpi.com/2227-7390/10/13/2222" TargetMode="External"/><Relationship Id="rId458" Type="http://schemas.openxmlformats.org/officeDocument/2006/relationships/hyperlink" Target="https://www.webofscience.com/wos/woscc/full-record/WOS:000847149700001" TargetMode="External"/><Relationship Id="rId15" Type="http://schemas.openxmlformats.org/officeDocument/2006/relationships/hyperlink" Target="https://journalofinequalitiesandapplications.springeropen.com/articles/10.1186/s13660-022-02890-1" TargetMode="External"/><Relationship Id="rId57" Type="http://schemas.openxmlformats.org/officeDocument/2006/relationships/hyperlink" Target="https://thaijmath2.in.cmu.ac.th/index.php/thaijmath/article/view/1341" TargetMode="External"/><Relationship Id="rId262" Type="http://schemas.openxmlformats.org/officeDocument/2006/relationships/hyperlink" Target="https://www.anstuocmath.ro/mathematics/anale2022v1/3_RamziAlsaedi_et_all.pdf" TargetMode="External"/><Relationship Id="rId318" Type="http://schemas.openxmlformats.org/officeDocument/2006/relationships/hyperlink" Target="https://1510q6hxf-y-https-www-webofscience-com.z.e-nformation.ro/wos/woscc/summary/d7d86e42-fb86-425b-aa1b-81a90cbc18ac-935d6ca7/relevance/1" TargetMode="External"/><Relationship Id="rId99" Type="http://schemas.openxmlformats.org/officeDocument/2006/relationships/hyperlink" Target="https://www.mdpi.com/2227-7390/10/13/2239" TargetMode="External"/><Relationship Id="rId122" Type="http://schemas.openxmlformats.org/officeDocument/2006/relationships/hyperlink" Target="https://link.springer.com/article/10.1007/s12215-021-00613-x" TargetMode="External"/><Relationship Id="rId164" Type="http://schemas.openxmlformats.org/officeDocument/2006/relationships/hyperlink" Target="https://doi.org/10.1080/02331934.2022.2043858" TargetMode="External"/><Relationship Id="rId371" Type="http://schemas.openxmlformats.org/officeDocument/2006/relationships/hyperlink" Target="https://1510q6hxf-y-https-www-webofscience-com.z.e-nformation.ro/wos/woscc/summary/a1d168b1-5428-41ef-9e55-e332d881b485-935e8077/relevance/1" TargetMode="External"/><Relationship Id="rId427" Type="http://schemas.openxmlformats.org/officeDocument/2006/relationships/hyperlink" Target="https://www.mdpi.com/2079-4991/12/13/2316" TargetMode="External"/><Relationship Id="rId469" Type="http://schemas.openxmlformats.org/officeDocument/2006/relationships/hyperlink" Target="https://www.webofscience.com/wos/woscc/full-record/WOS:000890000900005" TargetMode="External"/><Relationship Id="rId26" Type="http://schemas.openxmlformats.org/officeDocument/2006/relationships/hyperlink" Target="https://www.techscience.com/CMES/v130n3/46077" TargetMode="External"/><Relationship Id="rId231" Type="http://schemas.openxmlformats.org/officeDocument/2006/relationships/hyperlink" Target="https://www.sciencedirect.com/science/article/pii/S0001870822004157" TargetMode="External"/><Relationship Id="rId273" Type="http://schemas.openxmlformats.org/officeDocument/2006/relationships/hyperlink" Target="http://www.wseas.us/e-library/conferences/2011/Paris/ECC/ECC-64.pdf" TargetMode="External"/><Relationship Id="rId329" Type="http://schemas.openxmlformats.org/officeDocument/2006/relationships/hyperlink" Target="https://1510q6hxf-y-https-www-webofscience-com.z.e-nformation.ro/wos/woscc/summary/3e40f469-9c8c-4ae3-b379-d84b360ddb28-935e382a/relevance/1" TargetMode="External"/><Relationship Id="rId480" Type="http://schemas.openxmlformats.org/officeDocument/2006/relationships/hyperlink" Target="https://www.webofscience.com/wos/woscc/full-record/WOS:000874570900001" TargetMode="External"/><Relationship Id="rId68" Type="http://schemas.openxmlformats.org/officeDocument/2006/relationships/hyperlink" Target="https://doiserbia.nb.rs/Article.aspx?ID=0354-51802203049A" TargetMode="External"/><Relationship Id="rId133" Type="http://schemas.openxmlformats.org/officeDocument/2006/relationships/hyperlink" Target="https://www.mdpi.com/2504-3110/6/3/172" TargetMode="External"/><Relationship Id="rId175" Type="http://schemas.openxmlformats.org/officeDocument/2006/relationships/hyperlink" Target="https://link.springer.com/article/10.1007/s11785-022-01213-y" TargetMode="External"/><Relationship Id="rId340" Type="http://schemas.openxmlformats.org/officeDocument/2006/relationships/hyperlink" Target="https://1510q6hxf-y-https-www-webofscience-com.z.e-nformation.ro/wos/woscc/summary/3e40f469-9c8c-4ae3-b379-d84b360ddb28-935e382a/relevance/1" TargetMode="External"/><Relationship Id="rId200" Type="http://schemas.openxmlformats.org/officeDocument/2006/relationships/hyperlink" Target="https://journals.sagepub.com/doi/abs/10.1177/2277978721995654" TargetMode="External"/><Relationship Id="rId382" Type="http://schemas.openxmlformats.org/officeDocument/2006/relationships/hyperlink" Target="https://link.springer.com/article/10.1007/s10661-023-11411-6" TargetMode="External"/><Relationship Id="rId438" Type="http://schemas.openxmlformats.org/officeDocument/2006/relationships/hyperlink" Target="https://1510q6gvs-y-https-www-webofscience-com.z.e-nformation.ro/wos/woscc/summary/2439ef00-0aa0-43a6-ad46-095a555bd702-933d51cf/relevance/1" TargetMode="External"/><Relationship Id="rId242" Type="http://schemas.openxmlformats.org/officeDocument/2006/relationships/hyperlink" Target="https://www-scopus-com.am.e-nformation.ro/record/display.uri?eid=2-s2.0-79952633691&amp;origin=resultslist&amp;sort=plf-f&amp;cite=2-s2.0-79952633691&amp;src=s&amp;imp=t&amp;sid=8879f76aaa7c4b2d85c23a853e4558ea&amp;sot=cite&amp;sdt=a&amp;sl=0" TargetMode="External"/><Relationship Id="rId284" Type="http://schemas.openxmlformats.org/officeDocument/2006/relationships/hyperlink" Target="https://www.webofscience.com/wos/woscc/full-record/WOS:000770031200001" TargetMode="External"/><Relationship Id="rId491" Type="http://schemas.openxmlformats.org/officeDocument/2006/relationships/hyperlink" Target="https://www.webofscience.com/wos/woscc/full-record/WOS:000745874000001" TargetMode="External"/><Relationship Id="rId505" Type="http://schemas.openxmlformats.org/officeDocument/2006/relationships/hyperlink" Target="https://1510q0fl1-y-https-www-webofscience-com.z.e-nformation.ro/wos/woscc/full-record/WOS:000792488700008" TargetMode="External"/><Relationship Id="rId37" Type="http://schemas.openxmlformats.org/officeDocument/2006/relationships/hyperlink" Target="https://1510g6vw0-y-https-link-springer-com.z.e-nformation.ro/article/10.1007/s12215-021-00695-7" TargetMode="External"/><Relationship Id="rId79" Type="http://schemas.openxmlformats.org/officeDocument/2006/relationships/hyperlink" Target="https://journalofinequalitiesandapplications.springeropen.com/articles/10.1186/s13660-022-02890-1" TargetMode="External"/><Relationship Id="rId102" Type="http://schemas.openxmlformats.org/officeDocument/2006/relationships/hyperlink" Target="http://jmi.ele-math.com/16-36/Inequalities-and-numerical-results-of-approximation-for-bivariate-$q$-Baskakov-Durrmeyer-type-operators-including-q-improper-integral" TargetMode="External"/><Relationship Id="rId144" Type="http://schemas.openxmlformats.org/officeDocument/2006/relationships/hyperlink" Target="https://www.sciencedirect.com/science/article/abs/pii/S0960077922011900" TargetMode="External"/><Relationship Id="rId90" Type="http://schemas.openxmlformats.org/officeDocument/2006/relationships/hyperlink" Target="https://1510g6wwm-y-https-link-springer-com.z.e-nformation.ro/article/10.1007/s13398-021-01176-3" TargetMode="External"/><Relationship Id="rId186" Type="http://schemas.openxmlformats.org/officeDocument/2006/relationships/hyperlink" Target="https://www.tandfonline.com/doi/ref/10.1080/03081087.2022.2114409?scroll=top&amp;role=tab" TargetMode="External"/><Relationship Id="rId351" Type="http://schemas.openxmlformats.org/officeDocument/2006/relationships/hyperlink" Target="https://1510q6ity-y-https-www-webofscience-com.z.e-nformation.ro/wos/woscc/summary/bf7e8f19-659a-479d-b543-d9b16742ab77-9376a3ae/relevance/1" TargetMode="External"/><Relationship Id="rId393" Type="http://schemas.openxmlformats.org/officeDocument/2006/relationships/hyperlink" Target="https://1510q0fl1-y-https-www-webofscience-com.z.e-nformation.ro/wos/woscc/full-record/WOS:000793850100002" TargetMode="External"/><Relationship Id="rId407" Type="http://schemas.openxmlformats.org/officeDocument/2006/relationships/hyperlink" Target="https://www.webofscience.com/wos/alldb/full-record/BCI:BCI202200313534" TargetMode="External"/><Relationship Id="rId449" Type="http://schemas.openxmlformats.org/officeDocument/2006/relationships/hyperlink" Target="https://www.webofscience.com/wos/alldb/full-record/BCI:BCI202200850890" TargetMode="External"/><Relationship Id="rId211" Type="http://schemas.openxmlformats.org/officeDocument/2006/relationships/hyperlink" Target="https://www.aimsciences.org/article/doi/10.3934/mfc.2021025" TargetMode="External"/><Relationship Id="rId253" Type="http://schemas.openxmlformats.org/officeDocument/2006/relationships/hyperlink" Target="https://doi.org/10.1007/s00521-022-07814-0" TargetMode="External"/><Relationship Id="rId295" Type="http://schemas.openxmlformats.org/officeDocument/2006/relationships/hyperlink" Target="https://www.webofscience.com/wos/woscc/full-record/WOS:000768229100001" TargetMode="External"/><Relationship Id="rId309" Type="http://schemas.openxmlformats.org/officeDocument/2006/relationships/hyperlink" Target="https://1510q6hxf-y-https-www-webofscience-com.z.e-nformation.ro/wos/woscc/summary/736b3221-aaea-4670-918e-6f26be1e3205-935cf2b5/relevance/1" TargetMode="External"/><Relationship Id="rId460" Type="http://schemas.openxmlformats.org/officeDocument/2006/relationships/hyperlink" Target="https://www.webofscience.com/wos/woscc/full-record/WOS:000830252200006" TargetMode="External"/><Relationship Id="rId516" Type="http://schemas.openxmlformats.org/officeDocument/2006/relationships/hyperlink" Target="https://1510q6t3b-y-https-www-webofscience-com.z.e-nformation.ro/wos/woscc/full-record/WOS:000850442300001(overlay:export/ris)" TargetMode="External"/><Relationship Id="rId48" Type="http://schemas.openxmlformats.org/officeDocument/2006/relationships/hyperlink" Target="https://1510g6vxb-y-https-link-springer-com.z.e-nformation.ro/article/10.1007/s40306-021-00472-9" TargetMode="External"/><Relationship Id="rId113" Type="http://schemas.openxmlformats.org/officeDocument/2006/relationships/hyperlink" Target="https://www.mdpi.com/2227-7390/10/9/1418" TargetMode="External"/><Relationship Id="rId320" Type="http://schemas.openxmlformats.org/officeDocument/2006/relationships/hyperlink" Target="https://1510q6hxf-y-https-www-webofscience-com.z.e-nformation.ro/wos/woscc/summary/f0fffe39-919c-44b8-9b1b-a89e69d4587d-935da58e/relevance/1" TargetMode="External"/><Relationship Id="rId155" Type="http://schemas.openxmlformats.org/officeDocument/2006/relationships/hyperlink" Target="https://ijnaa.semnan.ac.ir/article_7132.html" TargetMode="External"/><Relationship Id="rId197" Type="http://schemas.openxmlformats.org/officeDocument/2006/relationships/hyperlink" Target="https://www.mdpi.com/2227-7390/10/3/309" TargetMode="External"/><Relationship Id="rId362" Type="http://schemas.openxmlformats.org/officeDocument/2006/relationships/hyperlink" Target="https://1510q6hxf-y-https-www-webofscience-com.z.e-nformation.ro/wos/woscc/summary/0b70e0ac-558a-42a0-b97e-ef4314b493b6-935dde01/relevance/1" TargetMode="External"/><Relationship Id="rId418" Type="http://schemas.openxmlformats.org/officeDocument/2006/relationships/hyperlink" Target="https://www.scopus.com/record/display.uri?eid=2-s2.0-85130868900&amp;origin=resultslist&amp;sort=plf-f&amp;src=s&amp;citedAuthorId=23476321300&amp;imp=t&amp;sid=7424cafbc256cc54540c75e5fff354e9&amp;sot=cite&amp;sdt=cite&amp;cluster=scopubyr%2c%222022%22%2ct&amp;sl=0&amp;relpos=3&amp;citeCnt=2&amp;searchTerm=" TargetMode="External"/><Relationship Id="rId222" Type="http://schemas.openxmlformats.org/officeDocument/2006/relationships/hyperlink" Target="http://jmi.ele-math.com/16-55/Construction-of-the-Kantorovich-variant-of-the-Bernstein-Chlodovsky-operators-based-on-parameter-alpha" TargetMode="External"/><Relationship Id="rId264" Type="http://schemas.openxmlformats.org/officeDocument/2006/relationships/hyperlink" Target="https://www.igi-global.com/article/convergence-consistence-and-stability-analysis-of-one-step-methods-for-first-order-intuitionistic-fuzzy-differential-equations/302123" TargetMode="External"/><Relationship Id="rId471" Type="http://schemas.openxmlformats.org/officeDocument/2006/relationships/hyperlink" Target="https://www.webofscience.com/wos/woscc/full-record/WOS:000796744500001" TargetMode="External"/><Relationship Id="rId17" Type="http://schemas.openxmlformats.org/officeDocument/2006/relationships/hyperlink" Target="https://1511m6vq1-y-https-www-tandfonline-com.z.e-nformation.ro/doi/full/10.1080/01630563.2022.2108443" TargetMode="External"/><Relationship Id="rId59" Type="http://schemas.openxmlformats.org/officeDocument/2006/relationships/hyperlink" Target="https://www.aimsciences.org/article/doi/10.3934/mfc.2022002" TargetMode="External"/><Relationship Id="rId124" Type="http://schemas.openxmlformats.org/officeDocument/2006/relationships/hyperlink" Target="https://www.mdpi.com/2075-1680/11/2/50" TargetMode="External"/><Relationship Id="rId70" Type="http://schemas.openxmlformats.org/officeDocument/2006/relationships/hyperlink" Target="https://advancesincontinuousanddiscretemodels.springeropen.com/articles/10.1186/s13662-022-03675-y" TargetMode="External"/><Relationship Id="rId166" Type="http://schemas.openxmlformats.org/officeDocument/2006/relationships/hyperlink" Target="https://www.mdpi.com/2073-8994/14/5/1016" TargetMode="External"/><Relationship Id="rId331" Type="http://schemas.openxmlformats.org/officeDocument/2006/relationships/hyperlink" Target="https://1510q6hxf-y-https-www-webofscience-com.z.e-nformation.ro/wos/woscc/summary/c7085a57-421c-46af-beea-9bfbbc6136fd-935e7161/relevance/1" TargetMode="External"/><Relationship Id="rId373" Type="http://schemas.openxmlformats.org/officeDocument/2006/relationships/hyperlink" Target="https://1510q6hxf-y-https-www-webofscience-com.z.e-nformation.ro/wos/woscc/summary/45a20927-7720-4577-a0c8-2348fc83a82e-935e927c/relevance/1" TargetMode="External"/><Relationship Id="rId429" Type="http://schemas.openxmlformats.org/officeDocument/2006/relationships/hyperlink" Target="https://www.mdpi.com/2079-4991/12/11/1783" TargetMode="External"/><Relationship Id="rId1" Type="http://schemas.openxmlformats.org/officeDocument/2006/relationships/hyperlink" Target="https://www.aimsciences.org/article/doi/10.3934/mfc.2022003" TargetMode="External"/><Relationship Id="rId233" Type="http://schemas.openxmlformats.org/officeDocument/2006/relationships/hyperlink" Target="https://151095m67-y-https-www-scopus-com.z.e-nformation.ro/record/display.uri?eid=2-s2.0-85127447238&amp;origin=resultslist&amp;sort=plf-f&amp;cite=2-s2.0-85065444822&amp;src=s&amp;imp=t&amp;sid=089b186e23a8ee615e1f7fb69823cfed&amp;sot=cite&amp;sdt=a&amp;sl=0&amp;relpos=3&amp;citeCnt=1&amp;searchTerm=" TargetMode="External"/><Relationship Id="rId440" Type="http://schemas.openxmlformats.org/officeDocument/2006/relationships/hyperlink" Target="https://1510q6gvs-y-https-www-webofscience-com.z.e-nformation.ro/wos/woscc/summary/98d95036-dc95-4317-be19-7b2c1c2482f7-933d65c6/relevance/1" TargetMode="External"/><Relationship Id="rId28" Type="http://schemas.openxmlformats.org/officeDocument/2006/relationships/hyperlink" Target="https://www.mdpi.com/2227-7390/10/18/3227" TargetMode="External"/><Relationship Id="rId275" Type="http://schemas.openxmlformats.org/officeDocument/2006/relationships/hyperlink" Target="https://www.webofscience.com/wos/woscc/full-record/WOS:000769263900001" TargetMode="External"/><Relationship Id="rId300" Type="http://schemas.openxmlformats.org/officeDocument/2006/relationships/hyperlink" Target="https://www.webofscience.com/wos/woscc/full-record/WOS:000890907100009" TargetMode="External"/><Relationship Id="rId482" Type="http://schemas.openxmlformats.org/officeDocument/2006/relationships/hyperlink" Target="https://www.webofscience.com/wos/woscc/full-record/WOS:000813382800001" TargetMode="External"/><Relationship Id="rId81" Type="http://schemas.openxmlformats.org/officeDocument/2006/relationships/hyperlink" Target="https://www.mdpi.com/2227-7390/10/18/3227" TargetMode="External"/><Relationship Id="rId135" Type="http://schemas.openxmlformats.org/officeDocument/2006/relationships/hyperlink" Target="http://koreascience.or.kr/article/JAKO202209655103008.page" TargetMode="External"/><Relationship Id="rId177" Type="http://schemas.openxmlformats.org/officeDocument/2006/relationships/hyperlink" Target="https://link.springer.com/article/10.1007/s00009-022-02127-x?utm_source=xmol&amp;utm_medium=affiliate&amp;utm_content=meta&amp;utm_campaign=DDCN_1_GL01_metadata" TargetMode="External"/><Relationship Id="rId342" Type="http://schemas.openxmlformats.org/officeDocument/2006/relationships/hyperlink" Target="https://www.mdpi.com/1726028" TargetMode="External"/><Relationship Id="rId384" Type="http://schemas.openxmlformats.org/officeDocument/2006/relationships/hyperlink" Target="https://1510q0fl1-y-https-www-webofscience-com.z.e-nformation.ro/wos/woscc/full-record/WOS:000779548800002" TargetMode="External"/><Relationship Id="rId202" Type="http://schemas.openxmlformats.org/officeDocument/2006/relationships/hyperlink" Target="https://www.mdpi.com/2076-3417/12/8/4058" TargetMode="External"/><Relationship Id="rId244" Type="http://schemas.openxmlformats.org/officeDocument/2006/relationships/hyperlink" Target="https://www-scopus-com.am.e-nformation.ro/record/display.uri?eid=2-s2.0-79952633691&amp;origin=resultslist&amp;sort=plf-f&amp;cite=2-s2.0-79952633691&amp;src=s&amp;imp=t&amp;sid=8879f76aaa7c4b2d85c23a853e4558ea&amp;sot=cite&amp;sdt=a&amp;sl=0" TargetMode="External"/><Relationship Id="rId39" Type="http://schemas.openxmlformats.org/officeDocument/2006/relationships/hyperlink" Target="https://www.worldscientific.com/doi/10.1142/S1793557122501364" TargetMode="External"/><Relationship Id="rId286" Type="http://schemas.openxmlformats.org/officeDocument/2006/relationships/hyperlink" Target="https://www.webofscience.com/wos/woscc/full-record/WOS:000967751000077" TargetMode="External"/><Relationship Id="rId451" Type="http://schemas.openxmlformats.org/officeDocument/2006/relationships/hyperlink" Target="https://www.webofscience.com/wos/alldb/summary/0d8cff2e-ffcd-4592-80b6-83a574a7fa50-9439a67f/relevance/1" TargetMode="External"/><Relationship Id="rId493" Type="http://schemas.openxmlformats.org/officeDocument/2006/relationships/hyperlink" Target="https://www.webofscience.com/wos/woscc/full-record/WOS:000858095100001" TargetMode="External"/><Relationship Id="rId507" Type="http://schemas.openxmlformats.org/officeDocument/2006/relationships/hyperlink" Target="https://1510q0fl1-y-https-www-webofscience-com.z.e-nformation.ro/wos/woscc/full-record/WOS:000673432200001" TargetMode="External"/><Relationship Id="rId50" Type="http://schemas.openxmlformats.org/officeDocument/2006/relationships/hyperlink" Target="https://www.aimsciences.org/article/doi/10.3934/mfc.2021043" TargetMode="External"/><Relationship Id="rId104" Type="http://schemas.openxmlformats.org/officeDocument/2006/relationships/hyperlink" Target="http://jmi.ele-math.com/16-91/Cater-type-inequalities-involving-Cater-products-and-their-applications-in-space-science" TargetMode="External"/><Relationship Id="rId146" Type="http://schemas.openxmlformats.org/officeDocument/2006/relationships/hyperlink" Target="https://www.hindawi.com/journals/jfs/2022/8532797/" TargetMode="External"/><Relationship Id="rId188" Type="http://schemas.openxmlformats.org/officeDocument/2006/relationships/hyperlink" Target="https://link.springer.com/chapter/10.1007/978-3-030-97814-3_17" TargetMode="External"/><Relationship Id="rId311" Type="http://schemas.openxmlformats.org/officeDocument/2006/relationships/hyperlink" Target="https://1510q6hxf-y-https-www-webofscience-com.z.e-nformation.ro/wos/woscc/summary/61a41a30-16a7-4dec-b241-930c24f20c54-935d108c/relevance/1" TargetMode="External"/><Relationship Id="rId353" Type="http://schemas.openxmlformats.org/officeDocument/2006/relationships/hyperlink" Target="https://1510q6hxf-y-https-www-webofscience-com.z.e-nformation.ro/wos/woscc/summary/e4f31dfe-501a-4e18-b9c1-57809a7cc19c-935d200b/relevance/1" TargetMode="External"/><Relationship Id="rId395" Type="http://schemas.openxmlformats.org/officeDocument/2006/relationships/hyperlink" Target="https://1510q0fl1-y-https-www-webofscience-com.z.e-nformation.ro/wos/woscc/full-record/WOS:000879106500001" TargetMode="External"/><Relationship Id="rId409" Type="http://schemas.openxmlformats.org/officeDocument/2006/relationships/hyperlink" Target="https://www.foliamalacologica.com/Shell-colouration-and-different-introductions-of-the-land-snail-Cepaea-hortensis,156383,0,2.html" TargetMode="External"/><Relationship Id="rId92" Type="http://schemas.openxmlformats.org/officeDocument/2006/relationships/hyperlink" Target="http://jmi.ele-math.com/16-55/Construction-of-the-Kantorovich-variant-of-the-Bernstein-Chlodovsky-operators-based-on-parameter-alpha" TargetMode="External"/><Relationship Id="rId213" Type="http://schemas.openxmlformats.org/officeDocument/2006/relationships/hyperlink" Target="http://jmi.ele-math.com/16-32/Some-approximation-results-on-a-class-of-new-type-lambda-Bernstein-polynomials" TargetMode="External"/><Relationship Id="rId420" Type="http://schemas.openxmlformats.org/officeDocument/2006/relationships/hyperlink" Target="https://www.scopus.com/record/display.uri?eid=2-s2.0-85122878473&amp;origin=resultslist&amp;sort=plf-f&amp;src=s&amp;citedAuthorId=23476321300&amp;imp=t&amp;sid=7424cafbc256cc54540c75e5fff354e9&amp;sot=cite&amp;sdt=cite&amp;cluster=scopubyr%2c%222022%22%2ct&amp;sl=0&amp;relpos=5&amp;citeCnt=0&amp;searchTerm=" TargetMode="External"/><Relationship Id="rId255" Type="http://schemas.openxmlformats.org/officeDocument/2006/relationships/hyperlink" Target="https://www.mdpi.com/2079-9292/11/21/3452" TargetMode="External"/><Relationship Id="rId297" Type="http://schemas.openxmlformats.org/officeDocument/2006/relationships/hyperlink" Target="https://tmfv.com.ua/journal/article/view/1745" TargetMode="External"/><Relationship Id="rId462" Type="http://schemas.openxmlformats.org/officeDocument/2006/relationships/hyperlink" Target="https://www.webofscience.com/wos/woscc/full-record/WOS:000823469100001" TargetMode="External"/><Relationship Id="rId518" Type="http://schemas.openxmlformats.org/officeDocument/2006/relationships/hyperlink" Target="https://1510q6t3b-y-https-www-webofscience-com.z.e-nformation.ro/wos/woscc/full-record/WOS:000745758100001" TargetMode="External"/><Relationship Id="rId115" Type="http://schemas.openxmlformats.org/officeDocument/2006/relationships/hyperlink" Target="https://www.mdpi.com/2073-8994/14/8/1596" TargetMode="External"/><Relationship Id="rId157" Type="http://schemas.openxmlformats.org/officeDocument/2006/relationships/hyperlink" Target="https://www.mdpi.com/2073-8994/14/5/1016" TargetMode="External"/><Relationship Id="rId322" Type="http://schemas.openxmlformats.org/officeDocument/2006/relationships/hyperlink" Target="https://1510q6hxf-y-https-www-webofscience-com.z.e-nformation.ro/wos/woscc/summary/e7c3bd67-8d47-4bdd-9303-4b1a78f1881d-935dbf68/relevance/1" TargetMode="External"/><Relationship Id="rId364" Type="http://schemas.openxmlformats.org/officeDocument/2006/relationships/hyperlink" Target="https://1510q6hxf-y-https-www-webofscience-com.z.e-nformation.ro/wos/woscc/summary/42f21dfe-7c89-40d3-94e3-f8134c1f59fc-935de9dd/relevance/1" TargetMode="External"/><Relationship Id="rId61" Type="http://schemas.openxmlformats.org/officeDocument/2006/relationships/hyperlink" Target="https://www.aimsciences.org/article/doi/10.3934/mfc.2021025" TargetMode="External"/><Relationship Id="rId199" Type="http://schemas.openxmlformats.org/officeDocument/2006/relationships/hyperlink" Target="https://www.hindawi.com/journals/jfq/2022/2910821/" TargetMode="External"/><Relationship Id="rId19" Type="http://schemas.openxmlformats.org/officeDocument/2006/relationships/hyperlink" Target="https://journalofinequalitiesandapplications.springeropen.com/articles/10.1186/s13660-022-02832-x" TargetMode="External"/><Relationship Id="rId224" Type="http://schemas.openxmlformats.org/officeDocument/2006/relationships/hyperlink" Target="https://1510a6vyj-y-https-www-sciencedirect-com.z.e-nformation.ro/science/article/abs/pii/S0022247X21009951?via%3Dihub" TargetMode="External"/><Relationship Id="rId266" Type="http://schemas.openxmlformats.org/officeDocument/2006/relationships/hyperlink" Target="https://www.philstat.org/index.php/MSEA/article/view/698" TargetMode="External"/><Relationship Id="rId431" Type="http://schemas.openxmlformats.org/officeDocument/2006/relationships/hyperlink" Target="https://1510q6gvs-y-https-www-webofscience-com.z.e-nformation.ro/wos/woscc/summary/54cf5a8f-abdb-487d-b7ff-a57ace6ba480-933c6b0a/relevance/1" TargetMode="External"/><Relationship Id="rId473" Type="http://schemas.openxmlformats.org/officeDocument/2006/relationships/hyperlink" Target="https://www.webofscience.com/wos/woscc/full-record/WOS:000858739400001" TargetMode="External"/><Relationship Id="rId30" Type="http://schemas.openxmlformats.org/officeDocument/2006/relationships/hyperlink" Target="https://www.aimsciences.org/article/doi/10.3934/mfc.2021025" TargetMode="External"/><Relationship Id="rId126" Type="http://schemas.openxmlformats.org/officeDocument/2006/relationships/hyperlink" Target="https://doi.org/10.3390/axioms11120731" TargetMode="External"/><Relationship Id="rId168" Type="http://schemas.openxmlformats.org/officeDocument/2006/relationships/hyperlink" Target="https://link.springer.com/article/10.1186/s13663-022-00717-8" TargetMode="External"/><Relationship Id="rId333" Type="http://schemas.openxmlformats.org/officeDocument/2006/relationships/hyperlink" Target="https://1510q6hxf-y-https-www-webofscience-com.z.e-nformation.ro/wos/woscc/summary/f1c17fe2-2424-4c8d-bcbf-dd91db929725-935ec5c5/relevance/1" TargetMode="External"/><Relationship Id="rId72" Type="http://schemas.openxmlformats.org/officeDocument/2006/relationships/hyperlink" Target="https://1510g6wc8-y-https-link-springer-com.z.e-nformation.ro/article/10.1007/s41478-022-00461-7" TargetMode="External"/><Relationship Id="rId375" Type="http://schemas.openxmlformats.org/officeDocument/2006/relationships/hyperlink" Target="https://1510q6hxf-y-https-www-webofscience-com.z.e-nformation.ro/wos/woscc/summary/261cc61f-4131-41dd-89b0-9781b8b35c71-935ecbbb/relevance/1" TargetMode="External"/><Relationship Id="rId3" Type="http://schemas.openxmlformats.org/officeDocument/2006/relationships/hyperlink" Target="https://1510g6ve3-y-https-link-springer-com.z.e-nformation.ro/article/10.1007/s41478-022-00467-1" TargetMode="External"/><Relationship Id="rId235" Type="http://schemas.openxmlformats.org/officeDocument/2006/relationships/hyperlink" Target="https://151095m67-y-https-www-scopus-com.z.e-nformation.ro/record/display.uri?eid=2-s2.0-85135460926&amp;origin=resultslist&amp;sort=plf-f&amp;cite=2-s2.0-85065444822&amp;src=s&amp;imp=t&amp;sid=089b186e23a8ee615e1f7fb69823cfed&amp;sot=cite&amp;sdt=a&amp;sl=0&amp;relpos=7&amp;citeCnt=0&amp;searchTerm=" TargetMode="External"/><Relationship Id="rId277" Type="http://schemas.openxmlformats.org/officeDocument/2006/relationships/hyperlink" Target="https://www.webofscience.com/wos/woscc/full-record/WOS:000900575900001" TargetMode="External"/><Relationship Id="rId400" Type="http://schemas.openxmlformats.org/officeDocument/2006/relationships/hyperlink" Target="https://1510q0fl1-y-https-www-webofscience-com.z.e-nformation.ro/wos/woscc/full-record/WOS:000843613300031" TargetMode="External"/><Relationship Id="rId442" Type="http://schemas.openxmlformats.org/officeDocument/2006/relationships/hyperlink" Target="https://1510q6gvs-y-https-www-webofscience-com.z.e-nformation.ro/wos/woscc/summary/3f4a3ab5-a362-4f2d-a894-93346898efc6-933d8c97/relevance/1" TargetMode="External"/><Relationship Id="rId484" Type="http://schemas.openxmlformats.org/officeDocument/2006/relationships/hyperlink" Target="https://www.webofscience.com/wos/woscc/full-record/WOS:000792423900008" TargetMode="External"/><Relationship Id="rId137" Type="http://schemas.openxmlformats.org/officeDocument/2006/relationships/hyperlink" Target="https://www.webofscience.com/wos/woscc/full-record/WOS:000883987100001" TargetMode="External"/><Relationship Id="rId302" Type="http://schemas.openxmlformats.org/officeDocument/2006/relationships/hyperlink" Target="https://www.webofscience.com/wos/woscc/full-record/WOS:000859801700001" TargetMode="External"/><Relationship Id="rId344" Type="http://schemas.openxmlformats.org/officeDocument/2006/relationships/hyperlink" Target="https://1510q6hxf-y-https-www-webofscience-com.z.e-nformation.ro/wos/woscc/summary/fc95ed74-6af9-4fe6-a28e-0459f7cc768d-935c5b3e/relevance/1" TargetMode="External"/><Relationship Id="rId41" Type="http://schemas.openxmlformats.org/officeDocument/2006/relationships/hyperlink" Target="https://www.aimsciences.org/article/doi/10.3934/mfc.2022008" TargetMode="External"/><Relationship Id="rId83" Type="http://schemas.openxmlformats.org/officeDocument/2006/relationships/hyperlink" Target="https://1510g6wgp-y-https-link-springer-com.z.e-nformation.ro/article/10.1007/s13398-021-01176-3" TargetMode="External"/><Relationship Id="rId179" Type="http://schemas.openxmlformats.org/officeDocument/2006/relationships/hyperlink" Target="https://www.degruyter.com/document/doi/10.1515/ms-2022-0067/html" TargetMode="External"/><Relationship Id="rId386" Type="http://schemas.openxmlformats.org/officeDocument/2006/relationships/hyperlink" Target="https://1510q0fl1-y-https-www-webofscience-com.z.e-nformation.ro/wos/woscc/full-record/WOS:000859673100006" TargetMode="External"/><Relationship Id="rId190" Type="http://schemas.openxmlformats.org/officeDocument/2006/relationships/hyperlink" Target="https://www.tandfonline.com/doi/full/10.1080/23311886.2022.2083481" TargetMode="External"/><Relationship Id="rId204" Type="http://schemas.openxmlformats.org/officeDocument/2006/relationships/hyperlink" Target="https://www.worldscientific.com/doi/epdf/10.1142/S0218348X22402502" TargetMode="External"/><Relationship Id="rId246" Type="http://schemas.openxmlformats.org/officeDocument/2006/relationships/hyperlink" Target="https://151095m67-y-https-www-scopus-com.z.e-nformation.ro/record/display.uri?eid=2-s2.0-59249108369&amp;origin=resultslist&amp;sort=plf-f&amp;cite=2-s2.0-59249108369&amp;src=s&amp;imp=t&amp;sid=6eb3da1ae1f1262f2803ba05287bb48d&amp;sot=cite&amp;sdt=a&amp;sl=0" TargetMode="External"/><Relationship Id="rId288" Type="http://schemas.openxmlformats.org/officeDocument/2006/relationships/hyperlink" Target="https://www.mdpi.com/1422-0067/23/20/12108" TargetMode="External"/><Relationship Id="rId411" Type="http://schemas.openxmlformats.org/officeDocument/2006/relationships/hyperlink" Target="https://1510q0g30-y-https-www-webofscience-com.z.e-nformation.ro/wos/alldb/full-record/ZOOREC:ZOOR15809039365" TargetMode="External"/><Relationship Id="rId453" Type="http://schemas.openxmlformats.org/officeDocument/2006/relationships/hyperlink" Target="https://www.webofscience.com/wos/alldb/summary/2b45b97c-9686-48bf-a658-308fbcd54316-943bcc53/relevance/1" TargetMode="External"/><Relationship Id="rId509" Type="http://schemas.openxmlformats.org/officeDocument/2006/relationships/hyperlink" Target="https://1510q0fl1-y-https-www-webofscience-com.z.e-nformation.ro/wos/woscc/full-record/WOS:000835800500001" TargetMode="External"/><Relationship Id="rId106" Type="http://schemas.openxmlformats.org/officeDocument/2006/relationships/hyperlink" Target="https://1510g6x6q-y-https-link-springer-com.z.e-nformation.ro/article/10.1007/s11117-022-00926-w" TargetMode="External"/><Relationship Id="rId313" Type="http://schemas.openxmlformats.org/officeDocument/2006/relationships/hyperlink" Target="https://1510q6hxf-y-https-www-webofscience-com.z.e-nformation.ro/wos/woscc/summary/6972d404-28ff-475c-ae49-691143d69c4b-935d181d/relevance/1" TargetMode="External"/><Relationship Id="rId495" Type="http://schemas.openxmlformats.org/officeDocument/2006/relationships/hyperlink" Target="https://www.webofscience.com/wos/woscc/full-record/WOS:000792423900008" TargetMode="External"/><Relationship Id="rId10" Type="http://schemas.openxmlformats.org/officeDocument/2006/relationships/hyperlink" Target="https://1510a6vdn-y-https-www-sciencedirect-com.z.e-nformation.ro/science/article/abs/pii/S0022247X21009951?via%3Dihub" TargetMode="External"/><Relationship Id="rId52" Type="http://schemas.openxmlformats.org/officeDocument/2006/relationships/hyperlink" Target="https://doiserbia.nb.rs/Article.aspx?ID=0354-51802201349K" TargetMode="External"/><Relationship Id="rId94" Type="http://schemas.openxmlformats.org/officeDocument/2006/relationships/hyperlink" Target="https://doiserbia.nb.rs/Article.aspx?ID=0354-51802211655S" TargetMode="External"/><Relationship Id="rId148" Type="http://schemas.openxmlformats.org/officeDocument/2006/relationships/hyperlink" Target="https://www.mdpi.com/2073-8994/14/5/1016" TargetMode="External"/><Relationship Id="rId355" Type="http://schemas.openxmlformats.org/officeDocument/2006/relationships/hyperlink" Target="https://1510q6hxf-y-https-www-webofscience-com.z.e-nformation.ro/wos/woscc/summary/6d58d6e9-8985-4fdd-99b3-bed24ac0d9bf-935d596a/relevance/1" TargetMode="External"/><Relationship Id="rId397" Type="http://schemas.openxmlformats.org/officeDocument/2006/relationships/hyperlink" Target="https://1510q6fvd-y-https-www-webofscience-com.z.e-nformation.ro/wos/alldb/full-record/WOS:000957609700008" TargetMode="External"/><Relationship Id="rId520" Type="http://schemas.openxmlformats.org/officeDocument/2006/relationships/hyperlink" Target="https://1510q6two-y-https-www-webofscience-com.z.e-nformation.ro/wos/woscc/full-record/WOS:000721465600001" TargetMode="External"/><Relationship Id="rId215" Type="http://schemas.openxmlformats.org/officeDocument/2006/relationships/hyperlink" Target="https://projecteuclid.org/journals/advanced-studies-euro-tbilisi-mathematical-journal/volume-15/issue-1/On-a-Stancu-form-Sz%c3%a1sz-Mirakjan-Kantorovich-operators-based-on/10.32513/asetmj/19322008210.short" TargetMode="External"/><Relationship Id="rId257" Type="http://schemas.openxmlformats.org/officeDocument/2006/relationships/hyperlink" Target="https://www.anstuocmath.ro/mathematics/anale2022v1/3_RamziAlsaedi_et_all.pdf" TargetMode="External"/><Relationship Id="rId422" Type="http://schemas.openxmlformats.org/officeDocument/2006/relationships/hyperlink" Target="https://1510q6hxf-y-https-www-webofscience-com.z.e-nformation.ro/wos/woscc/summary/a4d3674f-bcc8-4f50-a368-f26f7980bb7e-935d6342/relevance/1" TargetMode="External"/><Relationship Id="rId464" Type="http://schemas.openxmlformats.org/officeDocument/2006/relationships/hyperlink" Target="https://www.webofscience.com/wos/woscc/full-record/WOS:000789057800001" TargetMode="External"/><Relationship Id="rId299" Type="http://schemas.openxmlformats.org/officeDocument/2006/relationships/hyperlink" Target="https://www.webofscience.com/wos/woscc/full-record/WOS:000768229100001" TargetMode="External"/><Relationship Id="rId63" Type="http://schemas.openxmlformats.org/officeDocument/2006/relationships/hyperlink" Target="https://1510g6w8h-y-https-link-springer-com.z.e-nformation.ro/article/10.1007/s40306-021-00472-9" TargetMode="External"/><Relationship Id="rId159" Type="http://schemas.openxmlformats.org/officeDocument/2006/relationships/hyperlink" Target="http://online.watsci.org/abstract_pdf/2022v29/v29n3b-pdf/4.pdf" TargetMode="External"/><Relationship Id="rId366" Type="http://schemas.openxmlformats.org/officeDocument/2006/relationships/hyperlink" Target="https://1510q6hxf-y-https-www-webofscience-com.z.e-nformation.ro/wos/woscc/summary/a94f01cf-524b-4537-861e-54da5cbeddf5-935e0a0d/relevance/1" TargetMode="External"/><Relationship Id="rId226" Type="http://schemas.openxmlformats.org/officeDocument/2006/relationships/hyperlink" Target="https://www.mdpi.com/2073-8994/14/12/2624" TargetMode="External"/><Relationship Id="rId433" Type="http://schemas.openxmlformats.org/officeDocument/2006/relationships/hyperlink" Target="https://doi.org/10.1007/s10708-021-10563-7"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fssu.ro/campionatul-national-universitar-de-judo-editia-2022/" TargetMode="External"/><Relationship Id="rId3" Type="http://schemas.openxmlformats.org/officeDocument/2006/relationships/hyperlink" Target="https://cronometraj.racetecresults.com/results.aspx?CId=16648&amp;RId=298&amp;EId=4&amp;dt=1" TargetMode="External"/><Relationship Id="rId7" Type="http://schemas.openxmlformats.org/officeDocument/2006/relationships/hyperlink" Target="https://cronometraj.racetecresults.com/myresults.aspx?uid=16648-2206-1-69875" TargetMode="External"/><Relationship Id="rId2" Type="http://schemas.openxmlformats.org/officeDocument/2006/relationships/hyperlink" Target="https://cronometraj.racetecresults.com/myresults.aspx?uid=16648-2206-1-69875" TargetMode="External"/><Relationship Id="rId1" Type="http://schemas.openxmlformats.org/officeDocument/2006/relationships/hyperlink" Target="https://fssu.ro/campionatul-national-universitar-de-judo-editia-2022/" TargetMode="External"/><Relationship Id="rId6" Type="http://schemas.openxmlformats.org/officeDocument/2006/relationships/hyperlink" Target="https://www.ulbsibiu.ro/news/campionatul-national-universitar-de-judo-editia-51/" TargetMode="External"/><Relationship Id="rId5" Type="http://schemas.openxmlformats.org/officeDocument/2006/relationships/hyperlink" Target="https://www.ulbsibiu.ro/news/campionatul-national-universitar-de-judo-editia-51/" TargetMode="External"/><Relationship Id="rId10" Type="http://schemas.openxmlformats.org/officeDocument/2006/relationships/hyperlink" Target="https://www.ulbsibiu.ro/news/campionatul-national-universitar-de-judo-editia-51/" TargetMode="External"/><Relationship Id="rId4" Type="http://schemas.openxmlformats.org/officeDocument/2006/relationships/hyperlink" Target="https://fssu.ro/campionatul-national-universitar-de-judo-editia-2022/" TargetMode="External"/><Relationship Id="rId9" Type="http://schemas.openxmlformats.org/officeDocument/2006/relationships/hyperlink" Target="https://fssu.ro/campionatul-national-universitar-de-judo-editia-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00"/>
  <sheetViews>
    <sheetView tabSelected="1" topLeftCell="Q1" zoomScale="70" zoomScaleNormal="70" workbookViewId="0">
      <pane ySplit="4" topLeftCell="A48" activePane="bottomLeft" state="frozen"/>
      <selection pane="bottomLeft" activeCell="AQ63" sqref="AQ63"/>
    </sheetView>
  </sheetViews>
  <sheetFormatPr defaultColWidth="14.3984375" defaultRowHeight="15" customHeight="1"/>
  <cols>
    <col min="1" max="1" width="12.1328125" customWidth="1"/>
    <col min="2" max="2" width="42.1328125" customWidth="1"/>
    <col min="3" max="3" width="17.1328125" customWidth="1"/>
    <col min="4" max="4" width="19.73046875" customWidth="1"/>
    <col min="5" max="5" width="13.3984375" customWidth="1"/>
    <col min="6" max="40" width="7.86328125" customWidth="1"/>
    <col min="41" max="41" width="12.1328125" customWidth="1"/>
    <col min="42" max="43" width="13" customWidth="1"/>
    <col min="44" max="45" width="14.1328125" customWidth="1"/>
  </cols>
  <sheetData>
    <row r="1" spans="1:45" ht="14.25" customHeight="1">
      <c r="A1" s="1"/>
      <c r="B1" s="1"/>
      <c r="C1" s="1"/>
      <c r="D1" s="1"/>
      <c r="E1" s="1"/>
      <c r="F1" s="2"/>
      <c r="G1" s="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ht="24.75" customHeight="1">
      <c r="A2" s="4" t="s">
        <v>0</v>
      </c>
      <c r="B2" s="5" t="s">
        <v>1</v>
      </c>
      <c r="C2" s="6"/>
      <c r="D2" s="1"/>
      <c r="E2" s="1"/>
      <c r="F2" s="2"/>
      <c r="G2" s="1"/>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45" ht="123" customHeight="1">
      <c r="A3" s="1"/>
      <c r="B3" s="1"/>
      <c r="C3" s="1"/>
      <c r="D3" s="7"/>
      <c r="E3" s="7" t="s">
        <v>2</v>
      </c>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3"/>
      <c r="AP3" s="3"/>
      <c r="AQ3" s="3"/>
      <c r="AR3" s="9" t="s">
        <v>3</v>
      </c>
      <c r="AS3" s="9" t="s">
        <v>4</v>
      </c>
    </row>
    <row r="4" spans="1:45" ht="86.25" customHeight="1">
      <c r="A4" s="10" t="s">
        <v>5</v>
      </c>
      <c r="B4" s="11" t="s">
        <v>6</v>
      </c>
      <c r="C4" s="11" t="s">
        <v>7</v>
      </c>
      <c r="D4" s="11" t="s">
        <v>8</v>
      </c>
      <c r="E4" s="11" t="s">
        <v>9</v>
      </c>
      <c r="F4" s="11" t="s">
        <v>10</v>
      </c>
      <c r="G4" s="11" t="s">
        <v>11</v>
      </c>
      <c r="H4" s="11" t="s">
        <v>12</v>
      </c>
      <c r="I4" s="11" t="s">
        <v>13</v>
      </c>
      <c r="J4" s="11" t="s">
        <v>14</v>
      </c>
      <c r="K4" s="11" t="s">
        <v>15</v>
      </c>
      <c r="L4" s="11" t="s">
        <v>16</v>
      </c>
      <c r="M4" s="11" t="s">
        <v>17</v>
      </c>
      <c r="N4" s="11" t="s">
        <v>18</v>
      </c>
      <c r="O4" s="11" t="s">
        <v>19</v>
      </c>
      <c r="P4" s="11" t="s">
        <v>20</v>
      </c>
      <c r="Q4" s="11" t="s">
        <v>21</v>
      </c>
      <c r="R4" s="11" t="s">
        <v>22</v>
      </c>
      <c r="S4" s="11" t="s">
        <v>23</v>
      </c>
      <c r="T4" s="11" t="s">
        <v>24</v>
      </c>
      <c r="U4" s="11" t="s">
        <v>25</v>
      </c>
      <c r="V4" s="11" t="s">
        <v>26</v>
      </c>
      <c r="W4" s="12" t="s">
        <v>27</v>
      </c>
      <c r="X4" s="12" t="s">
        <v>28</v>
      </c>
      <c r="Y4" s="12" t="s">
        <v>29</v>
      </c>
      <c r="Z4" s="12" t="s">
        <v>30</v>
      </c>
      <c r="AA4" s="12" t="s">
        <v>31</v>
      </c>
      <c r="AB4" s="12" t="s">
        <v>32</v>
      </c>
      <c r="AC4" s="12" t="s">
        <v>33</v>
      </c>
      <c r="AD4" s="12" t="s">
        <v>34</v>
      </c>
      <c r="AE4" s="12" t="s">
        <v>35</v>
      </c>
      <c r="AF4" s="12" t="s">
        <v>36</v>
      </c>
      <c r="AG4" s="12" t="s">
        <v>37</v>
      </c>
      <c r="AH4" s="12" t="s">
        <v>38</v>
      </c>
      <c r="AI4" s="12" t="s">
        <v>39</v>
      </c>
      <c r="AJ4" s="12" t="s">
        <v>40</v>
      </c>
      <c r="AK4" s="12" t="s">
        <v>41</v>
      </c>
      <c r="AL4" s="12" t="s">
        <v>42</v>
      </c>
      <c r="AM4" s="12" t="s">
        <v>43</v>
      </c>
      <c r="AN4" s="12" t="s">
        <v>44</v>
      </c>
      <c r="AO4" s="13" t="s">
        <v>45</v>
      </c>
      <c r="AP4" s="10" t="s">
        <v>46</v>
      </c>
      <c r="AQ4" s="10" t="s">
        <v>47</v>
      </c>
      <c r="AR4" s="14" t="s">
        <v>48</v>
      </c>
      <c r="AS4" s="14" t="s">
        <v>49</v>
      </c>
    </row>
    <row r="5" spans="1:45" ht="14.25" customHeight="1">
      <c r="A5" s="15">
        <v>1</v>
      </c>
      <c r="B5" s="16" t="s">
        <v>50</v>
      </c>
      <c r="C5" s="16" t="s">
        <v>51</v>
      </c>
      <c r="D5" s="16" t="s">
        <v>52</v>
      </c>
      <c r="E5" s="17">
        <v>1600</v>
      </c>
      <c r="F5" s="18">
        <v>5600</v>
      </c>
      <c r="G5" s="18">
        <v>0</v>
      </c>
      <c r="H5" s="18">
        <v>0</v>
      </c>
      <c r="I5" s="18">
        <v>4413.33</v>
      </c>
      <c r="J5" s="18">
        <v>0</v>
      </c>
      <c r="K5" s="18">
        <v>0</v>
      </c>
      <c r="L5" s="18">
        <v>0</v>
      </c>
      <c r="M5" s="18">
        <v>0</v>
      </c>
      <c r="N5" s="18">
        <v>0</v>
      </c>
      <c r="O5" s="18">
        <v>0</v>
      </c>
      <c r="P5" s="18">
        <v>0</v>
      </c>
      <c r="Q5" s="18">
        <v>0</v>
      </c>
      <c r="R5" s="18">
        <v>1025</v>
      </c>
      <c r="S5" s="18">
        <v>250</v>
      </c>
      <c r="T5" s="18">
        <v>0</v>
      </c>
      <c r="U5" s="18">
        <v>0</v>
      </c>
      <c r="V5" s="18">
        <v>0</v>
      </c>
      <c r="W5" s="18">
        <v>0</v>
      </c>
      <c r="X5" s="18">
        <v>0</v>
      </c>
      <c r="Y5" s="18">
        <v>0</v>
      </c>
      <c r="Z5" s="18">
        <v>0</v>
      </c>
      <c r="AA5" s="18">
        <v>300</v>
      </c>
      <c r="AB5" s="18">
        <v>0</v>
      </c>
      <c r="AC5" s="18">
        <v>50</v>
      </c>
      <c r="AD5" s="18">
        <v>196</v>
      </c>
      <c r="AE5" s="18">
        <v>392</v>
      </c>
      <c r="AF5" s="18">
        <v>69.67</v>
      </c>
      <c r="AG5" s="18">
        <v>30</v>
      </c>
      <c r="AH5" s="18">
        <v>140</v>
      </c>
      <c r="AI5" s="18">
        <v>200</v>
      </c>
      <c r="AJ5" s="18">
        <v>50</v>
      </c>
      <c r="AK5" s="18">
        <v>0</v>
      </c>
      <c r="AL5" s="18">
        <v>50</v>
      </c>
      <c r="AM5" s="18">
        <v>0</v>
      </c>
      <c r="AN5" s="18">
        <v>0</v>
      </c>
      <c r="AO5" s="19">
        <f t="shared" ref="AO5:AO65" si="0">SUM(F5:AN5)</f>
        <v>12766</v>
      </c>
      <c r="AP5" s="20">
        <v>12766</v>
      </c>
      <c r="AQ5" s="20">
        <v>12766</v>
      </c>
      <c r="AR5" s="21">
        <f t="shared" ref="AR5:AR62" si="1">AO5-AP5</f>
        <v>0</v>
      </c>
      <c r="AS5" s="21">
        <f t="shared" ref="AS5:AS62" si="2">AO5-AQ5</f>
        <v>0</v>
      </c>
    </row>
    <row r="6" spans="1:45" ht="14.25" customHeight="1">
      <c r="A6" s="15">
        <v>2</v>
      </c>
      <c r="B6" s="16" t="s">
        <v>53</v>
      </c>
      <c r="C6" s="16" t="s">
        <v>51</v>
      </c>
      <c r="D6" s="16" t="s">
        <v>54</v>
      </c>
      <c r="E6" s="17">
        <v>1600</v>
      </c>
      <c r="F6" s="18">
        <v>2800</v>
      </c>
      <c r="G6" s="18">
        <v>0</v>
      </c>
      <c r="H6" s="22">
        <v>0</v>
      </c>
      <c r="I6" s="22">
        <v>524.98</v>
      </c>
      <c r="J6" s="22">
        <v>0</v>
      </c>
      <c r="K6" s="22">
        <v>0</v>
      </c>
      <c r="L6" s="22">
        <v>0</v>
      </c>
      <c r="M6" s="22">
        <v>0</v>
      </c>
      <c r="N6" s="22">
        <v>0</v>
      </c>
      <c r="O6" s="22">
        <v>0</v>
      </c>
      <c r="P6" s="22">
        <v>0</v>
      </c>
      <c r="Q6" s="22">
        <v>30</v>
      </c>
      <c r="R6" s="22">
        <v>900</v>
      </c>
      <c r="S6" s="22">
        <v>0</v>
      </c>
      <c r="T6" s="22">
        <v>0</v>
      </c>
      <c r="U6" s="22">
        <v>0</v>
      </c>
      <c r="V6" s="22">
        <v>0</v>
      </c>
      <c r="W6" s="22">
        <v>0</v>
      </c>
      <c r="X6" s="22">
        <v>0</v>
      </c>
      <c r="Y6" s="22">
        <v>0</v>
      </c>
      <c r="Z6" s="22">
        <v>0</v>
      </c>
      <c r="AA6" s="22">
        <v>0</v>
      </c>
      <c r="AB6" s="22">
        <v>0</v>
      </c>
      <c r="AC6" s="22">
        <v>0</v>
      </c>
      <c r="AD6" s="22">
        <v>231</v>
      </c>
      <c r="AE6" s="22">
        <v>462</v>
      </c>
      <c r="AF6" s="22">
        <v>195.66</v>
      </c>
      <c r="AG6" s="22">
        <v>30</v>
      </c>
      <c r="AH6" s="22">
        <v>90</v>
      </c>
      <c r="AI6" s="22">
        <v>0</v>
      </c>
      <c r="AJ6" s="22">
        <v>60</v>
      </c>
      <c r="AK6" s="22">
        <v>0</v>
      </c>
      <c r="AL6" s="22">
        <v>0</v>
      </c>
      <c r="AM6" s="22">
        <v>0</v>
      </c>
      <c r="AN6" s="22">
        <v>0</v>
      </c>
      <c r="AO6" s="19">
        <f t="shared" si="0"/>
        <v>5323.6399999999994</v>
      </c>
      <c r="AP6" s="20">
        <v>5323.64</v>
      </c>
      <c r="AQ6" s="20">
        <v>5323.64</v>
      </c>
      <c r="AR6" s="21">
        <f t="shared" si="1"/>
        <v>0</v>
      </c>
      <c r="AS6" s="21">
        <f t="shared" si="2"/>
        <v>0</v>
      </c>
    </row>
    <row r="7" spans="1:45" ht="14.25" customHeight="1">
      <c r="A7" s="15">
        <v>3</v>
      </c>
      <c r="B7" s="16" t="s">
        <v>55</v>
      </c>
      <c r="C7" s="16" t="s">
        <v>51</v>
      </c>
      <c r="D7" s="16" t="s">
        <v>54</v>
      </c>
      <c r="E7" s="17">
        <v>1600</v>
      </c>
      <c r="F7" s="18">
        <v>0</v>
      </c>
      <c r="G7" s="18">
        <v>0</v>
      </c>
      <c r="H7" s="22">
        <v>0</v>
      </c>
      <c r="I7" s="22">
        <v>50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448</v>
      </c>
      <c r="AE7" s="22">
        <v>896</v>
      </c>
      <c r="AF7" s="22">
        <v>129</v>
      </c>
      <c r="AG7" s="22">
        <v>130</v>
      </c>
      <c r="AH7" s="22">
        <v>0</v>
      </c>
      <c r="AI7" s="22">
        <v>56</v>
      </c>
      <c r="AJ7" s="22">
        <v>10</v>
      </c>
      <c r="AK7" s="22">
        <v>0</v>
      </c>
      <c r="AL7" s="22">
        <v>0</v>
      </c>
      <c r="AM7" s="22">
        <v>0</v>
      </c>
      <c r="AN7" s="22">
        <v>0</v>
      </c>
      <c r="AO7" s="19">
        <f t="shared" si="0"/>
        <v>1719</v>
      </c>
      <c r="AP7" s="20">
        <v>1719</v>
      </c>
      <c r="AQ7" s="20">
        <v>1719</v>
      </c>
      <c r="AR7" s="21">
        <f t="shared" si="1"/>
        <v>0</v>
      </c>
      <c r="AS7" s="21">
        <f t="shared" si="2"/>
        <v>0</v>
      </c>
    </row>
    <row r="8" spans="1:45" ht="14.25" customHeight="1">
      <c r="A8" s="15">
        <v>4</v>
      </c>
      <c r="B8" s="16" t="s">
        <v>56</v>
      </c>
      <c r="C8" s="16" t="s">
        <v>51</v>
      </c>
      <c r="D8" s="16" t="s">
        <v>52</v>
      </c>
      <c r="E8" s="17">
        <v>1600</v>
      </c>
      <c r="F8" s="18">
        <v>2000</v>
      </c>
      <c r="G8" s="18">
        <v>0</v>
      </c>
      <c r="H8" s="22">
        <v>0</v>
      </c>
      <c r="I8" s="22">
        <v>4300</v>
      </c>
      <c r="J8" s="22">
        <v>0</v>
      </c>
      <c r="K8" s="22">
        <v>0</v>
      </c>
      <c r="L8" s="22">
        <v>0</v>
      </c>
      <c r="M8" s="22">
        <v>0</v>
      </c>
      <c r="N8" s="22">
        <v>0</v>
      </c>
      <c r="O8" s="22">
        <v>0</v>
      </c>
      <c r="P8" s="22">
        <v>0</v>
      </c>
      <c r="Q8" s="22">
        <v>20</v>
      </c>
      <c r="R8" s="22">
        <v>1525</v>
      </c>
      <c r="S8" s="22">
        <v>0</v>
      </c>
      <c r="T8" s="22">
        <v>0</v>
      </c>
      <c r="U8" s="22">
        <v>0</v>
      </c>
      <c r="V8" s="22">
        <v>0</v>
      </c>
      <c r="W8" s="22">
        <v>0</v>
      </c>
      <c r="X8" s="22">
        <v>0</v>
      </c>
      <c r="Y8" s="22">
        <v>150</v>
      </c>
      <c r="Z8" s="22">
        <v>0</v>
      </c>
      <c r="AA8" s="22">
        <v>0</v>
      </c>
      <c r="AB8" s="22">
        <v>0</v>
      </c>
      <c r="AC8" s="22">
        <v>0</v>
      </c>
      <c r="AD8" s="22">
        <v>196</v>
      </c>
      <c r="AE8" s="22">
        <v>392</v>
      </c>
      <c r="AF8" s="22">
        <v>110</v>
      </c>
      <c r="AG8" s="22">
        <v>40</v>
      </c>
      <c r="AH8" s="22">
        <v>60</v>
      </c>
      <c r="AI8" s="22">
        <v>56</v>
      </c>
      <c r="AJ8" s="22">
        <v>0</v>
      </c>
      <c r="AK8" s="22">
        <v>0</v>
      </c>
      <c r="AL8" s="22">
        <v>0</v>
      </c>
      <c r="AM8" s="22">
        <v>0</v>
      </c>
      <c r="AN8" s="22">
        <v>16</v>
      </c>
      <c r="AO8" s="19">
        <f t="shared" si="0"/>
        <v>8865</v>
      </c>
      <c r="AP8" s="20">
        <v>8865</v>
      </c>
      <c r="AQ8" s="20">
        <v>8865</v>
      </c>
      <c r="AR8" s="21">
        <f t="shared" si="1"/>
        <v>0</v>
      </c>
      <c r="AS8" s="21">
        <f t="shared" si="2"/>
        <v>0</v>
      </c>
    </row>
    <row r="9" spans="1:45" ht="14.25" customHeight="1">
      <c r="A9" s="15">
        <v>5</v>
      </c>
      <c r="B9" s="16" t="s">
        <v>57</v>
      </c>
      <c r="C9" s="16" t="s">
        <v>51</v>
      </c>
      <c r="D9" s="16" t="s">
        <v>52</v>
      </c>
      <c r="E9" s="17">
        <v>1600</v>
      </c>
      <c r="F9" s="18">
        <v>2000</v>
      </c>
      <c r="G9" s="18">
        <v>0</v>
      </c>
      <c r="H9" s="22">
        <v>0</v>
      </c>
      <c r="I9" s="22">
        <v>925</v>
      </c>
      <c r="J9" s="22">
        <v>0</v>
      </c>
      <c r="K9" s="22">
        <v>0</v>
      </c>
      <c r="L9" s="22">
        <v>0</v>
      </c>
      <c r="M9" s="22">
        <v>0</v>
      </c>
      <c r="N9" s="22">
        <v>0</v>
      </c>
      <c r="O9" s="22">
        <v>0</v>
      </c>
      <c r="P9" s="22">
        <v>0</v>
      </c>
      <c r="Q9" s="22">
        <v>0</v>
      </c>
      <c r="R9" s="22">
        <v>850</v>
      </c>
      <c r="S9" s="22">
        <v>60</v>
      </c>
      <c r="T9" s="22">
        <v>0</v>
      </c>
      <c r="U9" s="22">
        <v>0</v>
      </c>
      <c r="V9" s="22">
        <v>0</v>
      </c>
      <c r="W9" s="22">
        <v>0</v>
      </c>
      <c r="X9" s="22">
        <v>0</v>
      </c>
      <c r="Y9" s="22">
        <v>0</v>
      </c>
      <c r="Z9" s="22">
        <v>15</v>
      </c>
      <c r="AA9" s="22">
        <v>0</v>
      </c>
      <c r="AB9" s="22">
        <v>0</v>
      </c>
      <c r="AC9" s="22">
        <v>0</v>
      </c>
      <c r="AD9" s="22">
        <v>196</v>
      </c>
      <c r="AE9" s="22">
        <v>392</v>
      </c>
      <c r="AF9" s="22">
        <v>58</v>
      </c>
      <c r="AG9" s="22">
        <v>160</v>
      </c>
      <c r="AH9" s="22">
        <v>20</v>
      </c>
      <c r="AI9" s="22">
        <v>56</v>
      </c>
      <c r="AJ9" s="22">
        <v>150</v>
      </c>
      <c r="AK9" s="22">
        <v>0</v>
      </c>
      <c r="AL9" s="22">
        <v>0</v>
      </c>
      <c r="AM9" s="22">
        <v>0</v>
      </c>
      <c r="AN9" s="22">
        <v>32</v>
      </c>
      <c r="AO9" s="19">
        <f t="shared" si="0"/>
        <v>4914</v>
      </c>
      <c r="AP9" s="20">
        <v>4914</v>
      </c>
      <c r="AQ9" s="20">
        <v>4914</v>
      </c>
      <c r="AR9" s="21">
        <f t="shared" si="1"/>
        <v>0</v>
      </c>
      <c r="AS9" s="21">
        <f t="shared" si="2"/>
        <v>0</v>
      </c>
    </row>
    <row r="10" spans="1:45" ht="14.25" customHeight="1">
      <c r="A10" s="15">
        <v>6</v>
      </c>
      <c r="B10" s="16" t="s">
        <v>58</v>
      </c>
      <c r="C10" s="16" t="s">
        <v>51</v>
      </c>
      <c r="D10" s="16" t="s">
        <v>59</v>
      </c>
      <c r="E10" s="17">
        <v>1600</v>
      </c>
      <c r="F10" s="18">
        <v>0</v>
      </c>
      <c r="G10" s="18">
        <v>0</v>
      </c>
      <c r="H10" s="22">
        <v>0</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0</v>
      </c>
      <c r="AC10" s="22">
        <v>0</v>
      </c>
      <c r="AD10" s="22">
        <v>448</v>
      </c>
      <c r="AE10" s="22">
        <v>896</v>
      </c>
      <c r="AF10" s="22">
        <v>179.5</v>
      </c>
      <c r="AG10" s="22">
        <v>0</v>
      </c>
      <c r="AH10" s="22">
        <v>0</v>
      </c>
      <c r="AI10" s="22">
        <v>56</v>
      </c>
      <c r="AJ10" s="22">
        <v>0</v>
      </c>
      <c r="AK10" s="22">
        <v>0</v>
      </c>
      <c r="AL10" s="22">
        <v>0</v>
      </c>
      <c r="AM10" s="22">
        <v>0</v>
      </c>
      <c r="AN10" s="22">
        <v>24</v>
      </c>
      <c r="AO10" s="19">
        <f t="shared" si="0"/>
        <v>1603.5</v>
      </c>
      <c r="AP10" s="20">
        <v>1603.5</v>
      </c>
      <c r="AQ10" s="20">
        <v>1603.5</v>
      </c>
      <c r="AR10" s="21">
        <f t="shared" si="1"/>
        <v>0</v>
      </c>
      <c r="AS10" s="21">
        <f t="shared" si="2"/>
        <v>0</v>
      </c>
    </row>
    <row r="11" spans="1:45" ht="14.25" customHeight="1">
      <c r="A11" s="15">
        <v>7</v>
      </c>
      <c r="B11" s="16" t="s">
        <v>60</v>
      </c>
      <c r="C11" s="16" t="s">
        <v>51</v>
      </c>
      <c r="D11" s="16" t="s">
        <v>59</v>
      </c>
      <c r="E11" s="17">
        <v>1600</v>
      </c>
      <c r="F11" s="18">
        <v>300</v>
      </c>
      <c r="G11" s="18">
        <v>0</v>
      </c>
      <c r="H11" s="22">
        <v>0</v>
      </c>
      <c r="I11" s="22">
        <v>449.94</v>
      </c>
      <c r="J11" s="22">
        <v>0</v>
      </c>
      <c r="K11" s="22">
        <v>0</v>
      </c>
      <c r="L11" s="22">
        <v>0</v>
      </c>
      <c r="M11" s="22">
        <v>0</v>
      </c>
      <c r="N11" s="22">
        <v>200</v>
      </c>
      <c r="O11" s="22">
        <v>0</v>
      </c>
      <c r="P11" s="22">
        <v>0</v>
      </c>
      <c r="Q11" s="22">
        <v>85.81</v>
      </c>
      <c r="R11" s="22">
        <v>315</v>
      </c>
      <c r="S11" s="22">
        <v>156</v>
      </c>
      <c r="T11" s="22">
        <v>0</v>
      </c>
      <c r="U11" s="22">
        <v>0</v>
      </c>
      <c r="V11" s="22">
        <v>0</v>
      </c>
      <c r="W11" s="22">
        <v>0</v>
      </c>
      <c r="X11" s="22">
        <v>0</v>
      </c>
      <c r="Y11" s="22">
        <v>0</v>
      </c>
      <c r="Z11" s="22">
        <v>0</v>
      </c>
      <c r="AA11" s="22">
        <v>0</v>
      </c>
      <c r="AB11" s="22">
        <v>0</v>
      </c>
      <c r="AC11" s="22">
        <v>0</v>
      </c>
      <c r="AD11" s="22">
        <v>252</v>
      </c>
      <c r="AE11" s="22">
        <v>504</v>
      </c>
      <c r="AF11" s="22">
        <v>98</v>
      </c>
      <c r="AG11" s="22">
        <v>100</v>
      </c>
      <c r="AH11" s="22">
        <v>20</v>
      </c>
      <c r="AI11" s="22">
        <v>56</v>
      </c>
      <c r="AJ11" s="22">
        <v>115</v>
      </c>
      <c r="AK11" s="22">
        <v>0</v>
      </c>
      <c r="AL11" s="22">
        <v>0</v>
      </c>
      <c r="AM11" s="22">
        <v>155</v>
      </c>
      <c r="AN11" s="22">
        <v>100</v>
      </c>
      <c r="AO11" s="19">
        <f t="shared" si="0"/>
        <v>2906.75</v>
      </c>
      <c r="AP11" s="20">
        <v>2906.75</v>
      </c>
      <c r="AQ11" s="20">
        <v>2906.75</v>
      </c>
      <c r="AR11" s="21">
        <f t="shared" si="1"/>
        <v>0</v>
      </c>
      <c r="AS11" s="21">
        <f t="shared" si="2"/>
        <v>0</v>
      </c>
    </row>
    <row r="12" spans="1:45" ht="14.25" customHeight="1">
      <c r="A12" s="15">
        <v>8</v>
      </c>
      <c r="B12" s="16" t="s">
        <v>61</v>
      </c>
      <c r="C12" s="16" t="s">
        <v>51</v>
      </c>
      <c r="D12" s="16" t="s">
        <v>59</v>
      </c>
      <c r="E12" s="17">
        <v>1600</v>
      </c>
      <c r="F12" s="18">
        <v>4250</v>
      </c>
      <c r="G12" s="18">
        <v>0</v>
      </c>
      <c r="H12" s="22">
        <v>0</v>
      </c>
      <c r="I12" s="22">
        <v>125</v>
      </c>
      <c r="J12" s="22">
        <v>0</v>
      </c>
      <c r="K12" s="22">
        <v>0</v>
      </c>
      <c r="L12" s="22">
        <v>0</v>
      </c>
      <c r="M12" s="22">
        <v>0</v>
      </c>
      <c r="N12" s="22">
        <v>0</v>
      </c>
      <c r="O12" s="22">
        <v>0</v>
      </c>
      <c r="P12" s="22">
        <v>0</v>
      </c>
      <c r="Q12" s="22">
        <v>0</v>
      </c>
      <c r="R12" s="22">
        <v>600</v>
      </c>
      <c r="S12" s="22">
        <v>200</v>
      </c>
      <c r="T12" s="22">
        <v>0</v>
      </c>
      <c r="U12" s="22">
        <v>0</v>
      </c>
      <c r="V12" s="22">
        <v>0</v>
      </c>
      <c r="W12" s="22">
        <v>0</v>
      </c>
      <c r="X12" s="22">
        <v>0</v>
      </c>
      <c r="Y12" s="22">
        <v>200</v>
      </c>
      <c r="Z12" s="22">
        <v>0</v>
      </c>
      <c r="AA12" s="22">
        <v>0</v>
      </c>
      <c r="AB12" s="22">
        <v>0</v>
      </c>
      <c r="AC12" s="22">
        <v>0</v>
      </c>
      <c r="AD12" s="22">
        <v>259</v>
      </c>
      <c r="AE12" s="22">
        <v>518</v>
      </c>
      <c r="AF12" s="22">
        <v>176</v>
      </c>
      <c r="AG12" s="22">
        <v>160</v>
      </c>
      <c r="AH12" s="22">
        <v>140</v>
      </c>
      <c r="AI12" s="22">
        <v>256</v>
      </c>
      <c r="AJ12" s="22">
        <v>0</v>
      </c>
      <c r="AK12" s="22">
        <v>0</v>
      </c>
      <c r="AL12" s="22">
        <v>0</v>
      </c>
      <c r="AM12" s="22">
        <v>0</v>
      </c>
      <c r="AN12" s="22">
        <v>0</v>
      </c>
      <c r="AO12" s="19">
        <f t="shared" si="0"/>
        <v>6884</v>
      </c>
      <c r="AP12" s="20">
        <v>6884</v>
      </c>
      <c r="AQ12" s="20">
        <v>6884</v>
      </c>
      <c r="AR12" s="21">
        <f t="shared" si="1"/>
        <v>0</v>
      </c>
      <c r="AS12" s="21">
        <f t="shared" si="2"/>
        <v>0</v>
      </c>
    </row>
    <row r="13" spans="1:45" ht="14.25" customHeight="1">
      <c r="A13" s="15">
        <v>9</v>
      </c>
      <c r="B13" s="16" t="s">
        <v>62</v>
      </c>
      <c r="C13" s="16" t="s">
        <v>51</v>
      </c>
      <c r="D13" s="16" t="s">
        <v>59</v>
      </c>
      <c r="E13" s="17">
        <v>1600</v>
      </c>
      <c r="F13" s="18">
        <v>500</v>
      </c>
      <c r="G13" s="18">
        <v>0</v>
      </c>
      <c r="H13" s="22">
        <v>0</v>
      </c>
      <c r="I13" s="22">
        <v>962.5</v>
      </c>
      <c r="J13" s="22">
        <v>0</v>
      </c>
      <c r="K13" s="22">
        <v>0</v>
      </c>
      <c r="L13" s="22">
        <v>0</v>
      </c>
      <c r="M13" s="22">
        <v>0</v>
      </c>
      <c r="N13" s="22">
        <v>0</v>
      </c>
      <c r="O13" s="22">
        <v>0</v>
      </c>
      <c r="P13" s="22">
        <v>0</v>
      </c>
      <c r="Q13" s="22">
        <v>0</v>
      </c>
      <c r="R13" s="22">
        <v>150</v>
      </c>
      <c r="S13" s="22">
        <v>830</v>
      </c>
      <c r="T13" s="22">
        <v>0</v>
      </c>
      <c r="U13" s="22">
        <v>0</v>
      </c>
      <c r="V13" s="22">
        <v>0</v>
      </c>
      <c r="W13" s="22">
        <v>0</v>
      </c>
      <c r="X13" s="22">
        <v>800</v>
      </c>
      <c r="Y13" s="22">
        <v>0</v>
      </c>
      <c r="Z13" s="22">
        <v>0</v>
      </c>
      <c r="AA13" s="22">
        <v>0</v>
      </c>
      <c r="AB13" s="22">
        <v>0</v>
      </c>
      <c r="AC13" s="22">
        <v>0</v>
      </c>
      <c r="AD13" s="22">
        <v>252</v>
      </c>
      <c r="AE13" s="22">
        <v>504</v>
      </c>
      <c r="AF13" s="22">
        <v>83</v>
      </c>
      <c r="AG13" s="22">
        <v>80</v>
      </c>
      <c r="AH13" s="22">
        <v>530</v>
      </c>
      <c r="AI13" s="22">
        <v>256</v>
      </c>
      <c r="AJ13" s="22">
        <v>80</v>
      </c>
      <c r="AK13" s="22">
        <v>0</v>
      </c>
      <c r="AL13" s="22">
        <v>150</v>
      </c>
      <c r="AM13" s="22">
        <v>0</v>
      </c>
      <c r="AN13" s="22">
        <v>88</v>
      </c>
      <c r="AO13" s="19">
        <f t="shared" si="0"/>
        <v>5265.5</v>
      </c>
      <c r="AP13" s="20">
        <v>5265.5</v>
      </c>
      <c r="AQ13" s="20">
        <v>5265.5</v>
      </c>
      <c r="AR13" s="21">
        <f t="shared" si="1"/>
        <v>0</v>
      </c>
      <c r="AS13" s="21">
        <f t="shared" si="2"/>
        <v>0</v>
      </c>
    </row>
    <row r="14" spans="1:45" ht="14.25" customHeight="1">
      <c r="A14" s="15">
        <v>10</v>
      </c>
      <c r="B14" s="16" t="s">
        <v>63</v>
      </c>
      <c r="C14" s="16" t="s">
        <v>51</v>
      </c>
      <c r="D14" s="16" t="s">
        <v>64</v>
      </c>
      <c r="E14" s="17">
        <v>1600</v>
      </c>
      <c r="F14" s="18">
        <v>0</v>
      </c>
      <c r="G14" s="18">
        <v>0</v>
      </c>
      <c r="H14" s="22">
        <v>0</v>
      </c>
      <c r="I14" s="22">
        <v>0</v>
      </c>
      <c r="J14" s="22">
        <v>0</v>
      </c>
      <c r="K14" s="22">
        <v>0</v>
      </c>
      <c r="L14" s="22">
        <v>0</v>
      </c>
      <c r="M14" s="22">
        <v>0</v>
      </c>
      <c r="N14" s="22">
        <v>0</v>
      </c>
      <c r="O14" s="22">
        <v>0</v>
      </c>
      <c r="P14" s="22">
        <v>0</v>
      </c>
      <c r="Q14" s="22">
        <v>0</v>
      </c>
      <c r="R14" s="22">
        <v>0</v>
      </c>
      <c r="S14" s="22">
        <v>45</v>
      </c>
      <c r="T14" s="22">
        <v>0</v>
      </c>
      <c r="U14" s="22">
        <v>0</v>
      </c>
      <c r="V14" s="22">
        <v>0</v>
      </c>
      <c r="W14" s="22">
        <v>0</v>
      </c>
      <c r="X14" s="22">
        <v>0</v>
      </c>
      <c r="Y14" s="22">
        <v>0</v>
      </c>
      <c r="Z14" s="22">
        <v>0</v>
      </c>
      <c r="AA14" s="22">
        <v>0</v>
      </c>
      <c r="AB14" s="22">
        <v>0</v>
      </c>
      <c r="AC14" s="22">
        <v>0</v>
      </c>
      <c r="AD14" s="22">
        <v>448</v>
      </c>
      <c r="AE14" s="22">
        <v>896</v>
      </c>
      <c r="AF14" s="22">
        <v>143</v>
      </c>
      <c r="AG14" s="22">
        <v>40</v>
      </c>
      <c r="AH14" s="22">
        <v>0</v>
      </c>
      <c r="AI14" s="22">
        <v>0</v>
      </c>
      <c r="AJ14" s="22">
        <v>0</v>
      </c>
      <c r="AK14" s="22">
        <v>0</v>
      </c>
      <c r="AL14" s="22">
        <v>0</v>
      </c>
      <c r="AM14" s="22">
        <v>0</v>
      </c>
      <c r="AN14" s="22">
        <v>0</v>
      </c>
      <c r="AO14" s="19">
        <f t="shared" si="0"/>
        <v>1572</v>
      </c>
      <c r="AP14" s="20">
        <v>1572</v>
      </c>
      <c r="AQ14" s="20">
        <v>1572</v>
      </c>
      <c r="AR14" s="21">
        <f t="shared" si="1"/>
        <v>0</v>
      </c>
      <c r="AS14" s="21">
        <f t="shared" si="2"/>
        <v>0</v>
      </c>
    </row>
    <row r="15" spans="1:45" ht="14.25" customHeight="1">
      <c r="A15" s="15">
        <v>11</v>
      </c>
      <c r="B15" s="16" t="s">
        <v>65</v>
      </c>
      <c r="C15" s="16" t="s">
        <v>51</v>
      </c>
      <c r="D15" s="16" t="s">
        <v>64</v>
      </c>
      <c r="E15" s="17">
        <v>1600</v>
      </c>
      <c r="F15" s="18">
        <v>0</v>
      </c>
      <c r="G15" s="18">
        <v>0</v>
      </c>
      <c r="H15" s="22">
        <v>0</v>
      </c>
      <c r="I15" s="22">
        <v>0</v>
      </c>
      <c r="J15" s="22">
        <v>0</v>
      </c>
      <c r="K15" s="22">
        <v>0</v>
      </c>
      <c r="L15" s="22">
        <v>0</v>
      </c>
      <c r="M15" s="22">
        <v>0</v>
      </c>
      <c r="N15" s="22">
        <v>0</v>
      </c>
      <c r="O15" s="22">
        <v>0</v>
      </c>
      <c r="P15" s="22">
        <v>0</v>
      </c>
      <c r="Q15" s="22">
        <v>0</v>
      </c>
      <c r="R15" s="22">
        <v>0</v>
      </c>
      <c r="S15" s="22">
        <v>72.5</v>
      </c>
      <c r="T15" s="22">
        <v>0</v>
      </c>
      <c r="U15" s="22">
        <v>0</v>
      </c>
      <c r="V15" s="22">
        <v>0</v>
      </c>
      <c r="W15" s="22">
        <v>0</v>
      </c>
      <c r="X15" s="22">
        <v>0</v>
      </c>
      <c r="Y15" s="22">
        <v>0</v>
      </c>
      <c r="Z15" s="22">
        <v>0</v>
      </c>
      <c r="AA15" s="22">
        <v>0</v>
      </c>
      <c r="AB15" s="22">
        <v>0</v>
      </c>
      <c r="AC15" s="22">
        <v>0</v>
      </c>
      <c r="AD15" s="22">
        <v>308</v>
      </c>
      <c r="AE15" s="22">
        <v>616</v>
      </c>
      <c r="AF15" s="22">
        <v>74</v>
      </c>
      <c r="AG15" s="22">
        <v>0</v>
      </c>
      <c r="AH15" s="22">
        <v>0</v>
      </c>
      <c r="AI15" s="22">
        <v>56</v>
      </c>
      <c r="AJ15" s="22">
        <v>30</v>
      </c>
      <c r="AK15" s="22">
        <v>0</v>
      </c>
      <c r="AL15" s="22">
        <v>0</v>
      </c>
      <c r="AM15" s="22">
        <v>0</v>
      </c>
      <c r="AN15" s="22">
        <v>8</v>
      </c>
      <c r="AO15" s="19">
        <f t="shared" si="0"/>
        <v>1164.5</v>
      </c>
      <c r="AP15" s="20">
        <v>1164.5</v>
      </c>
      <c r="AQ15" s="20">
        <v>1164.5</v>
      </c>
      <c r="AR15" s="21">
        <f t="shared" si="1"/>
        <v>0</v>
      </c>
      <c r="AS15" s="21">
        <f t="shared" si="2"/>
        <v>0</v>
      </c>
    </row>
    <row r="16" spans="1:45" ht="14.25" customHeight="1">
      <c r="A16" s="15">
        <v>12</v>
      </c>
      <c r="B16" s="16" t="s">
        <v>66</v>
      </c>
      <c r="C16" s="16" t="s">
        <v>51</v>
      </c>
      <c r="D16" s="16" t="s">
        <v>64</v>
      </c>
      <c r="E16" s="17">
        <v>1600</v>
      </c>
      <c r="F16" s="18">
        <v>500</v>
      </c>
      <c r="G16" s="18">
        <v>0</v>
      </c>
      <c r="H16" s="22">
        <v>0</v>
      </c>
      <c r="I16" s="22">
        <v>100</v>
      </c>
      <c r="J16" s="22">
        <v>0</v>
      </c>
      <c r="K16" s="22">
        <v>0</v>
      </c>
      <c r="L16" s="22">
        <v>0</v>
      </c>
      <c r="M16" s="22">
        <v>0</v>
      </c>
      <c r="N16" s="22">
        <v>0</v>
      </c>
      <c r="O16" s="22">
        <v>0</v>
      </c>
      <c r="P16" s="22">
        <v>0</v>
      </c>
      <c r="Q16" s="22">
        <v>0</v>
      </c>
      <c r="R16" s="22">
        <v>100</v>
      </c>
      <c r="S16" s="22">
        <v>0</v>
      </c>
      <c r="T16" s="22">
        <v>0</v>
      </c>
      <c r="U16" s="22">
        <v>0</v>
      </c>
      <c r="V16" s="22">
        <v>0</v>
      </c>
      <c r="W16" s="22">
        <v>0</v>
      </c>
      <c r="X16" s="22">
        <v>0</v>
      </c>
      <c r="Y16" s="22">
        <v>0</v>
      </c>
      <c r="Z16" s="22">
        <v>0</v>
      </c>
      <c r="AA16" s="22">
        <v>0</v>
      </c>
      <c r="AB16" s="22">
        <v>0</v>
      </c>
      <c r="AC16" s="22">
        <v>0</v>
      </c>
      <c r="AD16" s="22">
        <v>336</v>
      </c>
      <c r="AE16" s="22">
        <v>672</v>
      </c>
      <c r="AF16" s="22">
        <v>118</v>
      </c>
      <c r="AG16" s="22">
        <v>130</v>
      </c>
      <c r="AH16" s="22">
        <v>0</v>
      </c>
      <c r="AI16" s="22">
        <v>56</v>
      </c>
      <c r="AJ16" s="22">
        <v>0</v>
      </c>
      <c r="AK16" s="22">
        <v>0</v>
      </c>
      <c r="AL16" s="22">
        <v>0</v>
      </c>
      <c r="AM16" s="22">
        <v>0</v>
      </c>
      <c r="AN16" s="22">
        <v>32</v>
      </c>
      <c r="AO16" s="19">
        <f t="shared" si="0"/>
        <v>2044</v>
      </c>
      <c r="AP16" s="20">
        <v>2044</v>
      </c>
      <c r="AQ16" s="20">
        <v>2044</v>
      </c>
      <c r="AR16" s="21">
        <f t="shared" si="1"/>
        <v>0</v>
      </c>
      <c r="AS16" s="21">
        <f t="shared" si="2"/>
        <v>0</v>
      </c>
    </row>
    <row r="17" spans="1:45" ht="14.25" customHeight="1">
      <c r="A17" s="15">
        <v>13</v>
      </c>
      <c r="B17" s="16" t="s">
        <v>67</v>
      </c>
      <c r="C17" s="16" t="s">
        <v>51</v>
      </c>
      <c r="D17" s="16" t="s">
        <v>64</v>
      </c>
      <c r="E17" s="17">
        <v>1600</v>
      </c>
      <c r="F17" s="18">
        <v>750</v>
      </c>
      <c r="G17" s="18">
        <v>0</v>
      </c>
      <c r="H17" s="22">
        <v>0</v>
      </c>
      <c r="I17" s="22">
        <v>25</v>
      </c>
      <c r="J17" s="22">
        <v>0</v>
      </c>
      <c r="K17" s="22">
        <v>0</v>
      </c>
      <c r="L17" s="22">
        <v>0</v>
      </c>
      <c r="M17" s="22">
        <v>0</v>
      </c>
      <c r="N17" s="22">
        <v>0</v>
      </c>
      <c r="O17" s="22">
        <v>0</v>
      </c>
      <c r="P17" s="22">
        <v>0</v>
      </c>
      <c r="Q17" s="22">
        <v>3.33</v>
      </c>
      <c r="R17" s="22">
        <v>75</v>
      </c>
      <c r="S17" s="22">
        <v>130</v>
      </c>
      <c r="T17" s="22">
        <v>0</v>
      </c>
      <c r="U17" s="22">
        <v>0</v>
      </c>
      <c r="V17" s="22">
        <v>0</v>
      </c>
      <c r="W17" s="22">
        <v>0</v>
      </c>
      <c r="X17" s="22">
        <v>0</v>
      </c>
      <c r="Y17" s="22">
        <v>0</v>
      </c>
      <c r="Z17" s="22">
        <v>0</v>
      </c>
      <c r="AA17" s="22">
        <v>0</v>
      </c>
      <c r="AB17" s="22">
        <v>0</v>
      </c>
      <c r="AC17" s="22">
        <v>0</v>
      </c>
      <c r="AD17" s="22">
        <v>308</v>
      </c>
      <c r="AE17" s="22">
        <v>616</v>
      </c>
      <c r="AF17" s="22">
        <v>85</v>
      </c>
      <c r="AG17" s="22">
        <v>80</v>
      </c>
      <c r="AH17" s="22">
        <v>80</v>
      </c>
      <c r="AI17" s="22">
        <v>256</v>
      </c>
      <c r="AJ17" s="22">
        <v>80</v>
      </c>
      <c r="AK17" s="22">
        <v>0</v>
      </c>
      <c r="AL17" s="22">
        <v>0</v>
      </c>
      <c r="AM17" s="22">
        <v>0</v>
      </c>
      <c r="AN17" s="22">
        <v>28</v>
      </c>
      <c r="AO17" s="19">
        <f t="shared" si="0"/>
        <v>2516.33</v>
      </c>
      <c r="AP17" s="20">
        <v>2516.33</v>
      </c>
      <c r="AQ17" s="20">
        <v>2516.33</v>
      </c>
      <c r="AR17" s="21">
        <f t="shared" si="1"/>
        <v>0</v>
      </c>
      <c r="AS17" s="21">
        <f t="shared" si="2"/>
        <v>0</v>
      </c>
    </row>
    <row r="18" spans="1:45" ht="14.25" customHeight="1">
      <c r="A18" s="15">
        <v>14</v>
      </c>
      <c r="B18" s="16" t="s">
        <v>68</v>
      </c>
      <c r="C18" s="16" t="s">
        <v>51</v>
      </c>
      <c r="D18" s="16" t="s">
        <v>64</v>
      </c>
      <c r="E18" s="17">
        <v>1600</v>
      </c>
      <c r="F18" s="18">
        <v>0</v>
      </c>
      <c r="G18" s="18">
        <v>0</v>
      </c>
      <c r="H18" s="22">
        <v>0</v>
      </c>
      <c r="I18" s="22">
        <v>150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392</v>
      </c>
      <c r="AE18" s="22">
        <v>784</v>
      </c>
      <c r="AF18" s="22">
        <v>190</v>
      </c>
      <c r="AG18" s="22">
        <v>40</v>
      </c>
      <c r="AH18" s="22">
        <v>0</v>
      </c>
      <c r="AI18" s="22">
        <v>256</v>
      </c>
      <c r="AJ18" s="22">
        <v>30</v>
      </c>
      <c r="AK18" s="22">
        <v>0</v>
      </c>
      <c r="AL18" s="22">
        <v>0</v>
      </c>
      <c r="AM18" s="22">
        <v>0</v>
      </c>
      <c r="AN18" s="22">
        <v>64</v>
      </c>
      <c r="AO18" s="19">
        <f t="shared" si="0"/>
        <v>1906</v>
      </c>
      <c r="AP18" s="20">
        <v>1906</v>
      </c>
      <c r="AQ18" s="20">
        <v>1906</v>
      </c>
      <c r="AR18" s="21">
        <f t="shared" si="1"/>
        <v>0</v>
      </c>
      <c r="AS18" s="21">
        <f t="shared" si="2"/>
        <v>0</v>
      </c>
    </row>
    <row r="19" spans="1:45" ht="14.25" customHeight="1">
      <c r="A19" s="15">
        <v>15</v>
      </c>
      <c r="B19" s="16" t="s">
        <v>69</v>
      </c>
      <c r="C19" s="16" t="s">
        <v>51</v>
      </c>
      <c r="D19" s="16" t="s">
        <v>64</v>
      </c>
      <c r="E19" s="17">
        <v>1600</v>
      </c>
      <c r="F19" s="18">
        <v>2000</v>
      </c>
      <c r="G19" s="18">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308</v>
      </c>
      <c r="AE19" s="22">
        <v>616</v>
      </c>
      <c r="AF19" s="22">
        <v>0</v>
      </c>
      <c r="AG19" s="22">
        <v>0</v>
      </c>
      <c r="AH19" s="22">
        <v>0</v>
      </c>
      <c r="AI19" s="22">
        <v>56</v>
      </c>
      <c r="AJ19" s="22">
        <v>0</v>
      </c>
      <c r="AK19" s="22">
        <v>0</v>
      </c>
      <c r="AL19" s="22">
        <v>0</v>
      </c>
      <c r="AM19" s="22">
        <v>0</v>
      </c>
      <c r="AN19" s="22">
        <v>0</v>
      </c>
      <c r="AO19" s="19">
        <f t="shared" si="0"/>
        <v>2980</v>
      </c>
      <c r="AP19" s="20">
        <v>2980</v>
      </c>
      <c r="AQ19" s="20">
        <v>2980</v>
      </c>
      <c r="AR19" s="21">
        <f t="shared" si="1"/>
        <v>0</v>
      </c>
      <c r="AS19" s="21">
        <f t="shared" si="2"/>
        <v>0</v>
      </c>
    </row>
    <row r="20" spans="1:45" ht="14.25" customHeight="1">
      <c r="A20" s="15">
        <v>16</v>
      </c>
      <c r="B20" s="16" t="s">
        <v>70</v>
      </c>
      <c r="C20" s="16" t="s">
        <v>51</v>
      </c>
      <c r="D20" s="16" t="s">
        <v>71</v>
      </c>
      <c r="E20" s="17">
        <v>1600</v>
      </c>
      <c r="F20" s="18">
        <v>1000</v>
      </c>
      <c r="G20" s="18">
        <v>0</v>
      </c>
      <c r="H20" s="22">
        <v>0</v>
      </c>
      <c r="I20" s="22">
        <v>0</v>
      </c>
      <c r="J20" s="22">
        <v>0</v>
      </c>
      <c r="K20" s="22">
        <v>0</v>
      </c>
      <c r="L20" s="22">
        <v>0</v>
      </c>
      <c r="M20" s="22">
        <v>0</v>
      </c>
      <c r="N20" s="22">
        <v>200</v>
      </c>
      <c r="O20" s="22">
        <v>0</v>
      </c>
      <c r="P20" s="22">
        <v>0</v>
      </c>
      <c r="Q20" s="22">
        <v>20</v>
      </c>
      <c r="R20" s="22">
        <v>0</v>
      </c>
      <c r="S20" s="22">
        <v>60</v>
      </c>
      <c r="T20" s="22">
        <v>0</v>
      </c>
      <c r="U20" s="22">
        <v>0</v>
      </c>
      <c r="V20" s="22">
        <v>0</v>
      </c>
      <c r="W20" s="22">
        <v>0</v>
      </c>
      <c r="X20" s="22">
        <v>0</v>
      </c>
      <c r="Y20" s="22">
        <v>0</v>
      </c>
      <c r="Z20" s="22">
        <v>0</v>
      </c>
      <c r="AA20" s="22">
        <v>0</v>
      </c>
      <c r="AB20" s="22">
        <v>0</v>
      </c>
      <c r="AC20" s="22">
        <v>0</v>
      </c>
      <c r="AD20" s="22">
        <v>448</v>
      </c>
      <c r="AE20" s="22">
        <v>896</v>
      </c>
      <c r="AF20" s="22">
        <v>240.36</v>
      </c>
      <c r="AG20" s="22">
        <v>0</v>
      </c>
      <c r="AH20" s="22">
        <v>0</v>
      </c>
      <c r="AI20" s="22">
        <v>0</v>
      </c>
      <c r="AJ20" s="22">
        <v>60</v>
      </c>
      <c r="AK20" s="22">
        <v>0</v>
      </c>
      <c r="AL20" s="22">
        <v>0</v>
      </c>
      <c r="AM20" s="22">
        <v>0</v>
      </c>
      <c r="AN20" s="22">
        <v>94.66</v>
      </c>
      <c r="AO20" s="19">
        <f t="shared" si="0"/>
        <v>3019.02</v>
      </c>
      <c r="AP20" s="20">
        <v>3019.02</v>
      </c>
      <c r="AQ20" s="20">
        <v>3019.02</v>
      </c>
      <c r="AR20" s="21">
        <f t="shared" si="1"/>
        <v>0</v>
      </c>
      <c r="AS20" s="21">
        <f t="shared" si="2"/>
        <v>0</v>
      </c>
    </row>
    <row r="21" spans="1:45" ht="14.25" customHeight="1">
      <c r="A21" s="15">
        <v>17</v>
      </c>
      <c r="B21" s="16" t="s">
        <v>72</v>
      </c>
      <c r="C21" s="16" t="s">
        <v>51</v>
      </c>
      <c r="D21" s="16" t="s">
        <v>54</v>
      </c>
      <c r="E21" s="17">
        <v>1600</v>
      </c>
      <c r="F21" s="18">
        <v>400</v>
      </c>
      <c r="G21" s="18">
        <v>0</v>
      </c>
      <c r="H21" s="22">
        <v>0</v>
      </c>
      <c r="I21" s="22">
        <v>1133.33</v>
      </c>
      <c r="J21" s="22">
        <v>0</v>
      </c>
      <c r="K21" s="22">
        <v>0</v>
      </c>
      <c r="L21" s="22">
        <v>0</v>
      </c>
      <c r="M21" s="22">
        <v>0</v>
      </c>
      <c r="N21" s="22">
        <v>0</v>
      </c>
      <c r="O21" s="22">
        <v>0</v>
      </c>
      <c r="P21" s="22">
        <v>0</v>
      </c>
      <c r="Q21" s="22">
        <v>193.34</v>
      </c>
      <c r="R21" s="22">
        <v>350</v>
      </c>
      <c r="S21" s="22">
        <v>470</v>
      </c>
      <c r="T21" s="22">
        <v>0</v>
      </c>
      <c r="U21" s="22">
        <v>0</v>
      </c>
      <c r="V21" s="22">
        <v>0</v>
      </c>
      <c r="W21" s="22">
        <v>0</v>
      </c>
      <c r="X21" s="22">
        <v>0</v>
      </c>
      <c r="Y21" s="22">
        <v>200</v>
      </c>
      <c r="Z21" s="22">
        <v>25</v>
      </c>
      <c r="AA21" s="22">
        <v>100</v>
      </c>
      <c r="AB21" s="22">
        <v>0</v>
      </c>
      <c r="AC21" s="22">
        <v>0</v>
      </c>
      <c r="AD21" s="22">
        <v>224</v>
      </c>
      <c r="AE21" s="22">
        <v>448</v>
      </c>
      <c r="AF21" s="22">
        <v>116.6</v>
      </c>
      <c r="AG21" s="22">
        <v>160</v>
      </c>
      <c r="AH21" s="22">
        <v>220</v>
      </c>
      <c r="AI21" s="22">
        <v>256</v>
      </c>
      <c r="AJ21" s="22">
        <v>260</v>
      </c>
      <c r="AK21" s="22">
        <v>0</v>
      </c>
      <c r="AL21" s="22">
        <v>100</v>
      </c>
      <c r="AM21" s="22">
        <v>0</v>
      </c>
      <c r="AN21" s="22">
        <v>0</v>
      </c>
      <c r="AO21" s="19">
        <f t="shared" si="0"/>
        <v>4656.2700000000004</v>
      </c>
      <c r="AP21" s="20">
        <v>4656.2700000000004</v>
      </c>
      <c r="AQ21" s="20">
        <v>4656.2700000000004</v>
      </c>
      <c r="AR21" s="21">
        <f t="shared" si="1"/>
        <v>0</v>
      </c>
      <c r="AS21" s="21">
        <f t="shared" si="2"/>
        <v>0</v>
      </c>
    </row>
    <row r="22" spans="1:45" ht="14.25" customHeight="1">
      <c r="A22" s="15">
        <v>18</v>
      </c>
      <c r="B22" s="16" t="s">
        <v>73</v>
      </c>
      <c r="C22" s="16" t="s">
        <v>51</v>
      </c>
      <c r="D22" s="16" t="s">
        <v>59</v>
      </c>
      <c r="E22" s="17">
        <v>1600</v>
      </c>
      <c r="F22" s="18">
        <v>290</v>
      </c>
      <c r="G22" s="18">
        <v>0</v>
      </c>
      <c r="H22" s="22">
        <v>400</v>
      </c>
      <c r="I22" s="22">
        <v>108.33</v>
      </c>
      <c r="J22" s="22">
        <v>0</v>
      </c>
      <c r="K22" s="22">
        <v>0</v>
      </c>
      <c r="L22" s="22">
        <v>0</v>
      </c>
      <c r="M22" s="22">
        <v>0</v>
      </c>
      <c r="N22" s="22">
        <v>0</v>
      </c>
      <c r="O22" s="22">
        <v>0</v>
      </c>
      <c r="P22" s="22">
        <v>0</v>
      </c>
      <c r="Q22" s="22">
        <v>0</v>
      </c>
      <c r="R22" s="22">
        <v>310</v>
      </c>
      <c r="S22" s="22">
        <v>75</v>
      </c>
      <c r="T22" s="22">
        <v>0</v>
      </c>
      <c r="U22" s="22">
        <v>0</v>
      </c>
      <c r="V22" s="22">
        <v>0</v>
      </c>
      <c r="W22" s="22">
        <v>0</v>
      </c>
      <c r="X22" s="22">
        <v>0</v>
      </c>
      <c r="Y22" s="22">
        <v>0</v>
      </c>
      <c r="Z22" s="22">
        <v>0</v>
      </c>
      <c r="AA22" s="22">
        <v>0</v>
      </c>
      <c r="AB22" s="22">
        <v>0</v>
      </c>
      <c r="AC22" s="22">
        <v>0</v>
      </c>
      <c r="AD22" s="22">
        <v>252</v>
      </c>
      <c r="AE22" s="22">
        <v>504</v>
      </c>
      <c r="AF22" s="22">
        <v>90.67</v>
      </c>
      <c r="AG22" s="22">
        <v>130</v>
      </c>
      <c r="AH22" s="22">
        <v>20</v>
      </c>
      <c r="AI22" s="22">
        <v>256</v>
      </c>
      <c r="AJ22" s="22">
        <v>90</v>
      </c>
      <c r="AK22" s="22">
        <v>0</v>
      </c>
      <c r="AL22" s="22">
        <v>0</v>
      </c>
      <c r="AM22" s="22">
        <v>0</v>
      </c>
      <c r="AN22" s="22">
        <v>8</v>
      </c>
      <c r="AO22" s="19">
        <f t="shared" si="0"/>
        <v>2534</v>
      </c>
      <c r="AP22" s="20">
        <v>2534</v>
      </c>
      <c r="AQ22" s="20">
        <v>2534</v>
      </c>
      <c r="AR22" s="21">
        <f t="shared" si="1"/>
        <v>0</v>
      </c>
      <c r="AS22" s="21">
        <f t="shared" si="2"/>
        <v>0</v>
      </c>
    </row>
    <row r="23" spans="1:45" ht="14.25" customHeight="1">
      <c r="A23" s="15">
        <v>19</v>
      </c>
      <c r="B23" s="16" t="s">
        <v>74</v>
      </c>
      <c r="C23" s="16" t="s">
        <v>51</v>
      </c>
      <c r="D23" s="16" t="s">
        <v>59</v>
      </c>
      <c r="E23" s="17">
        <v>1600</v>
      </c>
      <c r="F23" s="18">
        <v>415</v>
      </c>
      <c r="G23" s="18">
        <v>0</v>
      </c>
      <c r="H23" s="22">
        <v>0</v>
      </c>
      <c r="I23" s="22">
        <v>12.5</v>
      </c>
      <c r="J23" s="22">
        <v>0</v>
      </c>
      <c r="K23" s="22">
        <v>0</v>
      </c>
      <c r="L23" s="22">
        <v>0</v>
      </c>
      <c r="M23" s="22">
        <v>0</v>
      </c>
      <c r="N23" s="22">
        <v>0</v>
      </c>
      <c r="O23" s="22">
        <v>0</v>
      </c>
      <c r="P23" s="22">
        <v>0</v>
      </c>
      <c r="Q23" s="22">
        <v>18.329999999999998</v>
      </c>
      <c r="R23" s="22">
        <v>200</v>
      </c>
      <c r="S23" s="22">
        <v>75</v>
      </c>
      <c r="T23" s="22">
        <v>0</v>
      </c>
      <c r="U23" s="22">
        <v>0</v>
      </c>
      <c r="V23" s="22">
        <v>0</v>
      </c>
      <c r="W23" s="22">
        <v>0</v>
      </c>
      <c r="X23" s="22">
        <v>0</v>
      </c>
      <c r="Y23" s="22">
        <v>0</v>
      </c>
      <c r="Z23" s="22">
        <v>0</v>
      </c>
      <c r="AA23" s="22">
        <v>0</v>
      </c>
      <c r="AB23" s="22">
        <v>0</v>
      </c>
      <c r="AC23" s="22">
        <v>0</v>
      </c>
      <c r="AD23" s="22">
        <v>280</v>
      </c>
      <c r="AE23" s="22">
        <v>560</v>
      </c>
      <c r="AF23" s="22">
        <v>131</v>
      </c>
      <c r="AG23" s="22">
        <v>150</v>
      </c>
      <c r="AH23" s="22">
        <v>50</v>
      </c>
      <c r="AI23" s="22">
        <v>256</v>
      </c>
      <c r="AJ23" s="22">
        <v>90</v>
      </c>
      <c r="AK23" s="22">
        <v>0</v>
      </c>
      <c r="AL23" s="22">
        <v>0</v>
      </c>
      <c r="AM23" s="22">
        <v>0</v>
      </c>
      <c r="AN23" s="22">
        <v>8</v>
      </c>
      <c r="AO23" s="19">
        <f t="shared" si="0"/>
        <v>2245.83</v>
      </c>
      <c r="AP23" s="20">
        <v>2245.83</v>
      </c>
      <c r="AQ23" s="20">
        <v>2245.83</v>
      </c>
      <c r="AR23" s="21">
        <f t="shared" si="1"/>
        <v>0</v>
      </c>
      <c r="AS23" s="21">
        <f t="shared" si="2"/>
        <v>0</v>
      </c>
    </row>
    <row r="24" spans="1:45" ht="14.25" customHeight="1">
      <c r="A24" s="15">
        <v>20</v>
      </c>
      <c r="B24" s="16" t="s">
        <v>75</v>
      </c>
      <c r="C24" s="16" t="s">
        <v>51</v>
      </c>
      <c r="D24" s="16" t="s">
        <v>59</v>
      </c>
      <c r="E24" s="17">
        <v>1600</v>
      </c>
      <c r="F24" s="18">
        <v>666.67</v>
      </c>
      <c r="G24" s="18">
        <v>0</v>
      </c>
      <c r="H24" s="22">
        <v>0</v>
      </c>
      <c r="I24" s="22">
        <v>416.66</v>
      </c>
      <c r="J24" s="22">
        <v>0</v>
      </c>
      <c r="K24" s="22">
        <v>0</v>
      </c>
      <c r="L24" s="22">
        <v>0</v>
      </c>
      <c r="M24" s="22">
        <v>0</v>
      </c>
      <c r="N24" s="22">
        <v>0</v>
      </c>
      <c r="O24" s="22">
        <v>360</v>
      </c>
      <c r="P24" s="22">
        <v>0</v>
      </c>
      <c r="Q24" s="22">
        <v>0</v>
      </c>
      <c r="R24" s="22">
        <v>1160</v>
      </c>
      <c r="S24" s="22">
        <v>75</v>
      </c>
      <c r="T24" s="22">
        <v>0</v>
      </c>
      <c r="U24" s="22">
        <v>0</v>
      </c>
      <c r="V24" s="22">
        <v>0</v>
      </c>
      <c r="W24" s="22">
        <v>0</v>
      </c>
      <c r="X24" s="22">
        <v>0</v>
      </c>
      <c r="Y24" s="22">
        <v>0</v>
      </c>
      <c r="Z24" s="22">
        <v>0</v>
      </c>
      <c r="AA24" s="22">
        <v>0</v>
      </c>
      <c r="AB24" s="22">
        <v>0</v>
      </c>
      <c r="AC24" s="22">
        <v>0</v>
      </c>
      <c r="AD24" s="22">
        <v>252</v>
      </c>
      <c r="AE24" s="22">
        <v>504</v>
      </c>
      <c r="AF24" s="22">
        <v>60.3</v>
      </c>
      <c r="AG24" s="22">
        <v>50</v>
      </c>
      <c r="AH24" s="22">
        <v>0</v>
      </c>
      <c r="AI24" s="22">
        <v>256</v>
      </c>
      <c r="AJ24" s="22">
        <v>60</v>
      </c>
      <c r="AK24" s="22">
        <v>0</v>
      </c>
      <c r="AL24" s="22">
        <v>0</v>
      </c>
      <c r="AM24" s="22">
        <v>0</v>
      </c>
      <c r="AN24" s="22">
        <v>48</v>
      </c>
      <c r="AO24" s="19">
        <f t="shared" si="0"/>
        <v>3908.63</v>
      </c>
      <c r="AP24" s="20">
        <v>3908.63</v>
      </c>
      <c r="AQ24" s="20">
        <v>3908.63</v>
      </c>
      <c r="AR24" s="21">
        <f t="shared" si="1"/>
        <v>0</v>
      </c>
      <c r="AS24" s="21">
        <f t="shared" si="2"/>
        <v>0</v>
      </c>
    </row>
    <row r="25" spans="1:45" ht="14.25" customHeight="1">
      <c r="A25" s="15">
        <v>21</v>
      </c>
      <c r="B25" s="16" t="s">
        <v>76</v>
      </c>
      <c r="C25" s="16" t="s">
        <v>51</v>
      </c>
      <c r="D25" s="16" t="s">
        <v>64</v>
      </c>
      <c r="E25" s="17">
        <v>1600</v>
      </c>
      <c r="F25" s="18">
        <v>0</v>
      </c>
      <c r="G25" s="18">
        <v>0</v>
      </c>
      <c r="H25" s="22">
        <v>0</v>
      </c>
      <c r="I25" s="22">
        <v>0</v>
      </c>
      <c r="J25" s="22">
        <v>0</v>
      </c>
      <c r="K25" s="22">
        <v>0</v>
      </c>
      <c r="L25" s="22">
        <v>0</v>
      </c>
      <c r="M25" s="22">
        <v>0</v>
      </c>
      <c r="N25" s="22">
        <v>0</v>
      </c>
      <c r="O25" s="22">
        <v>0</v>
      </c>
      <c r="P25" s="22">
        <v>0</v>
      </c>
      <c r="Q25" s="22">
        <v>0</v>
      </c>
      <c r="R25" s="22">
        <v>0</v>
      </c>
      <c r="S25" s="22">
        <v>275</v>
      </c>
      <c r="T25" s="22">
        <v>0</v>
      </c>
      <c r="U25" s="22">
        <v>0</v>
      </c>
      <c r="V25" s="22">
        <v>0</v>
      </c>
      <c r="W25" s="22">
        <v>0</v>
      </c>
      <c r="X25" s="22">
        <v>0</v>
      </c>
      <c r="Y25" s="22">
        <v>0</v>
      </c>
      <c r="Z25" s="22">
        <v>0</v>
      </c>
      <c r="AA25" s="22">
        <v>0</v>
      </c>
      <c r="AB25" s="22">
        <v>0</v>
      </c>
      <c r="AC25" s="22">
        <v>0</v>
      </c>
      <c r="AD25" s="22">
        <v>392</v>
      </c>
      <c r="AE25" s="22">
        <v>784</v>
      </c>
      <c r="AF25" s="22">
        <v>76</v>
      </c>
      <c r="AG25" s="22">
        <v>240</v>
      </c>
      <c r="AH25" s="22">
        <v>60</v>
      </c>
      <c r="AI25" s="22">
        <v>168</v>
      </c>
      <c r="AJ25" s="22">
        <v>60</v>
      </c>
      <c r="AK25" s="22">
        <v>0</v>
      </c>
      <c r="AL25" s="22">
        <v>0</v>
      </c>
      <c r="AM25" s="22">
        <v>0</v>
      </c>
      <c r="AN25" s="22">
        <v>0</v>
      </c>
      <c r="AO25" s="19">
        <f t="shared" si="0"/>
        <v>2055</v>
      </c>
      <c r="AP25" s="20">
        <v>2055</v>
      </c>
      <c r="AQ25" s="20">
        <v>2055</v>
      </c>
      <c r="AR25" s="21">
        <f t="shared" si="1"/>
        <v>0</v>
      </c>
      <c r="AS25" s="21">
        <f t="shared" si="2"/>
        <v>0</v>
      </c>
    </row>
    <row r="26" spans="1:45" ht="14.25" customHeight="1">
      <c r="A26" s="15">
        <v>22</v>
      </c>
      <c r="B26" s="16" t="s">
        <v>77</v>
      </c>
      <c r="C26" s="16" t="s">
        <v>51</v>
      </c>
      <c r="D26" s="16" t="s">
        <v>78</v>
      </c>
      <c r="E26" s="17">
        <v>1600</v>
      </c>
      <c r="F26" s="18">
        <v>500</v>
      </c>
      <c r="G26" s="18">
        <v>0</v>
      </c>
      <c r="H26" s="22">
        <v>0</v>
      </c>
      <c r="I26" s="22">
        <v>100</v>
      </c>
      <c r="J26" s="22">
        <v>0</v>
      </c>
      <c r="K26" s="22">
        <v>0</v>
      </c>
      <c r="L26" s="22">
        <v>0</v>
      </c>
      <c r="M26" s="22">
        <v>0</v>
      </c>
      <c r="N26" s="22">
        <v>0</v>
      </c>
      <c r="O26" s="22">
        <v>0</v>
      </c>
      <c r="P26" s="22">
        <v>0</v>
      </c>
      <c r="Q26" s="22">
        <v>53.33</v>
      </c>
      <c r="R26" s="22">
        <v>680</v>
      </c>
      <c r="S26" s="22">
        <v>675</v>
      </c>
      <c r="T26" s="22">
        <v>0</v>
      </c>
      <c r="U26" s="22">
        <v>0</v>
      </c>
      <c r="V26" s="22">
        <v>0</v>
      </c>
      <c r="W26" s="22">
        <v>0</v>
      </c>
      <c r="X26" s="22">
        <v>0</v>
      </c>
      <c r="Y26" s="22">
        <v>0</v>
      </c>
      <c r="Z26" s="22">
        <v>0</v>
      </c>
      <c r="AA26" s="22">
        <v>0</v>
      </c>
      <c r="AB26" s="22">
        <v>0</v>
      </c>
      <c r="AC26" s="22">
        <v>0</v>
      </c>
      <c r="AD26" s="22">
        <v>315</v>
      </c>
      <c r="AE26" s="22">
        <v>630</v>
      </c>
      <c r="AF26" s="22">
        <v>84.67</v>
      </c>
      <c r="AG26" s="22">
        <v>120</v>
      </c>
      <c r="AH26" s="22">
        <v>240</v>
      </c>
      <c r="AI26" s="22">
        <v>256</v>
      </c>
      <c r="AJ26" s="22">
        <v>60</v>
      </c>
      <c r="AK26" s="22">
        <v>400</v>
      </c>
      <c r="AL26" s="22">
        <v>50</v>
      </c>
      <c r="AM26" s="22">
        <v>0</v>
      </c>
      <c r="AN26" s="22">
        <v>480</v>
      </c>
      <c r="AO26" s="19">
        <f t="shared" si="0"/>
        <v>4644</v>
      </c>
      <c r="AP26" s="20">
        <v>4644</v>
      </c>
      <c r="AQ26" s="20">
        <v>4644</v>
      </c>
      <c r="AR26" s="21">
        <f t="shared" si="1"/>
        <v>0</v>
      </c>
      <c r="AS26" s="21">
        <f t="shared" si="2"/>
        <v>0</v>
      </c>
    </row>
    <row r="27" spans="1:45" ht="14.25" customHeight="1">
      <c r="A27" s="15">
        <v>23</v>
      </c>
      <c r="B27" s="16" t="s">
        <v>79</v>
      </c>
      <c r="C27" s="16" t="s">
        <v>51</v>
      </c>
      <c r="D27" s="16" t="s">
        <v>64</v>
      </c>
      <c r="E27" s="17">
        <v>1600</v>
      </c>
      <c r="F27" s="18">
        <v>0</v>
      </c>
      <c r="G27" s="18">
        <v>0</v>
      </c>
      <c r="H27" s="22">
        <v>0</v>
      </c>
      <c r="I27" s="22">
        <v>0</v>
      </c>
      <c r="J27" s="22">
        <v>0</v>
      </c>
      <c r="K27" s="22">
        <v>0</v>
      </c>
      <c r="L27" s="22">
        <v>0</v>
      </c>
      <c r="M27" s="22">
        <v>0</v>
      </c>
      <c r="N27" s="22">
        <v>0</v>
      </c>
      <c r="O27" s="22">
        <v>0</v>
      </c>
      <c r="P27" s="22">
        <v>0</v>
      </c>
      <c r="Q27" s="22">
        <v>0</v>
      </c>
      <c r="R27" s="22">
        <v>120</v>
      </c>
      <c r="S27" s="22">
        <v>75</v>
      </c>
      <c r="T27" s="22">
        <v>0</v>
      </c>
      <c r="U27" s="22">
        <v>0</v>
      </c>
      <c r="V27" s="22">
        <v>0</v>
      </c>
      <c r="W27" s="22">
        <v>0</v>
      </c>
      <c r="X27" s="22">
        <v>0</v>
      </c>
      <c r="Y27" s="22">
        <v>0</v>
      </c>
      <c r="Z27" s="22">
        <v>0</v>
      </c>
      <c r="AA27" s="22">
        <v>0</v>
      </c>
      <c r="AB27" s="22">
        <v>0</v>
      </c>
      <c r="AC27" s="22">
        <v>0</v>
      </c>
      <c r="AD27" s="22">
        <v>392</v>
      </c>
      <c r="AE27" s="22">
        <v>784</v>
      </c>
      <c r="AF27" s="22">
        <v>187</v>
      </c>
      <c r="AG27" s="22">
        <v>80</v>
      </c>
      <c r="AH27" s="22">
        <v>20</v>
      </c>
      <c r="AI27" s="22">
        <v>168</v>
      </c>
      <c r="AJ27" s="22">
        <v>90</v>
      </c>
      <c r="AK27" s="22">
        <v>0</v>
      </c>
      <c r="AL27" s="22">
        <v>0</v>
      </c>
      <c r="AM27" s="22">
        <v>0</v>
      </c>
      <c r="AN27" s="22">
        <v>24</v>
      </c>
      <c r="AO27" s="19">
        <f t="shared" si="0"/>
        <v>1940</v>
      </c>
      <c r="AP27" s="20">
        <v>1940</v>
      </c>
      <c r="AQ27" s="20">
        <v>1940</v>
      </c>
      <c r="AR27" s="21">
        <f t="shared" si="1"/>
        <v>0</v>
      </c>
      <c r="AS27" s="21">
        <f t="shared" si="2"/>
        <v>0</v>
      </c>
    </row>
    <row r="28" spans="1:45" ht="14.25" customHeight="1">
      <c r="A28" s="15">
        <v>24</v>
      </c>
      <c r="B28" s="16" t="s">
        <v>80</v>
      </c>
      <c r="C28" s="16" t="s">
        <v>51</v>
      </c>
      <c r="D28" s="16" t="s">
        <v>64</v>
      </c>
      <c r="E28" s="17">
        <v>1600</v>
      </c>
      <c r="F28" s="18">
        <v>333.33</v>
      </c>
      <c r="G28" s="18">
        <v>0</v>
      </c>
      <c r="H28" s="22">
        <v>0</v>
      </c>
      <c r="I28" s="22">
        <v>25</v>
      </c>
      <c r="J28" s="22">
        <v>0</v>
      </c>
      <c r="K28" s="22">
        <v>0</v>
      </c>
      <c r="L28" s="22">
        <v>0</v>
      </c>
      <c r="M28" s="22">
        <v>0</v>
      </c>
      <c r="N28" s="22">
        <v>0</v>
      </c>
      <c r="O28" s="22">
        <v>0</v>
      </c>
      <c r="P28" s="22">
        <v>0</v>
      </c>
      <c r="Q28" s="22">
        <v>152.5</v>
      </c>
      <c r="R28" s="22">
        <v>0</v>
      </c>
      <c r="S28" s="22">
        <v>50</v>
      </c>
      <c r="T28" s="22">
        <v>0</v>
      </c>
      <c r="U28" s="22">
        <v>0</v>
      </c>
      <c r="V28" s="22">
        <v>0</v>
      </c>
      <c r="W28" s="22">
        <v>0</v>
      </c>
      <c r="X28" s="22">
        <v>0</v>
      </c>
      <c r="Y28" s="22">
        <v>0</v>
      </c>
      <c r="Z28" s="22">
        <v>0</v>
      </c>
      <c r="AA28" s="22">
        <v>0</v>
      </c>
      <c r="AB28" s="22">
        <v>0</v>
      </c>
      <c r="AC28" s="22">
        <v>0</v>
      </c>
      <c r="AD28" s="22">
        <v>336</v>
      </c>
      <c r="AE28" s="22">
        <v>672</v>
      </c>
      <c r="AF28" s="22">
        <v>96.35</v>
      </c>
      <c r="AG28" s="22">
        <v>40</v>
      </c>
      <c r="AH28" s="22">
        <v>0</v>
      </c>
      <c r="AI28" s="22">
        <v>56</v>
      </c>
      <c r="AJ28" s="22">
        <v>0</v>
      </c>
      <c r="AK28" s="22">
        <v>0</v>
      </c>
      <c r="AL28" s="22">
        <v>0</v>
      </c>
      <c r="AM28" s="22">
        <v>0</v>
      </c>
      <c r="AN28" s="22">
        <v>0</v>
      </c>
      <c r="AO28" s="19">
        <f t="shared" si="0"/>
        <v>1761.1799999999998</v>
      </c>
      <c r="AP28" s="20">
        <v>1761.18</v>
      </c>
      <c r="AQ28" s="20">
        <v>1761.18</v>
      </c>
      <c r="AR28" s="21">
        <f t="shared" si="1"/>
        <v>0</v>
      </c>
      <c r="AS28" s="21">
        <f t="shared" si="2"/>
        <v>0</v>
      </c>
    </row>
    <row r="29" spans="1:45" ht="14.25" customHeight="1">
      <c r="A29" s="15">
        <v>25</v>
      </c>
      <c r="B29" s="16" t="s">
        <v>81</v>
      </c>
      <c r="C29" s="16" t="s">
        <v>51</v>
      </c>
      <c r="D29" s="16" t="s">
        <v>64</v>
      </c>
      <c r="E29" s="17">
        <v>1600</v>
      </c>
      <c r="F29" s="18">
        <v>0</v>
      </c>
      <c r="G29" s="18">
        <v>0</v>
      </c>
      <c r="H29" s="22">
        <v>0</v>
      </c>
      <c r="I29" s="22">
        <v>0</v>
      </c>
      <c r="J29" s="22">
        <v>0</v>
      </c>
      <c r="K29" s="22">
        <v>0</v>
      </c>
      <c r="L29" s="22">
        <v>0</v>
      </c>
      <c r="M29" s="22">
        <v>0</v>
      </c>
      <c r="N29" s="22">
        <v>100</v>
      </c>
      <c r="O29" s="22">
        <v>0</v>
      </c>
      <c r="P29" s="22">
        <v>0</v>
      </c>
      <c r="Q29" s="22">
        <v>0</v>
      </c>
      <c r="R29" s="22">
        <v>0</v>
      </c>
      <c r="S29" s="22">
        <v>50</v>
      </c>
      <c r="T29" s="22">
        <v>0</v>
      </c>
      <c r="U29" s="22">
        <v>0</v>
      </c>
      <c r="V29" s="22">
        <v>0</v>
      </c>
      <c r="W29" s="22">
        <v>0</v>
      </c>
      <c r="X29" s="22">
        <v>0</v>
      </c>
      <c r="Y29" s="22">
        <v>0</v>
      </c>
      <c r="Z29" s="22">
        <v>0</v>
      </c>
      <c r="AA29" s="22">
        <v>0</v>
      </c>
      <c r="AB29" s="22">
        <v>0</v>
      </c>
      <c r="AC29" s="22">
        <v>0</v>
      </c>
      <c r="AD29" s="22">
        <v>392</v>
      </c>
      <c r="AE29" s="22">
        <v>784</v>
      </c>
      <c r="AF29" s="22">
        <v>127.45</v>
      </c>
      <c r="AG29" s="22">
        <v>240</v>
      </c>
      <c r="AH29" s="22">
        <v>20</v>
      </c>
      <c r="AI29" s="22">
        <v>256</v>
      </c>
      <c r="AJ29" s="22">
        <v>90</v>
      </c>
      <c r="AK29" s="22">
        <v>0</v>
      </c>
      <c r="AL29" s="22">
        <v>0</v>
      </c>
      <c r="AM29" s="22">
        <v>0</v>
      </c>
      <c r="AN29" s="22">
        <v>96</v>
      </c>
      <c r="AO29" s="19">
        <f t="shared" si="0"/>
        <v>2155.4499999999998</v>
      </c>
      <c r="AP29" s="20">
        <v>2155.4499999999998</v>
      </c>
      <c r="AQ29" s="20">
        <v>2155.4499999999998</v>
      </c>
      <c r="AR29" s="21">
        <f t="shared" si="1"/>
        <v>0</v>
      </c>
      <c r="AS29" s="21">
        <f t="shared" si="2"/>
        <v>0</v>
      </c>
    </row>
    <row r="30" spans="1:45" ht="14.25" customHeight="1">
      <c r="A30" s="15">
        <v>26</v>
      </c>
      <c r="B30" s="16" t="s">
        <v>82</v>
      </c>
      <c r="C30" s="16" t="s">
        <v>51</v>
      </c>
      <c r="D30" s="16" t="s">
        <v>64</v>
      </c>
      <c r="E30" s="17">
        <v>1600</v>
      </c>
      <c r="F30" s="18">
        <v>0</v>
      </c>
      <c r="G30" s="18">
        <v>0</v>
      </c>
      <c r="H30" s="22">
        <v>0</v>
      </c>
      <c r="I30" s="22">
        <v>0</v>
      </c>
      <c r="J30" s="22">
        <v>0</v>
      </c>
      <c r="K30" s="22">
        <v>0</v>
      </c>
      <c r="L30" s="22">
        <v>0</v>
      </c>
      <c r="M30" s="22">
        <v>0</v>
      </c>
      <c r="N30" s="22">
        <v>0</v>
      </c>
      <c r="O30" s="22">
        <v>0</v>
      </c>
      <c r="P30" s="22">
        <v>0</v>
      </c>
      <c r="Q30" s="22">
        <v>0</v>
      </c>
      <c r="R30" s="22">
        <v>350</v>
      </c>
      <c r="S30" s="22">
        <v>210</v>
      </c>
      <c r="T30" s="22">
        <v>0</v>
      </c>
      <c r="U30" s="22">
        <v>0</v>
      </c>
      <c r="V30" s="22">
        <v>0</v>
      </c>
      <c r="W30" s="22">
        <v>0</v>
      </c>
      <c r="X30" s="22">
        <v>0</v>
      </c>
      <c r="Y30" s="22">
        <v>0</v>
      </c>
      <c r="Z30" s="22">
        <v>0</v>
      </c>
      <c r="AA30" s="22">
        <v>0</v>
      </c>
      <c r="AB30" s="22">
        <v>0</v>
      </c>
      <c r="AC30" s="22">
        <v>0</v>
      </c>
      <c r="AD30" s="22">
        <v>392</v>
      </c>
      <c r="AE30" s="22">
        <v>784</v>
      </c>
      <c r="AF30" s="22">
        <v>57.88</v>
      </c>
      <c r="AG30" s="22">
        <v>280</v>
      </c>
      <c r="AH30" s="22">
        <v>20</v>
      </c>
      <c r="AI30" s="22">
        <v>56</v>
      </c>
      <c r="AJ30" s="22">
        <v>110</v>
      </c>
      <c r="AK30" s="22">
        <v>0</v>
      </c>
      <c r="AL30" s="22">
        <v>0</v>
      </c>
      <c r="AM30" s="22">
        <v>0</v>
      </c>
      <c r="AN30" s="22">
        <v>30</v>
      </c>
      <c r="AO30" s="19">
        <f t="shared" si="0"/>
        <v>2289.88</v>
      </c>
      <c r="AP30" s="20">
        <v>2289.88</v>
      </c>
      <c r="AQ30" s="20">
        <v>2289.88</v>
      </c>
      <c r="AR30" s="21">
        <f t="shared" si="1"/>
        <v>0</v>
      </c>
      <c r="AS30" s="21">
        <f t="shared" si="2"/>
        <v>0</v>
      </c>
    </row>
    <row r="31" spans="1:45" ht="14.25" customHeight="1">
      <c r="A31" s="15">
        <v>27</v>
      </c>
      <c r="B31" s="16" t="s">
        <v>83</v>
      </c>
      <c r="C31" s="16" t="s">
        <v>51</v>
      </c>
      <c r="D31" s="16" t="s">
        <v>64</v>
      </c>
      <c r="E31" s="17">
        <v>1600</v>
      </c>
      <c r="F31" s="18">
        <v>333.34</v>
      </c>
      <c r="G31" s="18">
        <v>0</v>
      </c>
      <c r="H31" s="22">
        <v>0</v>
      </c>
      <c r="I31" s="22">
        <v>184.72</v>
      </c>
      <c r="J31" s="22">
        <v>0</v>
      </c>
      <c r="K31" s="22">
        <v>0</v>
      </c>
      <c r="L31" s="22">
        <v>0</v>
      </c>
      <c r="M31" s="22">
        <v>0</v>
      </c>
      <c r="N31" s="22">
        <v>0</v>
      </c>
      <c r="O31" s="22">
        <v>0</v>
      </c>
      <c r="P31" s="22">
        <v>0</v>
      </c>
      <c r="Q31" s="22">
        <v>191.94</v>
      </c>
      <c r="R31" s="22">
        <v>600</v>
      </c>
      <c r="S31" s="22">
        <v>100</v>
      </c>
      <c r="T31" s="22">
        <v>0</v>
      </c>
      <c r="U31" s="22">
        <v>0</v>
      </c>
      <c r="V31" s="22">
        <v>0</v>
      </c>
      <c r="W31" s="22">
        <v>0</v>
      </c>
      <c r="X31" s="22">
        <v>0</v>
      </c>
      <c r="Y31" s="22">
        <v>0</v>
      </c>
      <c r="Z31" s="22">
        <v>0</v>
      </c>
      <c r="AA31" s="22">
        <v>0</v>
      </c>
      <c r="AB31" s="22">
        <v>0</v>
      </c>
      <c r="AC31" s="22">
        <v>0</v>
      </c>
      <c r="AD31" s="22">
        <v>308</v>
      </c>
      <c r="AE31" s="22">
        <v>616</v>
      </c>
      <c r="AF31" s="22">
        <v>164.9</v>
      </c>
      <c r="AG31" s="22">
        <v>20</v>
      </c>
      <c r="AH31" s="22">
        <v>0</v>
      </c>
      <c r="AI31" s="22">
        <v>156</v>
      </c>
      <c r="AJ31" s="22">
        <v>0</v>
      </c>
      <c r="AK31" s="22">
        <v>0</v>
      </c>
      <c r="AL31" s="22">
        <v>0</v>
      </c>
      <c r="AM31" s="22">
        <v>0</v>
      </c>
      <c r="AN31" s="22">
        <v>0</v>
      </c>
      <c r="AO31" s="19">
        <f t="shared" si="0"/>
        <v>2674.9</v>
      </c>
      <c r="AP31" s="20">
        <v>2674.9</v>
      </c>
      <c r="AQ31" s="20">
        <v>2674.9</v>
      </c>
      <c r="AR31" s="21">
        <f t="shared" si="1"/>
        <v>0</v>
      </c>
      <c r="AS31" s="21">
        <f t="shared" si="2"/>
        <v>0</v>
      </c>
    </row>
    <row r="32" spans="1:45" ht="14.25" customHeight="1">
      <c r="A32" s="15">
        <v>28</v>
      </c>
      <c r="B32" s="16" t="s">
        <v>84</v>
      </c>
      <c r="C32" s="16" t="s">
        <v>51</v>
      </c>
      <c r="D32" s="16" t="s">
        <v>64</v>
      </c>
      <c r="E32" s="17">
        <v>1600</v>
      </c>
      <c r="F32" s="18">
        <v>0</v>
      </c>
      <c r="G32" s="18">
        <v>0</v>
      </c>
      <c r="H32" s="22">
        <v>0</v>
      </c>
      <c r="I32" s="22">
        <v>25</v>
      </c>
      <c r="J32" s="22">
        <v>0</v>
      </c>
      <c r="K32" s="22">
        <v>0</v>
      </c>
      <c r="L32" s="22">
        <v>0</v>
      </c>
      <c r="M32" s="22">
        <v>0</v>
      </c>
      <c r="N32" s="22">
        <v>0</v>
      </c>
      <c r="O32" s="22">
        <v>0</v>
      </c>
      <c r="P32" s="22">
        <v>0</v>
      </c>
      <c r="Q32" s="22">
        <v>20</v>
      </c>
      <c r="R32" s="22">
        <v>100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19">
        <f t="shared" si="0"/>
        <v>145</v>
      </c>
      <c r="AP32" s="20">
        <v>145</v>
      </c>
      <c r="AQ32" s="20">
        <v>145</v>
      </c>
      <c r="AR32" s="21">
        <f t="shared" si="1"/>
        <v>0</v>
      </c>
      <c r="AS32" s="21">
        <f t="shared" si="2"/>
        <v>0</v>
      </c>
    </row>
    <row r="33" spans="1:45" ht="14.25" customHeight="1">
      <c r="A33" s="15">
        <v>29</v>
      </c>
      <c r="B33" s="16" t="s">
        <v>85</v>
      </c>
      <c r="C33" s="16" t="s">
        <v>51</v>
      </c>
      <c r="D33" s="16" t="s">
        <v>86</v>
      </c>
      <c r="E33" s="17">
        <v>1600</v>
      </c>
      <c r="F33" s="18">
        <v>0</v>
      </c>
      <c r="G33" s="18">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19">
        <f t="shared" si="0"/>
        <v>0</v>
      </c>
      <c r="AP33" s="20">
        <v>0</v>
      </c>
      <c r="AQ33" s="20">
        <v>0</v>
      </c>
      <c r="AR33" s="21">
        <f t="shared" si="1"/>
        <v>0</v>
      </c>
      <c r="AS33" s="21">
        <f t="shared" si="2"/>
        <v>0</v>
      </c>
    </row>
    <row r="34" spans="1:45" ht="14.25" customHeight="1">
      <c r="A34" s="15">
        <v>30</v>
      </c>
      <c r="B34" s="16" t="s">
        <v>87</v>
      </c>
      <c r="C34" s="16" t="s">
        <v>51</v>
      </c>
      <c r="D34" s="16" t="s">
        <v>86</v>
      </c>
      <c r="E34" s="17">
        <v>1600</v>
      </c>
      <c r="F34" s="18">
        <v>0</v>
      </c>
      <c r="G34" s="18">
        <v>0</v>
      </c>
      <c r="H34" s="22">
        <v>0</v>
      </c>
      <c r="I34" s="22">
        <v>25</v>
      </c>
      <c r="J34" s="22">
        <v>0</v>
      </c>
      <c r="K34" s="22">
        <v>0</v>
      </c>
      <c r="L34" s="22">
        <v>0</v>
      </c>
      <c r="M34" s="22">
        <v>0</v>
      </c>
      <c r="N34" s="22">
        <v>0</v>
      </c>
      <c r="O34" s="22">
        <v>0</v>
      </c>
      <c r="P34" s="22">
        <v>0</v>
      </c>
      <c r="Q34" s="22">
        <v>0</v>
      </c>
      <c r="R34" s="22">
        <v>50</v>
      </c>
      <c r="S34" s="22">
        <v>50</v>
      </c>
      <c r="T34" s="22">
        <v>0</v>
      </c>
      <c r="U34" s="22">
        <v>0</v>
      </c>
      <c r="V34" s="22">
        <v>0</v>
      </c>
      <c r="W34" s="22">
        <v>0</v>
      </c>
      <c r="X34" s="22">
        <v>0</v>
      </c>
      <c r="Y34" s="22">
        <v>0</v>
      </c>
      <c r="Z34" s="22">
        <v>0</v>
      </c>
      <c r="AA34" s="22">
        <v>0</v>
      </c>
      <c r="AB34" s="22">
        <v>0</v>
      </c>
      <c r="AC34" s="22">
        <v>0</v>
      </c>
      <c r="AD34" s="22">
        <v>364</v>
      </c>
      <c r="AE34" s="22">
        <v>728</v>
      </c>
      <c r="AF34" s="22">
        <v>134</v>
      </c>
      <c r="AG34" s="22">
        <v>0</v>
      </c>
      <c r="AH34" s="22">
        <v>0</v>
      </c>
      <c r="AI34" s="22">
        <v>256</v>
      </c>
      <c r="AJ34" s="22">
        <v>90</v>
      </c>
      <c r="AK34" s="22">
        <v>0</v>
      </c>
      <c r="AL34" s="22">
        <v>0</v>
      </c>
      <c r="AM34" s="22">
        <v>0</v>
      </c>
      <c r="AN34" s="22">
        <v>111</v>
      </c>
      <c r="AO34" s="19">
        <f t="shared" si="0"/>
        <v>1808</v>
      </c>
      <c r="AP34" s="20">
        <v>1808</v>
      </c>
      <c r="AQ34" s="20">
        <v>1808</v>
      </c>
      <c r="AR34" s="21">
        <f t="shared" si="1"/>
        <v>0</v>
      </c>
      <c r="AS34" s="21">
        <f t="shared" si="2"/>
        <v>0</v>
      </c>
    </row>
    <row r="35" spans="1:45" ht="14.25" customHeight="1">
      <c r="A35" s="15">
        <v>31</v>
      </c>
      <c r="B35" s="23" t="s">
        <v>88</v>
      </c>
      <c r="C35" s="24" t="s">
        <v>89</v>
      </c>
      <c r="D35" s="16" t="s">
        <v>90</v>
      </c>
      <c r="E35" s="17">
        <v>1600</v>
      </c>
      <c r="F35" s="18">
        <v>0</v>
      </c>
      <c r="G35" s="18">
        <v>0</v>
      </c>
      <c r="H35" s="18">
        <v>0</v>
      </c>
      <c r="I35" s="18">
        <v>0</v>
      </c>
      <c r="J35" s="18">
        <v>0</v>
      </c>
      <c r="K35" s="18">
        <v>0</v>
      </c>
      <c r="L35" s="18">
        <v>0</v>
      </c>
      <c r="M35" s="18">
        <v>50</v>
      </c>
      <c r="N35" s="18">
        <v>0</v>
      </c>
      <c r="O35" s="18">
        <v>0</v>
      </c>
      <c r="P35" s="18">
        <v>0</v>
      </c>
      <c r="Q35" s="18">
        <v>0</v>
      </c>
      <c r="R35" s="18">
        <v>0</v>
      </c>
      <c r="S35" s="18">
        <v>0</v>
      </c>
      <c r="T35" s="18">
        <v>0</v>
      </c>
      <c r="U35" s="18">
        <v>0</v>
      </c>
      <c r="V35" s="18">
        <v>107.5</v>
      </c>
      <c r="W35" s="18">
        <v>0</v>
      </c>
      <c r="X35" s="18">
        <v>0</v>
      </c>
      <c r="Y35" s="18">
        <v>0</v>
      </c>
      <c r="Z35" s="18">
        <v>0</v>
      </c>
      <c r="AA35" s="18">
        <v>0</v>
      </c>
      <c r="AB35" s="18">
        <v>0</v>
      </c>
      <c r="AC35" s="18">
        <v>0</v>
      </c>
      <c r="AD35" s="18">
        <v>420</v>
      </c>
      <c r="AE35" s="18">
        <v>840</v>
      </c>
      <c r="AF35" s="22">
        <v>496.25</v>
      </c>
      <c r="AG35" s="22">
        <v>230</v>
      </c>
      <c r="AH35" s="22">
        <v>20</v>
      </c>
      <c r="AI35" s="22">
        <v>256</v>
      </c>
      <c r="AJ35" s="22">
        <v>0</v>
      </c>
      <c r="AK35" s="18">
        <v>0</v>
      </c>
      <c r="AL35" s="18">
        <v>0</v>
      </c>
      <c r="AM35" s="18">
        <v>0</v>
      </c>
      <c r="AN35" s="18">
        <v>0</v>
      </c>
      <c r="AO35" s="19">
        <f t="shared" si="0"/>
        <v>2419.75</v>
      </c>
      <c r="AP35" s="20">
        <v>2419.75</v>
      </c>
      <c r="AQ35" s="20">
        <v>2419.75</v>
      </c>
      <c r="AR35" s="21">
        <f t="shared" si="1"/>
        <v>0</v>
      </c>
      <c r="AS35" s="21">
        <f t="shared" si="2"/>
        <v>0</v>
      </c>
    </row>
    <row r="36" spans="1:45" ht="14.25" customHeight="1">
      <c r="A36" s="15">
        <v>32</v>
      </c>
      <c r="B36" s="23" t="s">
        <v>91</v>
      </c>
      <c r="C36" s="24" t="s">
        <v>89</v>
      </c>
      <c r="D36" s="16" t="s">
        <v>92</v>
      </c>
      <c r="E36" s="17">
        <v>1600</v>
      </c>
      <c r="F36" s="18">
        <v>200</v>
      </c>
      <c r="G36" s="18">
        <v>0</v>
      </c>
      <c r="H36" s="22">
        <v>0</v>
      </c>
      <c r="I36" s="22">
        <v>0</v>
      </c>
      <c r="J36" s="22">
        <v>0</v>
      </c>
      <c r="K36" s="22">
        <v>0</v>
      </c>
      <c r="L36" s="22">
        <v>0</v>
      </c>
      <c r="M36" s="22">
        <v>300</v>
      </c>
      <c r="N36" s="22">
        <v>0</v>
      </c>
      <c r="O36" s="22">
        <v>304</v>
      </c>
      <c r="P36" s="22">
        <v>0</v>
      </c>
      <c r="Q36" s="22">
        <v>4</v>
      </c>
      <c r="R36" s="22">
        <v>0</v>
      </c>
      <c r="S36" s="22">
        <v>0</v>
      </c>
      <c r="T36" s="22">
        <v>0</v>
      </c>
      <c r="U36" s="22">
        <v>0</v>
      </c>
      <c r="V36" s="22">
        <v>50</v>
      </c>
      <c r="W36" s="22">
        <v>0</v>
      </c>
      <c r="X36" s="22">
        <v>0</v>
      </c>
      <c r="Y36" s="22">
        <v>0</v>
      </c>
      <c r="Z36" s="22">
        <v>0</v>
      </c>
      <c r="AA36" s="22">
        <v>0</v>
      </c>
      <c r="AB36" s="22">
        <v>0</v>
      </c>
      <c r="AC36" s="22">
        <v>0</v>
      </c>
      <c r="AD36" s="18">
        <v>336</v>
      </c>
      <c r="AE36" s="18">
        <v>672</v>
      </c>
      <c r="AF36" s="22">
        <v>313.91999999999996</v>
      </c>
      <c r="AG36" s="22">
        <v>380</v>
      </c>
      <c r="AH36" s="22">
        <v>20</v>
      </c>
      <c r="AI36" s="22">
        <v>56</v>
      </c>
      <c r="AJ36" s="22">
        <v>0</v>
      </c>
      <c r="AK36" s="22">
        <v>0</v>
      </c>
      <c r="AL36" s="22">
        <v>0</v>
      </c>
      <c r="AM36" s="22">
        <v>0</v>
      </c>
      <c r="AN36" s="22">
        <v>0</v>
      </c>
      <c r="AO36" s="19">
        <f t="shared" si="0"/>
        <v>2635.92</v>
      </c>
      <c r="AP36" s="20">
        <v>2635.92</v>
      </c>
      <c r="AQ36" s="20">
        <v>2635.92</v>
      </c>
      <c r="AR36" s="21">
        <f t="shared" si="1"/>
        <v>0</v>
      </c>
      <c r="AS36" s="21">
        <f t="shared" si="2"/>
        <v>0</v>
      </c>
    </row>
    <row r="37" spans="1:45" ht="14.25" customHeight="1">
      <c r="A37" s="15">
        <v>33</v>
      </c>
      <c r="B37" s="23" t="s">
        <v>93</v>
      </c>
      <c r="C37" s="24" t="s">
        <v>89</v>
      </c>
      <c r="D37" s="16" t="s">
        <v>90</v>
      </c>
      <c r="E37" s="17">
        <v>1600</v>
      </c>
      <c r="F37" s="18">
        <v>0</v>
      </c>
      <c r="G37" s="18">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18">
        <v>448</v>
      </c>
      <c r="AE37" s="18">
        <v>896</v>
      </c>
      <c r="AF37" s="22">
        <v>104.5</v>
      </c>
      <c r="AG37" s="22">
        <v>0</v>
      </c>
      <c r="AH37" s="22">
        <v>0</v>
      </c>
      <c r="AI37" s="22">
        <v>0</v>
      </c>
      <c r="AJ37" s="22">
        <v>0</v>
      </c>
      <c r="AK37" s="22">
        <v>0</v>
      </c>
      <c r="AL37" s="22">
        <v>0</v>
      </c>
      <c r="AM37" s="22">
        <v>0</v>
      </c>
      <c r="AN37" s="22">
        <v>0</v>
      </c>
      <c r="AO37" s="19">
        <f t="shared" si="0"/>
        <v>1448.5</v>
      </c>
      <c r="AP37" s="20">
        <v>1448.5</v>
      </c>
      <c r="AQ37" s="20">
        <v>1448.5</v>
      </c>
      <c r="AR37" s="21">
        <f t="shared" si="1"/>
        <v>0</v>
      </c>
      <c r="AS37" s="21">
        <f t="shared" si="2"/>
        <v>0</v>
      </c>
    </row>
    <row r="38" spans="1:45" ht="14.25" customHeight="1">
      <c r="A38" s="15">
        <v>34</v>
      </c>
      <c r="B38" s="23" t="s">
        <v>94</v>
      </c>
      <c r="C38" s="24" t="s">
        <v>89</v>
      </c>
      <c r="D38" s="25" t="s">
        <v>90</v>
      </c>
      <c r="E38" s="17">
        <v>1600</v>
      </c>
      <c r="F38" s="18">
        <v>100</v>
      </c>
      <c r="G38" s="18">
        <v>0</v>
      </c>
      <c r="H38" s="22">
        <v>0</v>
      </c>
      <c r="I38" s="22">
        <v>0</v>
      </c>
      <c r="J38" s="22">
        <v>0</v>
      </c>
      <c r="K38" s="22">
        <v>0</v>
      </c>
      <c r="L38" s="22">
        <v>0</v>
      </c>
      <c r="M38" s="22">
        <v>100</v>
      </c>
      <c r="N38" s="22">
        <v>0</v>
      </c>
      <c r="O38" s="22">
        <v>0</v>
      </c>
      <c r="P38" s="22">
        <v>0</v>
      </c>
      <c r="Q38" s="22">
        <v>1.33</v>
      </c>
      <c r="R38" s="22">
        <v>0</v>
      </c>
      <c r="S38" s="22">
        <v>0</v>
      </c>
      <c r="T38" s="22">
        <v>0</v>
      </c>
      <c r="U38" s="22">
        <v>0</v>
      </c>
      <c r="V38" s="22">
        <v>100</v>
      </c>
      <c r="W38" s="22">
        <v>0</v>
      </c>
      <c r="X38" s="22">
        <v>0</v>
      </c>
      <c r="Y38" s="22">
        <v>200</v>
      </c>
      <c r="Z38" s="22">
        <v>80</v>
      </c>
      <c r="AA38" s="22">
        <v>0</v>
      </c>
      <c r="AB38" s="22">
        <v>0</v>
      </c>
      <c r="AC38" s="22">
        <v>0</v>
      </c>
      <c r="AD38" s="18">
        <v>448</v>
      </c>
      <c r="AE38" s="18">
        <v>896</v>
      </c>
      <c r="AF38" s="22">
        <v>640.95000000000005</v>
      </c>
      <c r="AG38" s="22">
        <v>620</v>
      </c>
      <c r="AH38" s="22">
        <v>250</v>
      </c>
      <c r="AI38" s="22">
        <v>256</v>
      </c>
      <c r="AJ38" s="22">
        <v>50</v>
      </c>
      <c r="AK38" s="22">
        <v>0</v>
      </c>
      <c r="AL38" s="22">
        <v>0</v>
      </c>
      <c r="AM38" s="22">
        <v>0</v>
      </c>
      <c r="AN38" s="22">
        <v>168.65</v>
      </c>
      <c r="AO38" s="19">
        <f t="shared" si="0"/>
        <v>3910.93</v>
      </c>
      <c r="AP38" s="26">
        <v>3910.93</v>
      </c>
      <c r="AQ38" s="26">
        <v>3910.93</v>
      </c>
      <c r="AR38" s="21">
        <f t="shared" si="1"/>
        <v>0</v>
      </c>
      <c r="AS38" s="21">
        <f t="shared" si="2"/>
        <v>0</v>
      </c>
    </row>
    <row r="39" spans="1:45" ht="14.25" customHeight="1">
      <c r="A39" s="15">
        <v>35</v>
      </c>
      <c r="B39" s="23" t="s">
        <v>95</v>
      </c>
      <c r="C39" s="24" t="s">
        <v>89</v>
      </c>
      <c r="D39" s="16" t="s">
        <v>90</v>
      </c>
      <c r="E39" s="17">
        <v>1600</v>
      </c>
      <c r="F39" s="18">
        <v>100</v>
      </c>
      <c r="G39" s="18">
        <v>0</v>
      </c>
      <c r="H39" s="22">
        <v>0</v>
      </c>
      <c r="I39" s="22">
        <v>0</v>
      </c>
      <c r="J39" s="22">
        <v>0</v>
      </c>
      <c r="K39" s="22">
        <v>0</v>
      </c>
      <c r="L39" s="22">
        <v>0</v>
      </c>
      <c r="M39" s="22">
        <v>0</v>
      </c>
      <c r="N39" s="22">
        <v>150</v>
      </c>
      <c r="O39" s="22">
        <v>200</v>
      </c>
      <c r="P39" s="22">
        <v>0</v>
      </c>
      <c r="Q39" s="22">
        <v>1.33</v>
      </c>
      <c r="R39" s="22">
        <v>0</v>
      </c>
      <c r="S39" s="22">
        <v>0</v>
      </c>
      <c r="T39" s="22">
        <v>0</v>
      </c>
      <c r="U39" s="22">
        <v>0</v>
      </c>
      <c r="V39" s="22">
        <v>7.5</v>
      </c>
      <c r="W39" s="22">
        <v>0</v>
      </c>
      <c r="X39" s="22">
        <v>0</v>
      </c>
      <c r="Y39" s="22">
        <v>0</v>
      </c>
      <c r="Z39" s="22">
        <v>0</v>
      </c>
      <c r="AA39" s="22">
        <v>0</v>
      </c>
      <c r="AB39" s="22">
        <v>0</v>
      </c>
      <c r="AC39" s="22">
        <v>0</v>
      </c>
      <c r="AD39" s="22">
        <v>420</v>
      </c>
      <c r="AE39" s="22">
        <v>840</v>
      </c>
      <c r="AF39" s="22">
        <v>103.7</v>
      </c>
      <c r="AG39" s="22">
        <v>170</v>
      </c>
      <c r="AH39" s="22">
        <v>20</v>
      </c>
      <c r="AI39" s="22">
        <v>256</v>
      </c>
      <c r="AJ39" s="22">
        <v>0</v>
      </c>
      <c r="AK39" s="22">
        <v>0</v>
      </c>
      <c r="AL39" s="22">
        <v>0</v>
      </c>
      <c r="AM39" s="22">
        <v>0</v>
      </c>
      <c r="AN39" s="22">
        <v>0</v>
      </c>
      <c r="AO39" s="19">
        <f t="shared" si="0"/>
        <v>2268.5299999999997</v>
      </c>
      <c r="AP39" s="20">
        <v>2268.5299999999997</v>
      </c>
      <c r="AQ39" s="20">
        <v>2268.5299999999997</v>
      </c>
      <c r="AR39" s="21">
        <f t="shared" si="1"/>
        <v>0</v>
      </c>
      <c r="AS39" s="21">
        <f t="shared" si="2"/>
        <v>0</v>
      </c>
    </row>
    <row r="40" spans="1:45" ht="14.25" customHeight="1">
      <c r="A40" s="15">
        <v>36</v>
      </c>
      <c r="B40" s="23" t="s">
        <v>96</v>
      </c>
      <c r="C40" s="24" t="s">
        <v>89</v>
      </c>
      <c r="D40" s="16" t="s">
        <v>92</v>
      </c>
      <c r="E40" s="17">
        <v>1600</v>
      </c>
      <c r="F40" s="18">
        <v>0</v>
      </c>
      <c r="G40" s="18">
        <v>0</v>
      </c>
      <c r="H40" s="22">
        <v>0</v>
      </c>
      <c r="I40" s="22">
        <v>70</v>
      </c>
      <c r="J40" s="22">
        <v>0</v>
      </c>
      <c r="K40" s="22">
        <v>0</v>
      </c>
      <c r="L40" s="22">
        <v>0</v>
      </c>
      <c r="M40" s="22">
        <v>25</v>
      </c>
      <c r="N40" s="22">
        <v>125</v>
      </c>
      <c r="O40" s="22">
        <v>400</v>
      </c>
      <c r="P40" s="22">
        <v>0</v>
      </c>
      <c r="Q40" s="22">
        <v>225</v>
      </c>
      <c r="R40" s="22">
        <v>0</v>
      </c>
      <c r="S40" s="22">
        <v>0</v>
      </c>
      <c r="T40" s="22">
        <v>0</v>
      </c>
      <c r="U40" s="22">
        <v>0</v>
      </c>
      <c r="V40" s="22">
        <v>0</v>
      </c>
      <c r="W40" s="22">
        <v>0</v>
      </c>
      <c r="X40" s="22">
        <v>0</v>
      </c>
      <c r="Y40" s="22">
        <v>0</v>
      </c>
      <c r="Z40" s="22">
        <v>0</v>
      </c>
      <c r="AA40" s="22">
        <v>0</v>
      </c>
      <c r="AB40" s="22">
        <v>0</v>
      </c>
      <c r="AC40" s="22">
        <v>0</v>
      </c>
      <c r="AD40" s="22">
        <v>392</v>
      </c>
      <c r="AE40" s="22">
        <v>784</v>
      </c>
      <c r="AF40" s="22">
        <v>213.66</v>
      </c>
      <c r="AG40" s="22">
        <v>60</v>
      </c>
      <c r="AH40" s="22">
        <v>0</v>
      </c>
      <c r="AI40" s="22">
        <v>256</v>
      </c>
      <c r="AJ40" s="22">
        <v>5</v>
      </c>
      <c r="AK40" s="22">
        <v>0</v>
      </c>
      <c r="AL40" s="22">
        <v>0</v>
      </c>
      <c r="AM40" s="22">
        <v>0</v>
      </c>
      <c r="AN40" s="22">
        <v>0</v>
      </c>
      <c r="AO40" s="19">
        <f t="shared" si="0"/>
        <v>2555.66</v>
      </c>
      <c r="AP40" s="20">
        <v>2555.66</v>
      </c>
      <c r="AQ40" s="20">
        <v>2555.66</v>
      </c>
      <c r="AR40" s="21">
        <f t="shared" si="1"/>
        <v>0</v>
      </c>
      <c r="AS40" s="21">
        <f t="shared" si="2"/>
        <v>0</v>
      </c>
    </row>
    <row r="41" spans="1:45" ht="14.25" customHeight="1">
      <c r="A41" s="15">
        <v>37</v>
      </c>
      <c r="B41" s="23" t="s">
        <v>97</v>
      </c>
      <c r="C41" s="24" t="s">
        <v>89</v>
      </c>
      <c r="D41" s="16" t="s">
        <v>90</v>
      </c>
      <c r="E41" s="17">
        <v>1600</v>
      </c>
      <c r="F41" s="18">
        <v>0</v>
      </c>
      <c r="G41" s="18">
        <v>0</v>
      </c>
      <c r="H41" s="22">
        <v>0</v>
      </c>
      <c r="I41" s="22">
        <v>0</v>
      </c>
      <c r="J41" s="22">
        <v>0</v>
      </c>
      <c r="K41" s="22">
        <v>0</v>
      </c>
      <c r="L41" s="22">
        <v>0</v>
      </c>
      <c r="M41" s="22">
        <v>25</v>
      </c>
      <c r="N41" s="22">
        <v>25</v>
      </c>
      <c r="O41" s="22">
        <v>0</v>
      </c>
      <c r="P41" s="22">
        <v>0</v>
      </c>
      <c r="Q41" s="22">
        <v>0</v>
      </c>
      <c r="R41" s="22">
        <v>0</v>
      </c>
      <c r="S41" s="22">
        <v>0</v>
      </c>
      <c r="T41" s="22">
        <v>0</v>
      </c>
      <c r="U41" s="22">
        <v>0</v>
      </c>
      <c r="V41" s="22">
        <v>47.5</v>
      </c>
      <c r="W41" s="22">
        <v>0</v>
      </c>
      <c r="X41" s="22">
        <v>0</v>
      </c>
      <c r="Y41" s="22">
        <v>0</v>
      </c>
      <c r="Z41" s="22">
        <v>0</v>
      </c>
      <c r="AA41" s="22">
        <v>0</v>
      </c>
      <c r="AB41" s="22">
        <v>0</v>
      </c>
      <c r="AC41" s="22">
        <v>0</v>
      </c>
      <c r="AD41" s="22">
        <v>392</v>
      </c>
      <c r="AE41" s="22">
        <v>784</v>
      </c>
      <c r="AF41" s="22">
        <v>194</v>
      </c>
      <c r="AG41" s="22">
        <v>70</v>
      </c>
      <c r="AH41" s="22">
        <v>80</v>
      </c>
      <c r="AI41" s="22">
        <v>256</v>
      </c>
      <c r="AJ41" s="22">
        <v>0</v>
      </c>
      <c r="AK41" s="22">
        <v>0</v>
      </c>
      <c r="AL41" s="22">
        <v>0</v>
      </c>
      <c r="AM41" s="22">
        <v>0</v>
      </c>
      <c r="AN41" s="22">
        <v>0</v>
      </c>
      <c r="AO41" s="19">
        <f t="shared" si="0"/>
        <v>1873.5</v>
      </c>
      <c r="AP41" s="20">
        <v>1873.5</v>
      </c>
      <c r="AQ41" s="20">
        <v>1873.5</v>
      </c>
      <c r="AR41" s="21">
        <f t="shared" si="1"/>
        <v>0</v>
      </c>
      <c r="AS41" s="21">
        <f t="shared" si="2"/>
        <v>0</v>
      </c>
    </row>
    <row r="42" spans="1:45" ht="14.25" customHeight="1">
      <c r="A42" s="15">
        <v>38</v>
      </c>
      <c r="B42" s="23" t="s">
        <v>98</v>
      </c>
      <c r="C42" s="24" t="s">
        <v>89</v>
      </c>
      <c r="D42" s="16" t="s">
        <v>90</v>
      </c>
      <c r="E42" s="17">
        <v>1600</v>
      </c>
      <c r="F42" s="18">
        <v>167</v>
      </c>
      <c r="G42" s="18">
        <v>0</v>
      </c>
      <c r="H42" s="22">
        <v>0</v>
      </c>
      <c r="I42" s="22">
        <v>142.5</v>
      </c>
      <c r="J42" s="22">
        <v>0</v>
      </c>
      <c r="K42" s="22">
        <v>0</v>
      </c>
      <c r="L42" s="22">
        <v>0</v>
      </c>
      <c r="M42" s="22">
        <v>0</v>
      </c>
      <c r="N42" s="22">
        <v>125</v>
      </c>
      <c r="O42" s="22">
        <v>400</v>
      </c>
      <c r="P42" s="22">
        <v>0</v>
      </c>
      <c r="Q42" s="22">
        <v>509</v>
      </c>
      <c r="R42" s="22">
        <v>0</v>
      </c>
      <c r="S42" s="22">
        <v>0</v>
      </c>
      <c r="T42" s="22">
        <v>0</v>
      </c>
      <c r="U42" s="22">
        <v>0</v>
      </c>
      <c r="V42" s="22">
        <v>0</v>
      </c>
      <c r="W42" s="22">
        <v>0</v>
      </c>
      <c r="X42" s="22">
        <v>0</v>
      </c>
      <c r="Y42" s="22">
        <v>0</v>
      </c>
      <c r="Z42" s="22">
        <v>0</v>
      </c>
      <c r="AA42" s="22">
        <v>0</v>
      </c>
      <c r="AB42" s="22">
        <v>0</v>
      </c>
      <c r="AC42" s="22">
        <v>0</v>
      </c>
      <c r="AD42" s="22">
        <v>378</v>
      </c>
      <c r="AE42" s="22">
        <v>756</v>
      </c>
      <c r="AF42" s="22">
        <v>105.33</v>
      </c>
      <c r="AG42" s="22">
        <v>420</v>
      </c>
      <c r="AH42" s="22">
        <v>20</v>
      </c>
      <c r="AI42" s="22">
        <v>56</v>
      </c>
      <c r="AJ42" s="22">
        <v>5</v>
      </c>
      <c r="AK42" s="22">
        <v>0</v>
      </c>
      <c r="AL42" s="22">
        <v>0</v>
      </c>
      <c r="AM42" s="22">
        <v>0</v>
      </c>
      <c r="AN42" s="22">
        <v>180</v>
      </c>
      <c r="AO42" s="19">
        <f t="shared" si="0"/>
        <v>3263.83</v>
      </c>
      <c r="AP42" s="20">
        <v>3263.83</v>
      </c>
      <c r="AQ42" s="20">
        <v>3263.83</v>
      </c>
      <c r="AR42" s="21">
        <f t="shared" si="1"/>
        <v>0</v>
      </c>
      <c r="AS42" s="21">
        <f t="shared" si="2"/>
        <v>0</v>
      </c>
    </row>
    <row r="43" spans="1:45" ht="14.25" customHeight="1">
      <c r="A43" s="15">
        <v>39</v>
      </c>
      <c r="B43" s="23" t="s">
        <v>99</v>
      </c>
      <c r="C43" s="24" t="s">
        <v>89</v>
      </c>
      <c r="D43" s="16" t="s">
        <v>90</v>
      </c>
      <c r="E43" s="17">
        <v>1600</v>
      </c>
      <c r="F43" s="18">
        <v>300</v>
      </c>
      <c r="G43" s="18">
        <v>0</v>
      </c>
      <c r="H43" s="22">
        <v>0</v>
      </c>
      <c r="I43" s="22">
        <v>0</v>
      </c>
      <c r="J43" s="22">
        <v>0</v>
      </c>
      <c r="K43" s="22">
        <v>0</v>
      </c>
      <c r="L43" s="22">
        <v>0</v>
      </c>
      <c r="M43" s="22">
        <v>100</v>
      </c>
      <c r="N43" s="22">
        <v>25</v>
      </c>
      <c r="O43" s="22">
        <v>0</v>
      </c>
      <c r="P43" s="22">
        <v>0</v>
      </c>
      <c r="Q43" s="22">
        <v>5.33</v>
      </c>
      <c r="R43" s="22">
        <v>0</v>
      </c>
      <c r="S43" s="22">
        <v>100</v>
      </c>
      <c r="T43" s="22">
        <v>0</v>
      </c>
      <c r="U43" s="22">
        <v>0</v>
      </c>
      <c r="V43" s="22">
        <v>0</v>
      </c>
      <c r="W43" s="22">
        <v>0</v>
      </c>
      <c r="X43" s="22">
        <v>0</v>
      </c>
      <c r="Y43" s="22">
        <v>200</v>
      </c>
      <c r="Z43" s="22">
        <v>80</v>
      </c>
      <c r="AA43" s="22">
        <v>0</v>
      </c>
      <c r="AB43" s="22">
        <v>0</v>
      </c>
      <c r="AC43" s="22">
        <v>0</v>
      </c>
      <c r="AD43" s="22">
        <v>392</v>
      </c>
      <c r="AE43" s="22">
        <v>784</v>
      </c>
      <c r="AF43" s="22">
        <v>349.58000000000004</v>
      </c>
      <c r="AG43" s="22">
        <v>490</v>
      </c>
      <c r="AH43" s="22">
        <v>230</v>
      </c>
      <c r="AI43" s="22">
        <v>256</v>
      </c>
      <c r="AJ43" s="22">
        <v>0</v>
      </c>
      <c r="AK43" s="22">
        <v>0</v>
      </c>
      <c r="AL43" s="22">
        <v>0</v>
      </c>
      <c r="AM43" s="22">
        <v>0</v>
      </c>
      <c r="AN43" s="22">
        <v>0</v>
      </c>
      <c r="AO43" s="19">
        <f t="shared" si="0"/>
        <v>3311.91</v>
      </c>
      <c r="AP43" s="19">
        <v>3311.91</v>
      </c>
      <c r="AQ43" s="19">
        <v>3311.91</v>
      </c>
      <c r="AR43" s="21">
        <f t="shared" si="1"/>
        <v>0</v>
      </c>
      <c r="AS43" s="21">
        <f t="shared" si="2"/>
        <v>0</v>
      </c>
    </row>
    <row r="44" spans="1:45" ht="14.25" customHeight="1">
      <c r="A44" s="15">
        <v>40</v>
      </c>
      <c r="B44" s="23" t="s">
        <v>100</v>
      </c>
      <c r="C44" s="24" t="s">
        <v>89</v>
      </c>
      <c r="D44" s="16" t="s">
        <v>90</v>
      </c>
      <c r="E44" s="17">
        <v>1600</v>
      </c>
      <c r="F44" s="27">
        <v>0</v>
      </c>
      <c r="G44" s="27">
        <v>0</v>
      </c>
      <c r="H44" s="28">
        <v>0</v>
      </c>
      <c r="I44" s="28">
        <v>0</v>
      </c>
      <c r="J44" s="28">
        <v>0</v>
      </c>
      <c r="K44" s="28">
        <v>0</v>
      </c>
      <c r="L44" s="28">
        <v>0</v>
      </c>
      <c r="M44" s="28">
        <v>100</v>
      </c>
      <c r="N44" s="28">
        <v>0</v>
      </c>
      <c r="O44" s="28">
        <v>0</v>
      </c>
      <c r="P44" s="28">
        <v>0</v>
      </c>
      <c r="Q44" s="28">
        <v>0</v>
      </c>
      <c r="R44" s="28">
        <v>0</v>
      </c>
      <c r="S44" s="28">
        <v>0</v>
      </c>
      <c r="T44" s="28">
        <v>0</v>
      </c>
      <c r="U44" s="28">
        <v>0</v>
      </c>
      <c r="V44" s="28">
        <v>7.5</v>
      </c>
      <c r="W44" s="28">
        <v>0</v>
      </c>
      <c r="X44" s="28">
        <v>0</v>
      </c>
      <c r="Y44" s="28">
        <v>0</v>
      </c>
      <c r="Z44" s="28">
        <v>0</v>
      </c>
      <c r="AA44" s="28">
        <v>0</v>
      </c>
      <c r="AB44" s="28">
        <v>0</v>
      </c>
      <c r="AC44" s="28">
        <v>0</v>
      </c>
      <c r="AD44" s="28">
        <v>406</v>
      </c>
      <c r="AE44" s="28">
        <v>812</v>
      </c>
      <c r="AF44" s="28">
        <v>45.33</v>
      </c>
      <c r="AG44" s="28">
        <v>220</v>
      </c>
      <c r="AH44" s="28">
        <v>0</v>
      </c>
      <c r="AI44" s="28">
        <v>256</v>
      </c>
      <c r="AJ44" s="28">
        <v>0</v>
      </c>
      <c r="AK44" s="28">
        <v>0</v>
      </c>
      <c r="AL44" s="28">
        <v>0</v>
      </c>
      <c r="AM44" s="28">
        <v>0</v>
      </c>
      <c r="AN44" s="28">
        <v>0</v>
      </c>
      <c r="AO44" s="19">
        <f t="shared" si="0"/>
        <v>1846.83</v>
      </c>
      <c r="AP44" s="20">
        <v>1846.83</v>
      </c>
      <c r="AQ44" s="20">
        <v>1846.83</v>
      </c>
      <c r="AR44" s="21">
        <f t="shared" si="1"/>
        <v>0</v>
      </c>
      <c r="AS44" s="21">
        <f t="shared" si="2"/>
        <v>0</v>
      </c>
    </row>
    <row r="45" spans="1:45" ht="14.25" customHeight="1">
      <c r="A45" s="15">
        <v>41</v>
      </c>
      <c r="B45" s="23" t="s">
        <v>101</v>
      </c>
      <c r="C45" s="24" t="s">
        <v>89</v>
      </c>
      <c r="D45" s="16" t="s">
        <v>102</v>
      </c>
      <c r="E45" s="29">
        <v>1600</v>
      </c>
      <c r="F45" s="18">
        <v>0</v>
      </c>
      <c r="G45" s="18">
        <v>0</v>
      </c>
      <c r="H45" s="22">
        <v>0</v>
      </c>
      <c r="I45" s="22">
        <v>0</v>
      </c>
      <c r="J45" s="22">
        <v>0</v>
      </c>
      <c r="K45" s="22">
        <v>0</v>
      </c>
      <c r="L45" s="22">
        <v>0</v>
      </c>
      <c r="M45" s="22">
        <v>300</v>
      </c>
      <c r="N45" s="22">
        <v>50</v>
      </c>
      <c r="O45" s="22">
        <v>0</v>
      </c>
      <c r="P45" s="22">
        <v>0</v>
      </c>
      <c r="Q45" s="22">
        <v>0</v>
      </c>
      <c r="R45" s="22">
        <v>0</v>
      </c>
      <c r="S45" s="30">
        <v>0</v>
      </c>
      <c r="T45" s="30">
        <v>0</v>
      </c>
      <c r="U45" s="30">
        <v>0</v>
      </c>
      <c r="V45" s="30">
        <v>10</v>
      </c>
      <c r="W45" s="30">
        <v>0</v>
      </c>
      <c r="X45" s="30">
        <v>0</v>
      </c>
      <c r="Y45" s="30">
        <v>0</v>
      </c>
      <c r="Z45" s="30">
        <v>0</v>
      </c>
      <c r="AA45" s="30">
        <v>0</v>
      </c>
      <c r="AB45" s="30">
        <v>0</v>
      </c>
      <c r="AC45" s="22">
        <v>0</v>
      </c>
      <c r="AD45" s="22">
        <v>308</v>
      </c>
      <c r="AE45" s="22">
        <v>616</v>
      </c>
      <c r="AF45" s="22">
        <v>131</v>
      </c>
      <c r="AG45" s="30">
        <v>0</v>
      </c>
      <c r="AH45" s="30">
        <v>0</v>
      </c>
      <c r="AI45" s="30">
        <v>56</v>
      </c>
      <c r="AJ45" s="30">
        <v>0</v>
      </c>
      <c r="AK45" s="30">
        <v>0</v>
      </c>
      <c r="AL45" s="22">
        <v>0</v>
      </c>
      <c r="AM45" s="22">
        <v>0</v>
      </c>
      <c r="AN45" s="22">
        <v>0</v>
      </c>
      <c r="AO45" s="31">
        <f t="shared" si="0"/>
        <v>1471</v>
      </c>
      <c r="AP45" s="20">
        <v>1471</v>
      </c>
      <c r="AQ45" s="20">
        <v>1471</v>
      </c>
      <c r="AR45" s="21">
        <f t="shared" si="1"/>
        <v>0</v>
      </c>
      <c r="AS45" s="21">
        <f t="shared" si="2"/>
        <v>0</v>
      </c>
    </row>
    <row r="46" spans="1:45" ht="14.25" customHeight="1">
      <c r="A46" s="15">
        <v>42</v>
      </c>
      <c r="B46" s="23" t="s">
        <v>103</v>
      </c>
      <c r="C46" s="24" t="s">
        <v>89</v>
      </c>
      <c r="D46" s="16" t="s">
        <v>102</v>
      </c>
      <c r="E46" s="29">
        <v>1600</v>
      </c>
      <c r="F46" s="18">
        <v>0</v>
      </c>
      <c r="G46" s="18">
        <v>0</v>
      </c>
      <c r="H46" s="22">
        <v>0</v>
      </c>
      <c r="I46" s="22">
        <v>0</v>
      </c>
      <c r="J46" s="22">
        <v>0</v>
      </c>
      <c r="K46" s="22">
        <v>0</v>
      </c>
      <c r="L46" s="22">
        <v>0</v>
      </c>
      <c r="M46" s="22">
        <v>25</v>
      </c>
      <c r="N46" s="22">
        <v>75</v>
      </c>
      <c r="O46" s="22">
        <v>0</v>
      </c>
      <c r="P46" s="22">
        <v>0</v>
      </c>
      <c r="Q46" s="22">
        <v>0</v>
      </c>
      <c r="R46" s="22">
        <v>0</v>
      </c>
      <c r="S46" s="30">
        <v>0</v>
      </c>
      <c r="T46" s="30">
        <v>0</v>
      </c>
      <c r="U46" s="30">
        <v>0</v>
      </c>
      <c r="V46" s="30">
        <v>17.5</v>
      </c>
      <c r="W46" s="30">
        <v>0</v>
      </c>
      <c r="X46" s="30">
        <v>0</v>
      </c>
      <c r="Y46" s="30">
        <v>0</v>
      </c>
      <c r="Z46" s="30">
        <v>0</v>
      </c>
      <c r="AA46" s="30">
        <v>0</v>
      </c>
      <c r="AB46" s="30">
        <v>0</v>
      </c>
      <c r="AC46" s="22">
        <v>0</v>
      </c>
      <c r="AD46" s="22">
        <v>420</v>
      </c>
      <c r="AE46" s="22">
        <v>840</v>
      </c>
      <c r="AF46" s="22">
        <v>226.23999999999998</v>
      </c>
      <c r="AG46" s="30">
        <v>0</v>
      </c>
      <c r="AH46" s="30">
        <v>0</v>
      </c>
      <c r="AI46" s="30">
        <v>56</v>
      </c>
      <c r="AJ46" s="30">
        <v>0</v>
      </c>
      <c r="AK46" s="30">
        <v>0</v>
      </c>
      <c r="AL46" s="22">
        <v>0</v>
      </c>
      <c r="AM46" s="22">
        <v>0</v>
      </c>
      <c r="AN46" s="22">
        <v>0</v>
      </c>
      <c r="AO46" s="31">
        <f t="shared" si="0"/>
        <v>1659.74</v>
      </c>
      <c r="AP46" s="20">
        <v>1659.74</v>
      </c>
      <c r="AQ46" s="20">
        <v>1659.74</v>
      </c>
      <c r="AR46" s="21">
        <f t="shared" si="1"/>
        <v>0</v>
      </c>
      <c r="AS46" s="21">
        <f t="shared" si="2"/>
        <v>0</v>
      </c>
    </row>
    <row r="47" spans="1:45" ht="14.25" customHeight="1">
      <c r="A47" s="15">
        <v>43</v>
      </c>
      <c r="B47" s="23" t="s">
        <v>104</v>
      </c>
      <c r="C47" s="24" t="s">
        <v>89</v>
      </c>
      <c r="D47" s="16" t="s">
        <v>90</v>
      </c>
      <c r="E47" s="29">
        <v>1600</v>
      </c>
      <c r="F47" s="18">
        <v>200</v>
      </c>
      <c r="G47" s="18">
        <v>0</v>
      </c>
      <c r="H47" s="22">
        <v>0</v>
      </c>
      <c r="I47" s="22">
        <v>0</v>
      </c>
      <c r="J47" s="22">
        <v>0</v>
      </c>
      <c r="K47" s="22">
        <v>0</v>
      </c>
      <c r="L47" s="22">
        <v>0</v>
      </c>
      <c r="M47" s="22">
        <v>25</v>
      </c>
      <c r="N47" s="22">
        <v>0</v>
      </c>
      <c r="O47" s="22">
        <v>0</v>
      </c>
      <c r="P47" s="22">
        <v>0</v>
      </c>
      <c r="Q47" s="22">
        <v>0</v>
      </c>
      <c r="R47" s="22">
        <v>0</v>
      </c>
      <c r="S47" s="30">
        <v>0</v>
      </c>
      <c r="T47" s="30">
        <v>0</v>
      </c>
      <c r="U47" s="30">
        <v>0</v>
      </c>
      <c r="V47" s="30">
        <v>17.5</v>
      </c>
      <c r="W47" s="30">
        <v>0</v>
      </c>
      <c r="X47" s="30">
        <v>0</v>
      </c>
      <c r="Y47" s="30">
        <v>0</v>
      </c>
      <c r="Z47" s="30">
        <v>0</v>
      </c>
      <c r="AA47" s="30">
        <v>0</v>
      </c>
      <c r="AB47" s="30">
        <v>0</v>
      </c>
      <c r="AC47" s="22">
        <v>0</v>
      </c>
      <c r="AD47" s="22">
        <v>392</v>
      </c>
      <c r="AE47" s="22">
        <v>784</v>
      </c>
      <c r="AF47" s="22">
        <v>280.05</v>
      </c>
      <c r="AG47" s="30">
        <v>20</v>
      </c>
      <c r="AH47" s="30">
        <v>60</v>
      </c>
      <c r="AI47" s="30">
        <v>256</v>
      </c>
      <c r="AJ47" s="30">
        <v>0</v>
      </c>
      <c r="AK47" s="30">
        <v>0</v>
      </c>
      <c r="AL47" s="22">
        <v>0</v>
      </c>
      <c r="AM47" s="22">
        <v>0</v>
      </c>
      <c r="AN47" s="22">
        <v>0</v>
      </c>
      <c r="AO47" s="31">
        <f t="shared" si="0"/>
        <v>2034.55</v>
      </c>
      <c r="AP47" s="20">
        <v>2034.55</v>
      </c>
      <c r="AQ47" s="20">
        <v>2034.55</v>
      </c>
      <c r="AR47" s="21">
        <f t="shared" si="1"/>
        <v>0</v>
      </c>
      <c r="AS47" s="21">
        <f t="shared" si="2"/>
        <v>0</v>
      </c>
    </row>
    <row r="48" spans="1:45" ht="14.25" customHeight="1">
      <c r="A48" s="15">
        <v>44</v>
      </c>
      <c r="B48" s="16" t="s">
        <v>105</v>
      </c>
      <c r="C48" s="24" t="s">
        <v>89</v>
      </c>
      <c r="D48" s="16" t="s">
        <v>92</v>
      </c>
      <c r="E48" s="29">
        <v>1600</v>
      </c>
      <c r="F48" s="18">
        <v>4625</v>
      </c>
      <c r="G48" s="18">
        <v>0</v>
      </c>
      <c r="H48" s="18">
        <v>0</v>
      </c>
      <c r="I48" s="18">
        <v>628.09</v>
      </c>
      <c r="J48" s="18">
        <v>0</v>
      </c>
      <c r="K48" s="18">
        <v>0</v>
      </c>
      <c r="L48" s="18">
        <v>0</v>
      </c>
      <c r="M48" s="18">
        <v>0</v>
      </c>
      <c r="N48" s="30">
        <v>0</v>
      </c>
      <c r="O48" s="30">
        <v>0</v>
      </c>
      <c r="P48" s="30">
        <v>0</v>
      </c>
      <c r="Q48" s="30">
        <v>159.80999999999997</v>
      </c>
      <c r="R48" s="30">
        <v>450</v>
      </c>
      <c r="S48" s="30">
        <v>150</v>
      </c>
      <c r="T48" s="30">
        <v>0</v>
      </c>
      <c r="U48" s="30">
        <v>0</v>
      </c>
      <c r="V48" s="30">
        <v>0</v>
      </c>
      <c r="W48" s="30">
        <v>0</v>
      </c>
      <c r="X48" s="30">
        <v>0</v>
      </c>
      <c r="Y48" s="30">
        <v>300</v>
      </c>
      <c r="Z48" s="30">
        <v>0</v>
      </c>
      <c r="AA48" s="30">
        <v>0</v>
      </c>
      <c r="AB48" s="30">
        <v>0</v>
      </c>
      <c r="AC48" s="22">
        <v>0</v>
      </c>
      <c r="AD48" s="22">
        <v>238</v>
      </c>
      <c r="AE48" s="22">
        <v>476</v>
      </c>
      <c r="AF48" s="22">
        <v>100</v>
      </c>
      <c r="AG48" s="30">
        <v>110</v>
      </c>
      <c r="AH48" s="30">
        <v>120</v>
      </c>
      <c r="AI48" s="30">
        <v>256</v>
      </c>
      <c r="AJ48" s="30">
        <v>0</v>
      </c>
      <c r="AK48" s="30">
        <v>0</v>
      </c>
      <c r="AL48" s="22">
        <v>0</v>
      </c>
      <c r="AM48" s="22">
        <v>0</v>
      </c>
      <c r="AN48" s="22">
        <v>0</v>
      </c>
      <c r="AO48" s="31">
        <f t="shared" si="0"/>
        <v>7612.9000000000005</v>
      </c>
      <c r="AP48" s="20">
        <v>7612.9000000000005</v>
      </c>
      <c r="AQ48" s="20">
        <v>7612.9000000000005</v>
      </c>
      <c r="AR48" s="21">
        <f t="shared" si="1"/>
        <v>0</v>
      </c>
      <c r="AS48" s="21">
        <f t="shared" si="2"/>
        <v>0</v>
      </c>
    </row>
    <row r="49" spans="1:45" ht="14.25" customHeight="1">
      <c r="A49" s="15">
        <v>45</v>
      </c>
      <c r="B49" s="16" t="s">
        <v>106</v>
      </c>
      <c r="C49" s="24" t="s">
        <v>89</v>
      </c>
      <c r="D49" s="16" t="s">
        <v>92</v>
      </c>
      <c r="E49" s="29">
        <v>1600</v>
      </c>
      <c r="F49" s="30">
        <v>4125</v>
      </c>
      <c r="G49" s="30">
        <v>0</v>
      </c>
      <c r="H49" s="30">
        <v>0</v>
      </c>
      <c r="I49" s="30">
        <v>922.54000000000008</v>
      </c>
      <c r="J49" s="30">
        <v>0</v>
      </c>
      <c r="K49" s="30">
        <v>0</v>
      </c>
      <c r="L49" s="30">
        <v>0</v>
      </c>
      <c r="M49" s="30">
        <v>0</v>
      </c>
      <c r="N49" s="30">
        <v>33.33</v>
      </c>
      <c r="O49" s="30">
        <v>0</v>
      </c>
      <c r="P49" s="30">
        <v>0</v>
      </c>
      <c r="Q49" s="30">
        <v>168.97999999999996</v>
      </c>
      <c r="R49" s="30">
        <v>710</v>
      </c>
      <c r="S49" s="30">
        <v>50</v>
      </c>
      <c r="T49" s="30">
        <v>0</v>
      </c>
      <c r="U49" s="30">
        <v>0</v>
      </c>
      <c r="V49" s="30">
        <v>0</v>
      </c>
      <c r="W49" s="30">
        <v>0</v>
      </c>
      <c r="X49" s="30">
        <v>0</v>
      </c>
      <c r="Y49" s="30">
        <v>0</v>
      </c>
      <c r="Z49" s="30">
        <v>0</v>
      </c>
      <c r="AA49" s="30">
        <v>0</v>
      </c>
      <c r="AB49" s="30">
        <v>0</v>
      </c>
      <c r="AC49" s="22">
        <v>0</v>
      </c>
      <c r="AD49" s="22">
        <v>259</v>
      </c>
      <c r="AE49" s="22">
        <v>518</v>
      </c>
      <c r="AF49" s="22">
        <v>29.17</v>
      </c>
      <c r="AG49" s="30">
        <v>80</v>
      </c>
      <c r="AH49" s="30">
        <v>0</v>
      </c>
      <c r="AI49" s="30">
        <v>256</v>
      </c>
      <c r="AJ49" s="30">
        <v>0</v>
      </c>
      <c r="AK49" s="30">
        <v>0</v>
      </c>
      <c r="AL49" s="30">
        <v>0</v>
      </c>
      <c r="AM49" s="30">
        <v>0</v>
      </c>
      <c r="AN49" s="30">
        <v>0</v>
      </c>
      <c r="AO49" s="31">
        <f t="shared" si="0"/>
        <v>7152.0199999999995</v>
      </c>
      <c r="AP49" s="20">
        <v>7152.0199999999995</v>
      </c>
      <c r="AQ49" s="20">
        <v>7152.0199999999995</v>
      </c>
      <c r="AR49" s="21">
        <f t="shared" si="1"/>
        <v>0</v>
      </c>
      <c r="AS49" s="21">
        <f t="shared" si="2"/>
        <v>0</v>
      </c>
    </row>
    <row r="50" spans="1:45" ht="14.25" customHeight="1">
      <c r="A50" s="15">
        <v>46</v>
      </c>
      <c r="B50" s="16" t="s">
        <v>107</v>
      </c>
      <c r="C50" s="24" t="s">
        <v>89</v>
      </c>
      <c r="D50" s="16" t="s">
        <v>90</v>
      </c>
      <c r="E50" s="29">
        <v>1600</v>
      </c>
      <c r="F50" s="30">
        <v>533.32999999999993</v>
      </c>
      <c r="G50" s="30">
        <v>0</v>
      </c>
      <c r="H50" s="30">
        <v>0</v>
      </c>
      <c r="I50" s="30">
        <v>933.32</v>
      </c>
      <c r="J50" s="30">
        <v>0</v>
      </c>
      <c r="K50" s="30">
        <v>0</v>
      </c>
      <c r="L50" s="30">
        <v>0</v>
      </c>
      <c r="M50" s="30">
        <v>0</v>
      </c>
      <c r="N50" s="30">
        <v>0</v>
      </c>
      <c r="O50" s="30">
        <v>0</v>
      </c>
      <c r="P50" s="30">
        <v>0</v>
      </c>
      <c r="Q50" s="30">
        <v>65</v>
      </c>
      <c r="R50" s="30">
        <v>500</v>
      </c>
      <c r="S50" s="30">
        <v>45</v>
      </c>
      <c r="T50" s="30">
        <v>0</v>
      </c>
      <c r="U50" s="30">
        <v>0</v>
      </c>
      <c r="V50" s="30">
        <v>0</v>
      </c>
      <c r="W50" s="30">
        <v>0</v>
      </c>
      <c r="X50" s="30">
        <v>0</v>
      </c>
      <c r="Y50" s="30">
        <v>200</v>
      </c>
      <c r="Z50" s="30">
        <v>0</v>
      </c>
      <c r="AA50" s="30">
        <v>0</v>
      </c>
      <c r="AB50" s="30">
        <v>0</v>
      </c>
      <c r="AC50" s="22">
        <v>0</v>
      </c>
      <c r="AD50" s="22">
        <v>301</v>
      </c>
      <c r="AE50" s="22">
        <v>602</v>
      </c>
      <c r="AF50" s="22">
        <v>86.59</v>
      </c>
      <c r="AG50" s="30">
        <v>400</v>
      </c>
      <c r="AH50" s="30">
        <v>40</v>
      </c>
      <c r="AI50" s="30">
        <v>298</v>
      </c>
      <c r="AJ50" s="30">
        <v>35</v>
      </c>
      <c r="AK50" s="30">
        <v>0</v>
      </c>
      <c r="AL50" s="30">
        <v>0</v>
      </c>
      <c r="AM50" s="30">
        <v>0</v>
      </c>
      <c r="AN50" s="30">
        <v>0</v>
      </c>
      <c r="AO50" s="31">
        <f t="shared" si="0"/>
        <v>4039.2400000000002</v>
      </c>
      <c r="AP50" s="20">
        <v>4039.2400000000002</v>
      </c>
      <c r="AQ50" s="20">
        <v>4039.2400000000002</v>
      </c>
      <c r="AR50" s="21">
        <f t="shared" si="1"/>
        <v>0</v>
      </c>
      <c r="AS50" s="21">
        <f t="shared" si="2"/>
        <v>0</v>
      </c>
    </row>
    <row r="51" spans="1:45" ht="14.25" customHeight="1">
      <c r="A51" s="15">
        <v>47</v>
      </c>
      <c r="B51" s="16" t="s">
        <v>108</v>
      </c>
      <c r="C51" s="24" t="s">
        <v>89</v>
      </c>
      <c r="D51" s="16" t="s">
        <v>90</v>
      </c>
      <c r="E51" s="29">
        <v>1600</v>
      </c>
      <c r="F51" s="30">
        <v>0</v>
      </c>
      <c r="G51" s="18">
        <v>0</v>
      </c>
      <c r="H51" s="22">
        <v>0</v>
      </c>
      <c r="I51" s="22">
        <v>300</v>
      </c>
      <c r="J51" s="22">
        <v>0</v>
      </c>
      <c r="K51" s="22">
        <v>0</v>
      </c>
      <c r="L51" s="22">
        <v>0</v>
      </c>
      <c r="M51" s="22">
        <v>0</v>
      </c>
      <c r="N51" s="22">
        <v>0</v>
      </c>
      <c r="O51" s="22">
        <v>200</v>
      </c>
      <c r="P51" s="22">
        <v>0</v>
      </c>
      <c r="Q51" s="22">
        <v>0</v>
      </c>
      <c r="R51" s="22">
        <v>100</v>
      </c>
      <c r="S51" s="30">
        <v>0</v>
      </c>
      <c r="T51" s="30">
        <v>0</v>
      </c>
      <c r="U51" s="30">
        <v>0</v>
      </c>
      <c r="V51" s="30">
        <v>0</v>
      </c>
      <c r="W51" s="30">
        <v>0</v>
      </c>
      <c r="X51" s="30">
        <v>0</v>
      </c>
      <c r="Y51" s="30">
        <v>0</v>
      </c>
      <c r="Z51" s="30">
        <v>0</v>
      </c>
      <c r="AA51" s="30">
        <v>0</v>
      </c>
      <c r="AB51" s="30">
        <v>0</v>
      </c>
      <c r="AC51" s="22">
        <v>0</v>
      </c>
      <c r="AD51" s="22">
        <v>294</v>
      </c>
      <c r="AE51" s="22">
        <v>588</v>
      </c>
      <c r="AF51" s="22">
        <v>125</v>
      </c>
      <c r="AG51" s="30">
        <v>0</v>
      </c>
      <c r="AH51" s="30">
        <v>20</v>
      </c>
      <c r="AI51" s="30">
        <v>0</v>
      </c>
      <c r="AJ51" s="30">
        <v>0</v>
      </c>
      <c r="AK51" s="30">
        <v>0</v>
      </c>
      <c r="AL51" s="30">
        <v>0</v>
      </c>
      <c r="AM51" s="30">
        <v>0</v>
      </c>
      <c r="AN51" s="30">
        <v>0</v>
      </c>
      <c r="AO51" s="31">
        <f t="shared" si="0"/>
        <v>1627</v>
      </c>
      <c r="AP51" s="20">
        <v>1627</v>
      </c>
      <c r="AQ51" s="20">
        <v>1627</v>
      </c>
      <c r="AR51" s="21">
        <f t="shared" si="1"/>
        <v>0</v>
      </c>
      <c r="AS51" s="21">
        <f t="shared" si="2"/>
        <v>0</v>
      </c>
    </row>
    <row r="52" spans="1:45" ht="14.25" customHeight="1">
      <c r="A52" s="15">
        <v>48</v>
      </c>
      <c r="B52" s="16" t="s">
        <v>109</v>
      </c>
      <c r="C52" s="24" t="s">
        <v>89</v>
      </c>
      <c r="D52" s="16" t="s">
        <v>90</v>
      </c>
      <c r="E52" s="29">
        <v>1600</v>
      </c>
      <c r="F52" s="30">
        <v>375</v>
      </c>
      <c r="G52" s="30">
        <v>0</v>
      </c>
      <c r="H52" s="30">
        <v>0</v>
      </c>
      <c r="I52" s="30">
        <v>34.989999999999995</v>
      </c>
      <c r="J52" s="30">
        <v>0</v>
      </c>
      <c r="K52" s="30">
        <v>0</v>
      </c>
      <c r="L52" s="30">
        <v>0</v>
      </c>
      <c r="M52" s="30">
        <v>0</v>
      </c>
      <c r="N52" s="30">
        <v>0</v>
      </c>
      <c r="O52" s="30">
        <v>0</v>
      </c>
      <c r="P52" s="30">
        <v>0</v>
      </c>
      <c r="Q52" s="30">
        <v>21.68</v>
      </c>
      <c r="R52" s="30">
        <v>200</v>
      </c>
      <c r="S52" s="30">
        <v>110</v>
      </c>
      <c r="T52" s="30">
        <v>0</v>
      </c>
      <c r="U52" s="30">
        <v>0</v>
      </c>
      <c r="V52" s="30">
        <v>0</v>
      </c>
      <c r="W52" s="30">
        <v>0</v>
      </c>
      <c r="X52" s="30">
        <v>0</v>
      </c>
      <c r="Y52" s="30">
        <v>0</v>
      </c>
      <c r="Z52" s="30">
        <v>0</v>
      </c>
      <c r="AA52" s="30">
        <v>0</v>
      </c>
      <c r="AB52" s="30">
        <v>0</v>
      </c>
      <c r="AC52" s="30">
        <v>0</v>
      </c>
      <c r="AD52" s="22">
        <v>350</v>
      </c>
      <c r="AE52" s="22">
        <v>700</v>
      </c>
      <c r="AF52" s="22">
        <v>102</v>
      </c>
      <c r="AG52" s="30">
        <v>250</v>
      </c>
      <c r="AH52" s="30">
        <v>0</v>
      </c>
      <c r="AI52" s="30">
        <v>256</v>
      </c>
      <c r="AJ52" s="30">
        <v>100</v>
      </c>
      <c r="AK52" s="30">
        <v>0</v>
      </c>
      <c r="AL52" s="30">
        <v>0</v>
      </c>
      <c r="AM52" s="30">
        <v>0</v>
      </c>
      <c r="AN52" s="30">
        <v>40</v>
      </c>
      <c r="AO52" s="31">
        <f t="shared" si="0"/>
        <v>2539.67</v>
      </c>
      <c r="AP52" s="20">
        <v>2539.67</v>
      </c>
      <c r="AQ52" s="20">
        <v>2539.67</v>
      </c>
      <c r="AR52" s="21">
        <f t="shared" si="1"/>
        <v>0</v>
      </c>
      <c r="AS52" s="21">
        <f t="shared" si="2"/>
        <v>0</v>
      </c>
    </row>
    <row r="53" spans="1:45" ht="14.25" customHeight="1">
      <c r="A53" s="15">
        <v>49</v>
      </c>
      <c r="B53" s="16" t="s">
        <v>110</v>
      </c>
      <c r="C53" s="24" t="s">
        <v>89</v>
      </c>
      <c r="D53" s="16" t="s">
        <v>111</v>
      </c>
      <c r="E53" s="29">
        <v>1600</v>
      </c>
      <c r="F53" s="30">
        <v>2675</v>
      </c>
      <c r="G53" s="30">
        <v>0</v>
      </c>
      <c r="H53" s="30">
        <v>0</v>
      </c>
      <c r="I53" s="30">
        <v>904.16</v>
      </c>
      <c r="J53" s="30">
        <v>0</v>
      </c>
      <c r="K53" s="30">
        <v>0</v>
      </c>
      <c r="L53" s="30">
        <v>0</v>
      </c>
      <c r="M53" s="30">
        <v>0</v>
      </c>
      <c r="N53" s="30">
        <v>0</v>
      </c>
      <c r="O53" s="30">
        <v>0</v>
      </c>
      <c r="P53" s="30">
        <v>0</v>
      </c>
      <c r="Q53" s="30">
        <v>120</v>
      </c>
      <c r="R53" s="30">
        <v>635</v>
      </c>
      <c r="S53" s="30">
        <v>214.54</v>
      </c>
      <c r="T53" s="30">
        <v>0</v>
      </c>
      <c r="U53" s="30">
        <v>0</v>
      </c>
      <c r="V53" s="30">
        <v>0</v>
      </c>
      <c r="W53" s="30">
        <v>0</v>
      </c>
      <c r="X53" s="30">
        <v>0</v>
      </c>
      <c r="Y53" s="30">
        <v>0</v>
      </c>
      <c r="Z53" s="30">
        <v>0</v>
      </c>
      <c r="AA53" s="30">
        <v>0</v>
      </c>
      <c r="AB53" s="30">
        <v>0</v>
      </c>
      <c r="AC53" s="30">
        <v>0</v>
      </c>
      <c r="AD53" s="22">
        <v>224</v>
      </c>
      <c r="AE53" s="22">
        <v>448</v>
      </c>
      <c r="AF53" s="22">
        <v>36</v>
      </c>
      <c r="AG53" s="30">
        <v>0</v>
      </c>
      <c r="AH53" s="30">
        <v>220</v>
      </c>
      <c r="AI53" s="30">
        <v>56</v>
      </c>
      <c r="AJ53" s="30">
        <v>0</v>
      </c>
      <c r="AK53" s="30">
        <v>0</v>
      </c>
      <c r="AL53" s="30">
        <v>50</v>
      </c>
      <c r="AM53" s="30">
        <v>0</v>
      </c>
      <c r="AN53" s="30">
        <v>0</v>
      </c>
      <c r="AO53" s="31">
        <f t="shared" si="0"/>
        <v>5582.7</v>
      </c>
      <c r="AP53" s="20">
        <v>5582.7</v>
      </c>
      <c r="AQ53" s="20">
        <v>5582.7</v>
      </c>
      <c r="AR53" s="21">
        <f t="shared" si="1"/>
        <v>0</v>
      </c>
      <c r="AS53" s="21">
        <f t="shared" si="2"/>
        <v>0</v>
      </c>
    </row>
    <row r="54" spans="1:45" ht="14.25" customHeight="1">
      <c r="A54" s="15">
        <v>50</v>
      </c>
      <c r="B54" s="16" t="s">
        <v>112</v>
      </c>
      <c r="C54" s="24" t="s">
        <v>89</v>
      </c>
      <c r="D54" s="16" t="s">
        <v>92</v>
      </c>
      <c r="E54" s="29">
        <v>1600</v>
      </c>
      <c r="F54" s="30">
        <v>0</v>
      </c>
      <c r="G54" s="30">
        <v>0</v>
      </c>
      <c r="H54" s="30">
        <v>0</v>
      </c>
      <c r="I54" s="30">
        <v>600</v>
      </c>
      <c r="J54" s="30">
        <v>0</v>
      </c>
      <c r="K54" s="30">
        <v>0</v>
      </c>
      <c r="L54" s="30">
        <v>0</v>
      </c>
      <c r="M54" s="30">
        <v>0</v>
      </c>
      <c r="N54" s="30">
        <v>0</v>
      </c>
      <c r="O54" s="30">
        <v>0</v>
      </c>
      <c r="P54" s="30">
        <v>0</v>
      </c>
      <c r="Q54" s="30">
        <v>10</v>
      </c>
      <c r="R54" s="30">
        <v>0</v>
      </c>
      <c r="S54" s="30">
        <v>0</v>
      </c>
      <c r="T54" s="30">
        <v>0</v>
      </c>
      <c r="U54" s="30">
        <v>0</v>
      </c>
      <c r="V54" s="30">
        <v>0</v>
      </c>
      <c r="W54" s="30">
        <v>0</v>
      </c>
      <c r="X54" s="30">
        <v>0</v>
      </c>
      <c r="Y54" s="30">
        <v>300</v>
      </c>
      <c r="Z54" s="30">
        <v>0</v>
      </c>
      <c r="AA54" s="30">
        <v>0</v>
      </c>
      <c r="AB54" s="30">
        <v>0</v>
      </c>
      <c r="AC54" s="30">
        <v>0</v>
      </c>
      <c r="AD54" s="30">
        <v>280</v>
      </c>
      <c r="AE54" s="30">
        <v>560</v>
      </c>
      <c r="AF54" s="30">
        <v>66.290000000000006</v>
      </c>
      <c r="AG54" s="30">
        <v>110</v>
      </c>
      <c r="AH54" s="30">
        <v>20</v>
      </c>
      <c r="AI54" s="30">
        <v>340</v>
      </c>
      <c r="AJ54" s="30">
        <v>10</v>
      </c>
      <c r="AK54" s="30">
        <v>0</v>
      </c>
      <c r="AL54" s="30">
        <v>0</v>
      </c>
      <c r="AM54" s="30">
        <v>0</v>
      </c>
      <c r="AN54" s="30">
        <v>8</v>
      </c>
      <c r="AO54" s="31">
        <f t="shared" si="0"/>
        <v>2304.29</v>
      </c>
      <c r="AP54" s="20">
        <v>2304.29</v>
      </c>
      <c r="AQ54" s="20">
        <v>2304.29</v>
      </c>
      <c r="AR54" s="21">
        <f t="shared" si="1"/>
        <v>0</v>
      </c>
      <c r="AS54" s="21">
        <f t="shared" si="2"/>
        <v>0</v>
      </c>
    </row>
    <row r="55" spans="1:45" ht="14.25" customHeight="1">
      <c r="A55" s="15">
        <v>51</v>
      </c>
      <c r="B55" s="16" t="s">
        <v>113</v>
      </c>
      <c r="C55" s="24" t="s">
        <v>89</v>
      </c>
      <c r="D55" s="16" t="s">
        <v>102</v>
      </c>
      <c r="E55" s="29">
        <v>1600</v>
      </c>
      <c r="F55" s="30">
        <v>0</v>
      </c>
      <c r="G55" s="18">
        <v>0</v>
      </c>
      <c r="H55" s="22">
        <v>0</v>
      </c>
      <c r="I55" s="22">
        <v>0</v>
      </c>
      <c r="J55" s="22">
        <v>0</v>
      </c>
      <c r="K55" s="22">
        <v>0</v>
      </c>
      <c r="L55" s="22">
        <v>0</v>
      </c>
      <c r="M55" s="22">
        <v>0</v>
      </c>
      <c r="N55" s="22">
        <v>0</v>
      </c>
      <c r="O55" s="22">
        <v>0</v>
      </c>
      <c r="P55" s="22">
        <v>0</v>
      </c>
      <c r="Q55" s="22">
        <v>0</v>
      </c>
      <c r="R55" s="22">
        <v>0</v>
      </c>
      <c r="S55" s="22">
        <v>20</v>
      </c>
      <c r="T55" s="22">
        <v>0</v>
      </c>
      <c r="U55" s="22">
        <v>0</v>
      </c>
      <c r="V55" s="22">
        <v>0</v>
      </c>
      <c r="W55" s="22">
        <v>0</v>
      </c>
      <c r="X55" s="22">
        <v>0</v>
      </c>
      <c r="Y55" s="22">
        <v>0</v>
      </c>
      <c r="Z55" s="22">
        <v>0</v>
      </c>
      <c r="AA55" s="22">
        <v>0</v>
      </c>
      <c r="AB55" s="22">
        <v>0</v>
      </c>
      <c r="AC55" s="22">
        <v>0</v>
      </c>
      <c r="AD55" s="22">
        <v>448</v>
      </c>
      <c r="AE55" s="22">
        <v>896</v>
      </c>
      <c r="AF55" s="22">
        <v>65</v>
      </c>
      <c r="AG55" s="22">
        <v>80</v>
      </c>
      <c r="AH55" s="22">
        <v>0</v>
      </c>
      <c r="AI55" s="22">
        <v>340</v>
      </c>
      <c r="AJ55" s="22">
        <v>0</v>
      </c>
      <c r="AK55" s="22">
        <v>0</v>
      </c>
      <c r="AL55" s="22">
        <v>0</v>
      </c>
      <c r="AM55" s="22">
        <v>0</v>
      </c>
      <c r="AN55" s="22">
        <v>167</v>
      </c>
      <c r="AO55" s="31">
        <f t="shared" si="0"/>
        <v>2016</v>
      </c>
      <c r="AP55" s="20">
        <v>2016</v>
      </c>
      <c r="AQ55" s="20">
        <v>2016</v>
      </c>
      <c r="AR55" s="21">
        <f t="shared" si="1"/>
        <v>0</v>
      </c>
      <c r="AS55" s="21">
        <f t="shared" si="2"/>
        <v>0</v>
      </c>
    </row>
    <row r="56" spans="1:45" ht="14.25" customHeight="1">
      <c r="A56" s="15">
        <v>52</v>
      </c>
      <c r="B56" s="16" t="s">
        <v>114</v>
      </c>
      <c r="C56" s="24" t="s">
        <v>89</v>
      </c>
      <c r="D56" s="16" t="s">
        <v>90</v>
      </c>
      <c r="E56" s="29">
        <v>1600</v>
      </c>
      <c r="F56" s="30">
        <v>0</v>
      </c>
      <c r="G56" s="18">
        <v>0</v>
      </c>
      <c r="H56" s="22">
        <v>0</v>
      </c>
      <c r="I56" s="22">
        <v>50</v>
      </c>
      <c r="J56" s="30">
        <v>0</v>
      </c>
      <c r="K56" s="18">
        <v>0</v>
      </c>
      <c r="L56" s="22">
        <v>0</v>
      </c>
      <c r="M56" s="30">
        <v>0</v>
      </c>
      <c r="N56" s="30">
        <v>0</v>
      </c>
      <c r="O56" s="18">
        <v>0</v>
      </c>
      <c r="P56" s="22">
        <v>0</v>
      </c>
      <c r="Q56" s="22">
        <v>25</v>
      </c>
      <c r="R56" s="30">
        <v>0</v>
      </c>
      <c r="S56" s="22">
        <v>30</v>
      </c>
      <c r="T56" s="30">
        <v>0</v>
      </c>
      <c r="U56" s="18">
        <v>0</v>
      </c>
      <c r="V56" s="22">
        <v>0</v>
      </c>
      <c r="W56" s="22">
        <v>0</v>
      </c>
      <c r="X56" s="22">
        <v>0</v>
      </c>
      <c r="Y56" s="22">
        <v>0</v>
      </c>
      <c r="Z56" s="22">
        <v>0</v>
      </c>
      <c r="AA56" s="22">
        <v>0</v>
      </c>
      <c r="AB56" s="22">
        <v>0</v>
      </c>
      <c r="AC56" s="22">
        <v>0</v>
      </c>
      <c r="AD56" s="30">
        <v>336</v>
      </c>
      <c r="AE56" s="30">
        <v>672</v>
      </c>
      <c r="AF56" s="22">
        <v>86</v>
      </c>
      <c r="AG56" s="30">
        <v>20</v>
      </c>
      <c r="AH56" s="22">
        <v>0</v>
      </c>
      <c r="AI56" s="22">
        <v>277</v>
      </c>
      <c r="AJ56" s="30">
        <v>46</v>
      </c>
      <c r="AK56" s="22">
        <v>0</v>
      </c>
      <c r="AL56" s="22">
        <v>0</v>
      </c>
      <c r="AM56" s="30">
        <v>0</v>
      </c>
      <c r="AN56" s="22">
        <v>0</v>
      </c>
      <c r="AO56" s="31">
        <f t="shared" si="0"/>
        <v>1542</v>
      </c>
      <c r="AP56" s="20">
        <v>1542</v>
      </c>
      <c r="AQ56" s="20">
        <v>1542</v>
      </c>
      <c r="AR56" s="21">
        <f t="shared" si="1"/>
        <v>0</v>
      </c>
      <c r="AS56" s="21">
        <f t="shared" si="2"/>
        <v>0</v>
      </c>
    </row>
    <row r="57" spans="1:45" ht="14.25" customHeight="1">
      <c r="A57" s="15">
        <v>53</v>
      </c>
      <c r="B57" s="16" t="s">
        <v>115</v>
      </c>
      <c r="C57" s="24" t="s">
        <v>89</v>
      </c>
      <c r="D57" s="16" t="s">
        <v>90</v>
      </c>
      <c r="E57" s="29">
        <v>1600</v>
      </c>
      <c r="F57" s="30">
        <v>0</v>
      </c>
      <c r="G57" s="30">
        <v>0</v>
      </c>
      <c r="H57" s="30">
        <v>0</v>
      </c>
      <c r="I57" s="30">
        <v>225</v>
      </c>
      <c r="J57" s="30">
        <v>0</v>
      </c>
      <c r="K57" s="30">
        <v>0</v>
      </c>
      <c r="L57" s="30">
        <v>0</v>
      </c>
      <c r="M57" s="30">
        <v>0</v>
      </c>
      <c r="N57" s="30">
        <v>0</v>
      </c>
      <c r="O57" s="30">
        <v>0</v>
      </c>
      <c r="P57" s="30">
        <v>0</v>
      </c>
      <c r="Q57" s="30">
        <v>45</v>
      </c>
      <c r="R57" s="30">
        <v>0</v>
      </c>
      <c r="S57" s="30">
        <v>0</v>
      </c>
      <c r="T57" s="30">
        <v>0</v>
      </c>
      <c r="U57" s="30">
        <v>0</v>
      </c>
      <c r="V57" s="30">
        <v>0</v>
      </c>
      <c r="W57" s="30">
        <v>0</v>
      </c>
      <c r="X57" s="30">
        <v>0</v>
      </c>
      <c r="Y57" s="30">
        <v>200</v>
      </c>
      <c r="Z57" s="30">
        <v>0</v>
      </c>
      <c r="AA57" s="30">
        <v>0</v>
      </c>
      <c r="AB57" s="30">
        <v>0</v>
      </c>
      <c r="AC57" s="30">
        <v>0</v>
      </c>
      <c r="AD57" s="22">
        <v>336</v>
      </c>
      <c r="AE57" s="22">
        <v>672</v>
      </c>
      <c r="AF57" s="22">
        <v>186</v>
      </c>
      <c r="AG57" s="22">
        <v>130</v>
      </c>
      <c r="AH57" s="22">
        <v>140</v>
      </c>
      <c r="AI57" s="22">
        <v>340</v>
      </c>
      <c r="AJ57" s="22">
        <v>68</v>
      </c>
      <c r="AK57" s="22">
        <v>0</v>
      </c>
      <c r="AL57" s="22">
        <v>0</v>
      </c>
      <c r="AM57" s="22">
        <v>0</v>
      </c>
      <c r="AN57" s="22">
        <v>50</v>
      </c>
      <c r="AO57" s="31">
        <f t="shared" si="0"/>
        <v>2392</v>
      </c>
      <c r="AP57" s="20">
        <v>2392</v>
      </c>
      <c r="AQ57" s="20">
        <v>2392</v>
      </c>
      <c r="AR57" s="21">
        <f t="shared" si="1"/>
        <v>0</v>
      </c>
      <c r="AS57" s="21">
        <f t="shared" si="2"/>
        <v>0</v>
      </c>
    </row>
    <row r="58" spans="1:45" ht="14.25" customHeight="1">
      <c r="A58" s="15">
        <v>54</v>
      </c>
      <c r="B58" s="16" t="s">
        <v>116</v>
      </c>
      <c r="C58" s="24" t="s">
        <v>89</v>
      </c>
      <c r="D58" s="16" t="s">
        <v>90</v>
      </c>
      <c r="E58" s="29">
        <v>1600</v>
      </c>
      <c r="F58" s="30">
        <v>50</v>
      </c>
      <c r="G58" s="30">
        <v>0</v>
      </c>
      <c r="H58" s="30">
        <v>0</v>
      </c>
      <c r="I58" s="30">
        <v>108.32</v>
      </c>
      <c r="J58" s="30">
        <v>0</v>
      </c>
      <c r="K58" s="30">
        <v>0</v>
      </c>
      <c r="L58" s="30">
        <v>0</v>
      </c>
      <c r="M58" s="30">
        <v>0</v>
      </c>
      <c r="N58" s="30">
        <v>0</v>
      </c>
      <c r="O58" s="30">
        <v>0</v>
      </c>
      <c r="P58" s="30">
        <v>0</v>
      </c>
      <c r="Q58" s="30">
        <v>0</v>
      </c>
      <c r="R58" s="30">
        <v>175</v>
      </c>
      <c r="S58" s="30">
        <v>0</v>
      </c>
      <c r="T58" s="30">
        <v>0</v>
      </c>
      <c r="U58" s="30">
        <v>0</v>
      </c>
      <c r="V58" s="30">
        <v>0</v>
      </c>
      <c r="W58" s="30">
        <v>0</v>
      </c>
      <c r="X58" s="30">
        <v>0</v>
      </c>
      <c r="Y58" s="30">
        <v>0</v>
      </c>
      <c r="Z58" s="30">
        <v>0</v>
      </c>
      <c r="AA58" s="30">
        <v>0</v>
      </c>
      <c r="AB58" s="30">
        <v>0</v>
      </c>
      <c r="AC58" s="22">
        <v>0</v>
      </c>
      <c r="AD58" s="22">
        <v>392</v>
      </c>
      <c r="AE58" s="22">
        <v>784</v>
      </c>
      <c r="AF58" s="22">
        <v>121.33</v>
      </c>
      <c r="AG58" s="22">
        <v>230</v>
      </c>
      <c r="AH58" s="22">
        <v>50</v>
      </c>
      <c r="AI58" s="22">
        <v>340</v>
      </c>
      <c r="AJ58" s="22">
        <v>10</v>
      </c>
      <c r="AK58" s="22">
        <v>0</v>
      </c>
      <c r="AL58" s="22">
        <v>0</v>
      </c>
      <c r="AM58" s="22">
        <v>0</v>
      </c>
      <c r="AN58" s="22">
        <v>88</v>
      </c>
      <c r="AO58" s="31">
        <f t="shared" si="0"/>
        <v>2348.6499999999996</v>
      </c>
      <c r="AP58" s="20">
        <v>2348.6499999999996</v>
      </c>
      <c r="AQ58" s="20">
        <v>2348.6499999999996</v>
      </c>
      <c r="AR58" s="21">
        <f t="shared" si="1"/>
        <v>0</v>
      </c>
      <c r="AS58" s="21">
        <f t="shared" si="2"/>
        <v>0</v>
      </c>
    </row>
    <row r="59" spans="1:45" ht="14.25" customHeight="1">
      <c r="A59" s="15">
        <v>55</v>
      </c>
      <c r="B59" s="16" t="s">
        <v>117</v>
      </c>
      <c r="C59" s="24" t="s">
        <v>89</v>
      </c>
      <c r="D59" s="16" t="s">
        <v>90</v>
      </c>
      <c r="E59" s="29">
        <v>1600</v>
      </c>
      <c r="F59" s="30">
        <v>1750</v>
      </c>
      <c r="G59" s="30">
        <v>0</v>
      </c>
      <c r="H59" s="30">
        <v>0</v>
      </c>
      <c r="I59" s="30">
        <v>304.22000000000014</v>
      </c>
      <c r="J59" s="30">
        <v>0</v>
      </c>
      <c r="K59" s="30">
        <v>0</v>
      </c>
      <c r="L59" s="30">
        <v>0</v>
      </c>
      <c r="M59" s="30">
        <v>0</v>
      </c>
      <c r="N59" s="30">
        <v>0</v>
      </c>
      <c r="O59" s="30">
        <v>0</v>
      </c>
      <c r="P59" s="30">
        <v>0</v>
      </c>
      <c r="Q59" s="30">
        <v>88.35</v>
      </c>
      <c r="R59" s="30">
        <v>0</v>
      </c>
      <c r="S59" s="30">
        <v>0</v>
      </c>
      <c r="T59" s="30">
        <v>0</v>
      </c>
      <c r="U59" s="30">
        <v>0</v>
      </c>
      <c r="V59" s="30">
        <v>0</v>
      </c>
      <c r="W59" s="30">
        <v>0</v>
      </c>
      <c r="X59" s="30">
        <v>0</v>
      </c>
      <c r="Y59" s="30">
        <v>0</v>
      </c>
      <c r="Z59" s="30">
        <v>0</v>
      </c>
      <c r="AA59" s="30">
        <v>0</v>
      </c>
      <c r="AB59" s="30">
        <v>0</v>
      </c>
      <c r="AC59" s="22">
        <v>0</v>
      </c>
      <c r="AD59" s="22">
        <v>298</v>
      </c>
      <c r="AE59" s="22">
        <v>596</v>
      </c>
      <c r="AF59" s="22">
        <v>42.37</v>
      </c>
      <c r="AG59" s="22">
        <v>40</v>
      </c>
      <c r="AH59" s="22">
        <v>0</v>
      </c>
      <c r="AI59" s="22">
        <v>340</v>
      </c>
      <c r="AJ59" s="22">
        <v>0</v>
      </c>
      <c r="AK59" s="22">
        <v>0</v>
      </c>
      <c r="AL59" s="22">
        <v>0</v>
      </c>
      <c r="AM59" s="22">
        <v>0</v>
      </c>
      <c r="AN59" s="22">
        <v>0</v>
      </c>
      <c r="AO59" s="31">
        <f t="shared" si="0"/>
        <v>3458.94</v>
      </c>
      <c r="AP59" s="20">
        <v>3458.94</v>
      </c>
      <c r="AQ59" s="20">
        <v>3458.94</v>
      </c>
      <c r="AR59" s="21">
        <f t="shared" si="1"/>
        <v>0</v>
      </c>
      <c r="AS59" s="21">
        <f t="shared" si="2"/>
        <v>0</v>
      </c>
    </row>
    <row r="60" spans="1:45" ht="14.25" customHeight="1">
      <c r="A60" s="15">
        <v>56</v>
      </c>
      <c r="B60" s="16" t="s">
        <v>118</v>
      </c>
      <c r="C60" s="16" t="s">
        <v>89</v>
      </c>
      <c r="D60" s="16" t="s">
        <v>92</v>
      </c>
      <c r="E60" s="29">
        <v>1600</v>
      </c>
      <c r="F60" s="30">
        <v>937.5</v>
      </c>
      <c r="G60" s="30">
        <v>0</v>
      </c>
      <c r="H60" s="30">
        <v>0</v>
      </c>
      <c r="I60" s="30">
        <v>1072.97</v>
      </c>
      <c r="J60" s="30">
        <v>0</v>
      </c>
      <c r="K60" s="30">
        <v>0</v>
      </c>
      <c r="L60" s="30">
        <v>0</v>
      </c>
      <c r="M60" s="30">
        <v>0</v>
      </c>
      <c r="N60" s="30">
        <v>0</v>
      </c>
      <c r="O60" s="30">
        <v>0</v>
      </c>
      <c r="P60" s="30">
        <v>0</v>
      </c>
      <c r="Q60" s="30">
        <v>89.76</v>
      </c>
      <c r="R60" s="30">
        <v>310</v>
      </c>
      <c r="S60" s="30">
        <v>20</v>
      </c>
      <c r="T60" s="30">
        <v>0</v>
      </c>
      <c r="U60" s="30">
        <v>0</v>
      </c>
      <c r="V60" s="30">
        <v>0</v>
      </c>
      <c r="W60" s="30">
        <v>0</v>
      </c>
      <c r="X60" s="30">
        <v>0</v>
      </c>
      <c r="Y60" s="30">
        <v>0</v>
      </c>
      <c r="Z60" s="30">
        <v>0</v>
      </c>
      <c r="AA60" s="30">
        <v>0</v>
      </c>
      <c r="AB60" s="30">
        <v>0</v>
      </c>
      <c r="AC60" s="22">
        <v>0</v>
      </c>
      <c r="AD60" s="22">
        <v>252</v>
      </c>
      <c r="AE60" s="22">
        <v>504</v>
      </c>
      <c r="AF60" s="22">
        <v>118</v>
      </c>
      <c r="AG60" s="22">
        <v>0</v>
      </c>
      <c r="AH60" s="22">
        <v>0</v>
      </c>
      <c r="AI60" s="22">
        <v>56</v>
      </c>
      <c r="AJ60" s="22">
        <v>0</v>
      </c>
      <c r="AK60" s="22">
        <v>0</v>
      </c>
      <c r="AL60" s="22">
        <v>0</v>
      </c>
      <c r="AM60" s="22">
        <v>0</v>
      </c>
      <c r="AN60" s="22">
        <v>0</v>
      </c>
      <c r="AO60" s="31">
        <f t="shared" si="0"/>
        <v>3360.23</v>
      </c>
      <c r="AP60" s="20">
        <v>3360.23</v>
      </c>
      <c r="AQ60" s="20">
        <v>3360.23</v>
      </c>
      <c r="AR60" s="21">
        <f t="shared" si="1"/>
        <v>0</v>
      </c>
      <c r="AS60" s="21">
        <f t="shared" si="2"/>
        <v>0</v>
      </c>
    </row>
    <row r="61" spans="1:45" ht="14.25" customHeight="1">
      <c r="A61" s="15">
        <v>57</v>
      </c>
      <c r="B61" s="16" t="s">
        <v>119</v>
      </c>
      <c r="C61" s="16" t="s">
        <v>89</v>
      </c>
      <c r="D61" s="16" t="s">
        <v>92</v>
      </c>
      <c r="E61" s="29">
        <v>1600</v>
      </c>
      <c r="F61" s="30">
        <v>2033.33</v>
      </c>
      <c r="G61" s="30">
        <v>0</v>
      </c>
      <c r="H61" s="30">
        <v>0</v>
      </c>
      <c r="I61" s="30">
        <v>741.64</v>
      </c>
      <c r="J61" s="30">
        <v>0</v>
      </c>
      <c r="K61" s="30">
        <v>0</v>
      </c>
      <c r="L61" s="30">
        <v>0</v>
      </c>
      <c r="M61" s="30">
        <v>0</v>
      </c>
      <c r="N61" s="30">
        <v>0</v>
      </c>
      <c r="O61" s="30">
        <v>0</v>
      </c>
      <c r="P61" s="30">
        <v>0</v>
      </c>
      <c r="Q61" s="30">
        <v>50</v>
      </c>
      <c r="R61" s="30">
        <v>100</v>
      </c>
      <c r="S61" s="30">
        <v>45</v>
      </c>
      <c r="T61" s="30">
        <v>0</v>
      </c>
      <c r="U61" s="30">
        <v>0</v>
      </c>
      <c r="V61" s="30">
        <v>0</v>
      </c>
      <c r="W61" s="30">
        <v>0</v>
      </c>
      <c r="X61" s="30">
        <v>0</v>
      </c>
      <c r="Y61" s="30">
        <v>0</v>
      </c>
      <c r="Z61" s="30">
        <v>0</v>
      </c>
      <c r="AA61" s="30">
        <v>0</v>
      </c>
      <c r="AB61" s="30">
        <v>0</v>
      </c>
      <c r="AC61" s="22">
        <v>0</v>
      </c>
      <c r="AD61" s="22">
        <v>287</v>
      </c>
      <c r="AE61" s="22">
        <v>574</v>
      </c>
      <c r="AF61" s="22">
        <v>82.66</v>
      </c>
      <c r="AG61" s="22">
        <v>30</v>
      </c>
      <c r="AH61" s="22">
        <v>0</v>
      </c>
      <c r="AI61" s="22">
        <v>56</v>
      </c>
      <c r="AJ61" s="22">
        <v>5</v>
      </c>
      <c r="AK61" s="22">
        <v>0</v>
      </c>
      <c r="AL61" s="22">
        <v>0</v>
      </c>
      <c r="AM61" s="22">
        <v>0</v>
      </c>
      <c r="AN61" s="22">
        <v>0</v>
      </c>
      <c r="AO61" s="19">
        <f t="shared" si="0"/>
        <v>4004.6299999999997</v>
      </c>
      <c r="AP61" s="20">
        <v>4004.6299999999997</v>
      </c>
      <c r="AQ61" s="20">
        <v>4004.6299999999997</v>
      </c>
      <c r="AR61" s="21">
        <f t="shared" si="1"/>
        <v>0</v>
      </c>
      <c r="AS61" s="21">
        <f t="shared" si="2"/>
        <v>0</v>
      </c>
    </row>
    <row r="62" spans="1:45" ht="14.25" customHeight="1">
      <c r="A62" s="15">
        <v>58</v>
      </c>
      <c r="B62" s="16" t="s">
        <v>120</v>
      </c>
      <c r="C62" s="16" t="s">
        <v>89</v>
      </c>
      <c r="D62" s="16" t="s">
        <v>90</v>
      </c>
      <c r="E62" s="29">
        <v>1600</v>
      </c>
      <c r="F62" s="30">
        <v>600</v>
      </c>
      <c r="G62" s="30">
        <v>0</v>
      </c>
      <c r="H62" s="30">
        <v>100</v>
      </c>
      <c r="I62" s="30">
        <v>97.5</v>
      </c>
      <c r="J62" s="30">
        <v>0</v>
      </c>
      <c r="K62" s="30">
        <v>0</v>
      </c>
      <c r="L62" s="30">
        <v>0</v>
      </c>
      <c r="M62" s="30">
        <v>0</v>
      </c>
      <c r="N62" s="30">
        <v>0</v>
      </c>
      <c r="O62" s="30">
        <v>0</v>
      </c>
      <c r="P62" s="30">
        <v>0</v>
      </c>
      <c r="Q62" s="30">
        <v>42.489999999999995</v>
      </c>
      <c r="R62" s="30">
        <v>200</v>
      </c>
      <c r="S62" s="30">
        <v>73.5</v>
      </c>
      <c r="T62" s="30">
        <v>0</v>
      </c>
      <c r="U62" s="30">
        <v>0</v>
      </c>
      <c r="V62" s="30">
        <v>0</v>
      </c>
      <c r="W62" s="30">
        <v>0</v>
      </c>
      <c r="X62" s="30">
        <v>0</v>
      </c>
      <c r="Y62" s="30">
        <v>0</v>
      </c>
      <c r="Z62" s="30">
        <v>15</v>
      </c>
      <c r="AA62" s="30">
        <v>0</v>
      </c>
      <c r="AB62" s="30">
        <v>0</v>
      </c>
      <c r="AC62" s="22">
        <v>0</v>
      </c>
      <c r="AD62" s="22">
        <v>308</v>
      </c>
      <c r="AE62" s="22">
        <v>616</v>
      </c>
      <c r="AF62" s="22">
        <v>125.83</v>
      </c>
      <c r="AG62" s="22">
        <v>240</v>
      </c>
      <c r="AH62" s="22">
        <v>0</v>
      </c>
      <c r="AI62" s="22">
        <v>256</v>
      </c>
      <c r="AJ62" s="22">
        <v>200</v>
      </c>
      <c r="AK62" s="22">
        <v>0</v>
      </c>
      <c r="AL62" s="22">
        <v>0</v>
      </c>
      <c r="AM62" s="22">
        <v>0</v>
      </c>
      <c r="AN62" s="22">
        <v>74</v>
      </c>
      <c r="AO62" s="19">
        <f t="shared" si="0"/>
        <v>2948.3199999999997</v>
      </c>
      <c r="AP62" s="20">
        <v>2948.3199999999997</v>
      </c>
      <c r="AQ62" s="20">
        <v>2948.3199999999997</v>
      </c>
      <c r="AR62" s="21">
        <f t="shared" si="1"/>
        <v>0</v>
      </c>
      <c r="AS62" s="21">
        <f t="shared" si="2"/>
        <v>0</v>
      </c>
    </row>
    <row r="63" spans="1:45" ht="45" customHeight="1">
      <c r="A63" s="32" t="s">
        <v>121</v>
      </c>
      <c r="B63" s="33"/>
      <c r="C63" s="33"/>
      <c r="D63" s="33"/>
      <c r="E63" s="34">
        <f t="shared" ref="E63:AN63" si="3">SUM(E5:E62)</f>
        <v>92800</v>
      </c>
      <c r="F63" s="35">
        <f t="shared" si="3"/>
        <v>43409.5</v>
      </c>
      <c r="G63" s="35">
        <f t="shared" si="3"/>
        <v>0</v>
      </c>
      <c r="H63" s="35">
        <f t="shared" si="3"/>
        <v>500</v>
      </c>
      <c r="I63" s="35">
        <f t="shared" si="3"/>
        <v>21191.540000000005</v>
      </c>
      <c r="J63" s="35">
        <f t="shared" si="3"/>
        <v>0</v>
      </c>
      <c r="K63" s="35">
        <f t="shared" si="3"/>
        <v>0</v>
      </c>
      <c r="L63" s="35">
        <f t="shared" si="3"/>
        <v>0</v>
      </c>
      <c r="M63" s="35">
        <f t="shared" si="3"/>
        <v>1050</v>
      </c>
      <c r="N63" s="35">
        <f t="shared" si="3"/>
        <v>1108.33</v>
      </c>
      <c r="O63" s="35">
        <f t="shared" si="3"/>
        <v>1864</v>
      </c>
      <c r="P63" s="35">
        <f t="shared" si="3"/>
        <v>0</v>
      </c>
      <c r="Q63" s="35">
        <f t="shared" si="3"/>
        <v>2420.64</v>
      </c>
      <c r="R63" s="35">
        <f t="shared" si="3"/>
        <v>12840</v>
      </c>
      <c r="S63" s="35">
        <f t="shared" si="3"/>
        <v>4841.54</v>
      </c>
      <c r="T63" s="35">
        <f t="shared" si="3"/>
        <v>0</v>
      </c>
      <c r="U63" s="35">
        <f t="shared" si="3"/>
        <v>0</v>
      </c>
      <c r="V63" s="35">
        <f t="shared" si="3"/>
        <v>365</v>
      </c>
      <c r="W63" s="35">
        <f t="shared" si="3"/>
        <v>0</v>
      </c>
      <c r="X63" s="35">
        <f t="shared" si="3"/>
        <v>800</v>
      </c>
      <c r="Y63" s="35">
        <f t="shared" si="3"/>
        <v>1950</v>
      </c>
      <c r="Z63" s="35">
        <f t="shared" si="3"/>
        <v>215</v>
      </c>
      <c r="AA63" s="35">
        <f t="shared" si="3"/>
        <v>400</v>
      </c>
      <c r="AB63" s="35">
        <f t="shared" si="3"/>
        <v>0</v>
      </c>
      <c r="AC63" s="35">
        <f t="shared" si="3"/>
        <v>50</v>
      </c>
      <c r="AD63" s="35">
        <f t="shared" si="3"/>
        <v>18680</v>
      </c>
      <c r="AE63" s="35">
        <f t="shared" si="3"/>
        <v>37360</v>
      </c>
      <c r="AF63" s="35">
        <f t="shared" si="3"/>
        <v>7852.7599999999993</v>
      </c>
      <c r="AG63" s="35">
        <f t="shared" si="3"/>
        <v>6930</v>
      </c>
      <c r="AH63" s="35">
        <f t="shared" si="3"/>
        <v>3040</v>
      </c>
      <c r="AI63" s="35">
        <f t="shared" si="3"/>
        <v>9807</v>
      </c>
      <c r="AJ63" s="35">
        <f t="shared" si="3"/>
        <v>2199</v>
      </c>
      <c r="AK63" s="35">
        <f t="shared" si="3"/>
        <v>400</v>
      </c>
      <c r="AL63" s="35">
        <f t="shared" si="3"/>
        <v>400</v>
      </c>
      <c r="AM63" s="35">
        <f t="shared" si="3"/>
        <v>155</v>
      </c>
      <c r="AN63" s="35">
        <f t="shared" si="3"/>
        <v>2067.31</v>
      </c>
      <c r="AO63" s="19">
        <f t="shared" si="0"/>
        <v>181896.62</v>
      </c>
      <c r="AP63" s="36"/>
      <c r="AQ63" s="36"/>
      <c r="AR63" s="36"/>
      <c r="AS63" s="36"/>
    </row>
    <row r="64" spans="1:45" ht="45" customHeight="1">
      <c r="A64" s="32" t="s">
        <v>122</v>
      </c>
      <c r="B64" s="33"/>
      <c r="C64" s="33"/>
      <c r="D64" s="33"/>
      <c r="E64" s="33"/>
      <c r="F64" s="35">
        <f>'IC01'!V96</f>
        <v>43409.5</v>
      </c>
      <c r="G64" s="35">
        <f>'IC02'!L18</f>
        <v>0</v>
      </c>
      <c r="H64" s="35">
        <f>'IC03'!L17</f>
        <v>500</v>
      </c>
      <c r="I64" s="35">
        <f>'IC04'!K686</f>
        <v>21191.54</v>
      </c>
      <c r="J64" s="35">
        <f>'IC05'!L21</f>
        <v>0</v>
      </c>
      <c r="K64" s="35">
        <f>'IC06'!I17</f>
        <v>0</v>
      </c>
      <c r="L64" s="35">
        <f>'IC07'!H17</f>
        <v>0</v>
      </c>
      <c r="M64" s="35">
        <f>'IC08'!I27</f>
        <v>1050</v>
      </c>
      <c r="N64" s="35">
        <f>'IC09'!N31</f>
        <v>1108.33</v>
      </c>
      <c r="O64" s="35">
        <f>'IC10'!M21</f>
        <v>1864</v>
      </c>
      <c r="P64" s="35">
        <f>'IC11'!J19</f>
        <v>0</v>
      </c>
      <c r="Q64" s="35">
        <f>'IC12'!K332</f>
        <v>2420.6400000000008</v>
      </c>
      <c r="R64" s="35">
        <f>'IC13'!I215</f>
        <v>12840</v>
      </c>
      <c r="S64" s="35">
        <f>'IC14'!O106</f>
        <v>4841.54</v>
      </c>
      <c r="T64" s="35">
        <f>'IC15'!I17</f>
        <v>0</v>
      </c>
      <c r="U64" s="35">
        <f>'IC16'!H17</f>
        <v>0</v>
      </c>
      <c r="V64" s="35">
        <f>'IC17'!I27</f>
        <v>365</v>
      </c>
      <c r="W64" s="35">
        <f>'ID01'!M19</f>
        <v>0</v>
      </c>
      <c r="X64" s="35">
        <f>'ID02'!L17</f>
        <v>800</v>
      </c>
      <c r="Y64" s="35">
        <f>'ID03'!H27</f>
        <v>1950</v>
      </c>
      <c r="Z64" s="35">
        <f>'ID04'!H15</f>
        <v>215</v>
      </c>
      <c r="AA64" s="35">
        <f>'ID05'!H29</f>
        <v>400</v>
      </c>
      <c r="AB64" s="35">
        <f>'ID06'!F18</f>
        <v>0</v>
      </c>
      <c r="AC64" s="35">
        <f>'ID07'!F18</f>
        <v>50</v>
      </c>
      <c r="AD64" s="35">
        <f>'ID08'!E65</f>
        <v>18680</v>
      </c>
      <c r="AE64" s="35">
        <f>'ID09'!E65</f>
        <v>37360</v>
      </c>
      <c r="AF64" s="35">
        <f>'ID10'!F239</f>
        <v>7852.7599999999984</v>
      </c>
      <c r="AG64" s="35">
        <f>'ID11'!E320</f>
        <v>6930</v>
      </c>
      <c r="AH64" s="35">
        <f>'ID12'!E77</f>
        <v>3040</v>
      </c>
      <c r="AI64" s="35">
        <f>'ID13'!E102</f>
        <v>9807</v>
      </c>
      <c r="AJ64" s="35">
        <f>'ID14'!E104</f>
        <v>2199</v>
      </c>
      <c r="AK64" s="35">
        <f>'ID15'!L16</f>
        <v>400</v>
      </c>
      <c r="AL64" s="35">
        <f>'ID16'!E17</f>
        <v>400</v>
      </c>
      <c r="AM64" s="35">
        <f>'ID17'!M20</f>
        <v>155</v>
      </c>
      <c r="AN64" s="35">
        <f>'ID18'!E65</f>
        <v>2067.3100000000004</v>
      </c>
      <c r="AO64" s="19">
        <f t="shared" si="0"/>
        <v>181896.62</v>
      </c>
      <c r="AP64" s="36"/>
      <c r="AQ64" s="36"/>
      <c r="AR64" s="36"/>
      <c r="AS64" s="36"/>
    </row>
    <row r="65" spans="1:45" ht="45" customHeight="1">
      <c r="A65" s="37" t="s">
        <v>123</v>
      </c>
      <c r="B65" s="38"/>
      <c r="C65" s="38"/>
      <c r="D65" s="38"/>
      <c r="E65" s="38"/>
      <c r="F65" s="39">
        <f t="shared" ref="F65:AN65" si="4">F63-F64</f>
        <v>0</v>
      </c>
      <c r="G65" s="39">
        <f t="shared" si="4"/>
        <v>0</v>
      </c>
      <c r="H65" s="39">
        <f t="shared" si="4"/>
        <v>0</v>
      </c>
      <c r="I65" s="39">
        <f t="shared" si="4"/>
        <v>0</v>
      </c>
      <c r="J65" s="39">
        <f t="shared" si="4"/>
        <v>0</v>
      </c>
      <c r="K65" s="39">
        <f t="shared" si="4"/>
        <v>0</v>
      </c>
      <c r="L65" s="39">
        <f t="shared" si="4"/>
        <v>0</v>
      </c>
      <c r="M65" s="39">
        <f t="shared" si="4"/>
        <v>0</v>
      </c>
      <c r="N65" s="39">
        <f t="shared" si="4"/>
        <v>0</v>
      </c>
      <c r="O65" s="39">
        <f t="shared" si="4"/>
        <v>0</v>
      </c>
      <c r="P65" s="39">
        <f t="shared" si="4"/>
        <v>0</v>
      </c>
      <c r="Q65" s="39">
        <f t="shared" si="4"/>
        <v>0</v>
      </c>
      <c r="R65" s="39">
        <f t="shared" si="4"/>
        <v>0</v>
      </c>
      <c r="S65" s="39">
        <f t="shared" si="4"/>
        <v>0</v>
      </c>
      <c r="T65" s="39">
        <f t="shared" si="4"/>
        <v>0</v>
      </c>
      <c r="U65" s="39">
        <f t="shared" si="4"/>
        <v>0</v>
      </c>
      <c r="V65" s="39">
        <f t="shared" si="4"/>
        <v>0</v>
      </c>
      <c r="W65" s="39">
        <f t="shared" si="4"/>
        <v>0</v>
      </c>
      <c r="X65" s="39">
        <f t="shared" si="4"/>
        <v>0</v>
      </c>
      <c r="Y65" s="39">
        <f t="shared" si="4"/>
        <v>0</v>
      </c>
      <c r="Z65" s="39">
        <f t="shared" si="4"/>
        <v>0</v>
      </c>
      <c r="AA65" s="39">
        <f t="shared" si="4"/>
        <v>0</v>
      </c>
      <c r="AB65" s="39">
        <f t="shared" si="4"/>
        <v>0</v>
      </c>
      <c r="AC65" s="39">
        <f t="shared" si="4"/>
        <v>0</v>
      </c>
      <c r="AD65" s="39">
        <f t="shared" si="4"/>
        <v>0</v>
      </c>
      <c r="AE65" s="39">
        <f t="shared" si="4"/>
        <v>0</v>
      </c>
      <c r="AF65" s="39">
        <f t="shared" si="4"/>
        <v>0</v>
      </c>
      <c r="AG65" s="39">
        <f t="shared" si="4"/>
        <v>0</v>
      </c>
      <c r="AH65" s="39">
        <f t="shared" si="4"/>
        <v>0</v>
      </c>
      <c r="AI65" s="39">
        <f t="shared" si="4"/>
        <v>0</v>
      </c>
      <c r="AJ65" s="39">
        <f t="shared" si="4"/>
        <v>0</v>
      </c>
      <c r="AK65" s="39">
        <f t="shared" si="4"/>
        <v>0</v>
      </c>
      <c r="AL65" s="39">
        <f t="shared" si="4"/>
        <v>0</v>
      </c>
      <c r="AM65" s="39">
        <f t="shared" si="4"/>
        <v>0</v>
      </c>
      <c r="AN65" s="39">
        <f t="shared" si="4"/>
        <v>0</v>
      </c>
      <c r="AO65" s="39">
        <f t="shared" si="0"/>
        <v>0</v>
      </c>
      <c r="AP65" s="40" t="s">
        <v>124</v>
      </c>
      <c r="AQ65" s="41"/>
      <c r="AR65" s="41"/>
      <c r="AS65" s="41"/>
    </row>
    <row r="66" spans="1:45" ht="14.25" customHeight="1">
      <c r="A66" s="1"/>
      <c r="B66" s="1"/>
      <c r="C66" s="1"/>
      <c r="D66" s="1"/>
      <c r="E66" s="1"/>
      <c r="F66" s="2"/>
      <c r="G66" s="1"/>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ht="53.25" customHeight="1">
      <c r="A67" s="1"/>
      <c r="B67" s="42" t="s">
        <v>125</v>
      </c>
      <c r="C67" s="42"/>
      <c r="D67" s="43">
        <v>58</v>
      </c>
      <c r="E67" s="1"/>
      <c r="F67" s="2"/>
      <c r="G67" s="1"/>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ht="53.25" customHeight="1">
      <c r="A68" s="1"/>
      <c r="B68" s="44" t="s">
        <v>126</v>
      </c>
      <c r="C68" s="44"/>
      <c r="D68" s="33">
        <f>COUNTA(D5:D62)</f>
        <v>58</v>
      </c>
      <c r="E68" s="1"/>
      <c r="F68" s="2"/>
      <c r="G68" s="1"/>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ht="53.25" customHeight="1">
      <c r="A69" s="1"/>
      <c r="B69" s="45" t="s">
        <v>127</v>
      </c>
      <c r="C69" s="45"/>
      <c r="D69" s="46">
        <f>D67-D68</f>
        <v>0</v>
      </c>
      <c r="E69" s="9" t="s">
        <v>128</v>
      </c>
      <c r="F69" s="2"/>
      <c r="G69" s="1"/>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ht="14.25" customHeight="1">
      <c r="A70" s="1"/>
      <c r="B70" s="1"/>
      <c r="C70" s="1"/>
      <c r="D70" s="1"/>
      <c r="E70" s="1"/>
      <c r="F70" s="2"/>
      <c r="G70" s="1"/>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ht="14.25" customHeight="1">
      <c r="A71" s="1"/>
      <c r="B71" s="1"/>
      <c r="C71" s="1"/>
      <c r="D71" s="1"/>
      <c r="E71" s="1"/>
      <c r="F71" s="2"/>
      <c r="G71" s="1"/>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ht="14.25" customHeight="1">
      <c r="A72" s="1"/>
      <c r="B72" s="1" t="s">
        <v>129</v>
      </c>
      <c r="C72" s="1"/>
      <c r="D72" s="1"/>
      <c r="E72" s="1"/>
      <c r="F72" s="2"/>
      <c r="G72" s="1"/>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ht="14.25" customHeight="1">
      <c r="A73" s="1"/>
      <c r="B73" s="1" t="s">
        <v>130</v>
      </c>
      <c r="C73" s="1"/>
      <c r="D73" s="1"/>
      <c r="E73" s="1"/>
      <c r="F73" s="2"/>
      <c r="G73" s="1"/>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ht="14.25" customHeight="1">
      <c r="A74" s="1"/>
      <c r="B74" s="1" t="s">
        <v>131</v>
      </c>
      <c r="C74" s="1"/>
      <c r="D74" s="1"/>
      <c r="E74" s="1"/>
      <c r="F74" s="2"/>
      <c r="G74" s="1"/>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ht="14.25" customHeight="1">
      <c r="A75" s="1"/>
      <c r="B75" s="1" t="s">
        <v>132</v>
      </c>
      <c r="C75" s="1"/>
      <c r="D75" s="1"/>
      <c r="E75" s="1"/>
      <c r="F75" s="2"/>
      <c r="G75" s="1"/>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ht="14.25" customHeight="1">
      <c r="A76" s="1"/>
      <c r="B76" s="1" t="s">
        <v>102</v>
      </c>
      <c r="C76" s="1"/>
      <c r="D76" s="1"/>
      <c r="E76" s="1"/>
      <c r="F76" s="2"/>
      <c r="G76" s="1"/>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ht="14.25" customHeight="1">
      <c r="A77" s="1"/>
      <c r="B77" s="1" t="s">
        <v>90</v>
      </c>
      <c r="C77" s="1"/>
      <c r="D77" s="1"/>
      <c r="E77" s="1"/>
      <c r="F77" s="2"/>
      <c r="G77" s="1"/>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ht="14.25" customHeight="1">
      <c r="A78" s="1"/>
      <c r="B78" s="1" t="s">
        <v>92</v>
      </c>
      <c r="C78" s="1"/>
      <c r="D78" s="1"/>
      <c r="E78" s="1"/>
      <c r="F78" s="2"/>
      <c r="G78" s="1"/>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ht="14.25" customHeight="1">
      <c r="A79" s="1"/>
      <c r="B79" s="1" t="s">
        <v>111</v>
      </c>
      <c r="C79" s="1"/>
      <c r="D79" s="1"/>
      <c r="E79" s="1"/>
      <c r="F79" s="2"/>
      <c r="G79" s="1"/>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ht="14.25" customHeight="1">
      <c r="A80" s="1"/>
      <c r="B80" s="1" t="s">
        <v>133</v>
      </c>
      <c r="C80" s="1"/>
      <c r="D80" s="1"/>
      <c r="E80" s="1"/>
      <c r="F80" s="2"/>
      <c r="G80" s="1"/>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ht="14.25" customHeight="1">
      <c r="A81" s="1"/>
      <c r="B81" s="1"/>
      <c r="C81" s="1"/>
      <c r="D81" s="1"/>
      <c r="E81" s="1"/>
      <c r="F81" s="2"/>
      <c r="G81" s="1"/>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ht="14.25" customHeight="1">
      <c r="A82" s="1"/>
      <c r="B82" s="1"/>
      <c r="C82" s="1"/>
      <c r="D82" s="1"/>
      <c r="E82" s="1"/>
      <c r="F82" s="2"/>
      <c r="G82" s="1"/>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ht="14.25" customHeight="1">
      <c r="A83" s="1"/>
      <c r="B83" s="1"/>
      <c r="C83" s="1"/>
      <c r="D83" s="1"/>
      <c r="E83" s="1"/>
      <c r="F83" s="2"/>
      <c r="G83" s="1"/>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ht="14.25" customHeight="1">
      <c r="A84" s="1"/>
      <c r="B84" s="1"/>
      <c r="C84" s="1"/>
      <c r="D84" s="1"/>
      <c r="E84" s="1"/>
      <c r="F84" s="2"/>
      <c r="G84" s="1"/>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ht="14.25" customHeight="1">
      <c r="A85" s="1"/>
      <c r="B85" s="1"/>
      <c r="C85" s="1"/>
      <c r="D85" s="1"/>
      <c r="E85" s="1"/>
      <c r="F85" s="2"/>
      <c r="G85" s="1"/>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ht="14.25" customHeight="1">
      <c r="A86" s="1"/>
      <c r="B86" s="1"/>
      <c r="C86" s="1"/>
      <c r="D86" s="1"/>
      <c r="E86" s="1"/>
      <c r="F86" s="2"/>
      <c r="G86" s="1"/>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ht="14.25" customHeight="1">
      <c r="A87" s="1"/>
      <c r="B87" s="1"/>
      <c r="C87" s="1"/>
      <c r="D87" s="1"/>
      <c r="E87" s="1"/>
      <c r="F87" s="2"/>
      <c r="G87" s="1"/>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ht="14.25" customHeight="1">
      <c r="A88" s="1"/>
      <c r="B88" s="1"/>
      <c r="C88" s="1"/>
      <c r="D88" s="1"/>
      <c r="E88" s="1"/>
      <c r="F88" s="2"/>
      <c r="G88" s="1"/>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ht="14.25" customHeight="1">
      <c r="A89" s="1"/>
      <c r="B89" s="1"/>
      <c r="C89" s="1"/>
      <c r="D89" s="1"/>
      <c r="E89" s="1"/>
      <c r="F89" s="2"/>
      <c r="G89" s="1"/>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ht="14.25" customHeight="1">
      <c r="A90" s="1"/>
      <c r="B90" s="1"/>
      <c r="C90" s="1"/>
      <c r="D90" s="1"/>
      <c r="E90" s="1"/>
      <c r="F90" s="2"/>
      <c r="G90" s="1"/>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ht="14.25" customHeight="1">
      <c r="A91" s="1"/>
      <c r="B91" s="1"/>
      <c r="C91" s="1"/>
      <c r="D91" s="1"/>
      <c r="E91" s="1"/>
      <c r="F91" s="2"/>
      <c r="G91" s="1"/>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ht="14.25" customHeight="1">
      <c r="A92" s="1"/>
      <c r="B92" s="1"/>
      <c r="C92" s="1"/>
      <c r="D92" s="1"/>
      <c r="E92" s="1"/>
      <c r="F92" s="2"/>
      <c r="G92" s="1"/>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ht="14.25" customHeight="1">
      <c r="A93" s="1"/>
      <c r="B93" s="1"/>
      <c r="C93" s="1"/>
      <c r="D93" s="1"/>
      <c r="E93" s="1"/>
      <c r="F93" s="2"/>
      <c r="G93" s="1"/>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ht="14.25" customHeight="1">
      <c r="A94" s="1"/>
      <c r="B94" s="1"/>
      <c r="C94" s="1"/>
      <c r="D94" s="1"/>
      <c r="E94" s="1"/>
      <c r="F94" s="2"/>
      <c r="G94" s="1"/>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ht="14.25" customHeight="1">
      <c r="A95" s="1"/>
      <c r="B95" s="1"/>
      <c r="C95" s="1"/>
      <c r="D95" s="1"/>
      <c r="E95" s="1"/>
      <c r="F95" s="2"/>
      <c r="G95" s="1"/>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ht="14.25" customHeight="1">
      <c r="A96" s="1"/>
      <c r="B96" s="1"/>
      <c r="C96" s="1"/>
      <c r="D96" s="1"/>
      <c r="E96" s="1"/>
      <c r="F96" s="2"/>
      <c r="G96" s="1"/>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14.25" customHeight="1">
      <c r="A97" s="1"/>
      <c r="B97" s="1"/>
      <c r="C97" s="1"/>
      <c r="D97" s="1"/>
      <c r="E97" s="1"/>
      <c r="F97" s="2"/>
      <c r="G97" s="1"/>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14.25" customHeight="1">
      <c r="A98" s="1"/>
      <c r="B98" s="1"/>
      <c r="C98" s="1"/>
      <c r="D98" s="1"/>
      <c r="E98" s="1"/>
      <c r="F98" s="2"/>
      <c r="G98" s="1"/>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ht="14.25" customHeight="1">
      <c r="A99" s="1"/>
      <c r="B99" s="1"/>
      <c r="C99" s="1"/>
      <c r="D99" s="1"/>
      <c r="E99" s="1"/>
      <c r="F99" s="2"/>
      <c r="G99" s="1"/>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ht="14.25" customHeight="1">
      <c r="A100" s="1"/>
      <c r="B100" s="1"/>
      <c r="C100" s="1"/>
      <c r="D100" s="1"/>
      <c r="E100" s="1"/>
      <c r="F100" s="2"/>
      <c r="G100" s="1"/>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ht="14.25" customHeight="1">
      <c r="A101" s="1"/>
      <c r="B101" s="1"/>
      <c r="C101" s="1"/>
      <c r="D101" s="1"/>
      <c r="E101" s="1"/>
      <c r="F101" s="2"/>
      <c r="G101" s="1"/>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14.25" customHeight="1">
      <c r="A102" s="1"/>
      <c r="B102" s="1"/>
      <c r="C102" s="1"/>
      <c r="D102" s="1"/>
      <c r="E102" s="1"/>
      <c r="F102" s="2"/>
      <c r="G102" s="1"/>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14.25" customHeight="1">
      <c r="A103" s="1"/>
      <c r="B103" s="1"/>
      <c r="C103" s="1"/>
      <c r="D103" s="1"/>
      <c r="E103" s="1"/>
      <c r="F103" s="2"/>
      <c r="G103" s="1"/>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14.25" customHeight="1">
      <c r="A104" s="1"/>
      <c r="B104" s="1"/>
      <c r="C104" s="1"/>
      <c r="D104" s="1"/>
      <c r="E104" s="1"/>
      <c r="F104" s="2"/>
      <c r="G104" s="1"/>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14.25" customHeight="1">
      <c r="A105" s="1"/>
      <c r="B105" s="1"/>
      <c r="C105" s="1"/>
      <c r="D105" s="1"/>
      <c r="E105" s="1"/>
      <c r="F105" s="2"/>
      <c r="G105" s="1"/>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14.25" customHeight="1">
      <c r="A106" s="1"/>
      <c r="B106" s="1"/>
      <c r="C106" s="1"/>
      <c r="D106" s="1"/>
      <c r="E106" s="1"/>
      <c r="F106" s="2"/>
      <c r="G106" s="1"/>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14.25" customHeight="1">
      <c r="A107" s="1"/>
      <c r="B107" s="1"/>
      <c r="C107" s="1"/>
      <c r="D107" s="1"/>
      <c r="E107" s="1"/>
      <c r="F107" s="2"/>
      <c r="G107" s="1"/>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14.25" customHeight="1">
      <c r="A108" s="1"/>
      <c r="B108" s="1"/>
      <c r="C108" s="1"/>
      <c r="D108" s="1"/>
      <c r="E108" s="1"/>
      <c r="F108" s="2"/>
      <c r="G108" s="1"/>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14.25" customHeight="1">
      <c r="A109" s="1"/>
      <c r="B109" s="1"/>
      <c r="C109" s="1"/>
      <c r="D109" s="1"/>
      <c r="E109" s="1"/>
      <c r="F109" s="2"/>
      <c r="G109" s="1"/>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14.25" customHeight="1">
      <c r="A110" s="1"/>
      <c r="B110" s="1"/>
      <c r="C110" s="1"/>
      <c r="D110" s="1"/>
      <c r="E110" s="1"/>
      <c r="F110" s="2"/>
      <c r="G110" s="1"/>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14.25" customHeight="1">
      <c r="A111" s="1"/>
      <c r="B111" s="1"/>
      <c r="C111" s="1"/>
      <c r="D111" s="1"/>
      <c r="E111" s="1"/>
      <c r="F111" s="2"/>
      <c r="G111" s="1"/>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14.25" customHeight="1">
      <c r="A112" s="1"/>
      <c r="B112" s="1"/>
      <c r="C112" s="1"/>
      <c r="D112" s="1"/>
      <c r="E112" s="1"/>
      <c r="F112" s="2"/>
      <c r="G112" s="1"/>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14.25" customHeight="1">
      <c r="A113" s="1"/>
      <c r="B113" s="1"/>
      <c r="C113" s="1"/>
      <c r="D113" s="1"/>
      <c r="E113" s="1"/>
      <c r="F113" s="2"/>
      <c r="G113" s="1"/>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14.25" customHeight="1">
      <c r="A114" s="1"/>
      <c r="B114" s="1"/>
      <c r="C114" s="1"/>
      <c r="D114" s="1"/>
      <c r="E114" s="1"/>
      <c r="F114" s="2"/>
      <c r="G114" s="1"/>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14.25" customHeight="1">
      <c r="A115" s="1"/>
      <c r="B115" s="1"/>
      <c r="C115" s="1"/>
      <c r="D115" s="1"/>
      <c r="E115" s="1"/>
      <c r="F115" s="2"/>
      <c r="G115" s="1"/>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14.25" customHeight="1">
      <c r="A116" s="1"/>
      <c r="B116" s="1"/>
      <c r="C116" s="1"/>
      <c r="D116" s="1"/>
      <c r="E116" s="1"/>
      <c r="F116" s="2"/>
      <c r="G116" s="1"/>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14.25" customHeight="1">
      <c r="A117" s="1"/>
      <c r="B117" s="1"/>
      <c r="C117" s="1"/>
      <c r="D117" s="1"/>
      <c r="E117" s="1"/>
      <c r="F117" s="2"/>
      <c r="G117" s="1"/>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14.25" customHeight="1">
      <c r="A118" s="1"/>
      <c r="B118" s="1"/>
      <c r="C118" s="1"/>
      <c r="D118" s="1"/>
      <c r="E118" s="1"/>
      <c r="F118" s="2"/>
      <c r="G118" s="1"/>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14.25" customHeight="1">
      <c r="A119" s="1"/>
      <c r="B119" s="1"/>
      <c r="C119" s="1"/>
      <c r="D119" s="1"/>
      <c r="E119" s="1"/>
      <c r="F119" s="2"/>
      <c r="G119" s="1"/>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14.25" customHeight="1">
      <c r="A120" s="1"/>
      <c r="B120" s="1"/>
      <c r="C120" s="1"/>
      <c r="D120" s="1"/>
      <c r="E120" s="1"/>
      <c r="F120" s="2"/>
      <c r="G120" s="1"/>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14.25" customHeight="1">
      <c r="A121" s="1"/>
      <c r="B121" s="1"/>
      <c r="C121" s="1"/>
      <c r="D121" s="1"/>
      <c r="E121" s="1"/>
      <c r="F121" s="2"/>
      <c r="G121" s="1"/>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14.25" customHeight="1">
      <c r="A122" s="1"/>
      <c r="B122" s="1"/>
      <c r="C122" s="1"/>
      <c r="D122" s="1"/>
      <c r="E122" s="1"/>
      <c r="F122" s="2"/>
      <c r="G122" s="1"/>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14.25" customHeight="1">
      <c r="A123" s="1"/>
      <c r="B123" s="1"/>
      <c r="C123" s="1"/>
      <c r="D123" s="1"/>
      <c r="E123" s="1"/>
      <c r="F123" s="2"/>
      <c r="G123" s="1"/>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14.25" customHeight="1">
      <c r="A124" s="1"/>
      <c r="B124" s="1"/>
      <c r="C124" s="1"/>
      <c r="D124" s="1"/>
      <c r="E124" s="1"/>
      <c r="F124" s="2"/>
      <c r="G124" s="1"/>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14.25" customHeight="1">
      <c r="A125" s="1"/>
      <c r="B125" s="1"/>
      <c r="C125" s="1"/>
      <c r="D125" s="1"/>
      <c r="E125" s="1"/>
      <c r="F125" s="2"/>
      <c r="G125" s="1"/>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14.25" customHeight="1">
      <c r="A126" s="1"/>
      <c r="B126" s="1"/>
      <c r="C126" s="1"/>
      <c r="D126" s="1"/>
      <c r="E126" s="1"/>
      <c r="F126" s="2"/>
      <c r="G126" s="1"/>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14.25" customHeight="1">
      <c r="A127" s="1"/>
      <c r="B127" s="1"/>
      <c r="C127" s="1"/>
      <c r="D127" s="1"/>
      <c r="E127" s="1"/>
      <c r="F127" s="2"/>
      <c r="G127" s="1"/>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14.25" customHeight="1">
      <c r="A128" s="1"/>
      <c r="B128" s="1"/>
      <c r="C128" s="1"/>
      <c r="D128" s="1"/>
      <c r="E128" s="1"/>
      <c r="F128" s="2"/>
      <c r="G128" s="1"/>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14.25" customHeight="1">
      <c r="A129" s="1"/>
      <c r="B129" s="1"/>
      <c r="C129" s="1"/>
      <c r="D129" s="1"/>
      <c r="E129" s="1"/>
      <c r="F129" s="2"/>
      <c r="G129" s="1"/>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14.25" customHeight="1">
      <c r="A130" s="1"/>
      <c r="B130" s="1"/>
      <c r="C130" s="1"/>
      <c r="D130" s="1"/>
      <c r="E130" s="1"/>
      <c r="F130" s="2"/>
      <c r="G130" s="1"/>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14.25" customHeight="1">
      <c r="A131" s="1"/>
      <c r="B131" s="1"/>
      <c r="C131" s="1"/>
      <c r="D131" s="1"/>
      <c r="E131" s="1"/>
      <c r="F131" s="2"/>
      <c r="G131" s="1"/>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14.25" customHeight="1">
      <c r="A132" s="1"/>
      <c r="B132" s="1"/>
      <c r="C132" s="1"/>
      <c r="D132" s="1"/>
      <c r="E132" s="1"/>
      <c r="F132" s="2"/>
      <c r="G132" s="1"/>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14.25" customHeight="1">
      <c r="A133" s="1"/>
      <c r="B133" s="1"/>
      <c r="C133" s="1"/>
      <c r="D133" s="1"/>
      <c r="E133" s="1"/>
      <c r="F133" s="2"/>
      <c r="G133" s="1"/>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14.25" customHeight="1">
      <c r="A134" s="1"/>
      <c r="B134" s="1"/>
      <c r="C134" s="1"/>
      <c r="D134" s="1"/>
      <c r="E134" s="1"/>
      <c r="F134" s="2"/>
      <c r="G134" s="1"/>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14.25" customHeight="1">
      <c r="A135" s="1"/>
      <c r="B135" s="1"/>
      <c r="C135" s="1"/>
      <c r="D135" s="1"/>
      <c r="E135" s="1"/>
      <c r="F135" s="2"/>
      <c r="G135" s="1"/>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14.25" customHeight="1">
      <c r="A136" s="1"/>
      <c r="B136" s="1"/>
      <c r="C136" s="1"/>
      <c r="D136" s="1"/>
      <c r="E136" s="1"/>
      <c r="F136" s="2"/>
      <c r="G136" s="1"/>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14.25" customHeight="1">
      <c r="A137" s="1"/>
      <c r="B137" s="1"/>
      <c r="C137" s="1"/>
      <c r="D137" s="1"/>
      <c r="E137" s="1"/>
      <c r="F137" s="2"/>
      <c r="G137" s="1"/>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14.25" customHeight="1">
      <c r="A138" s="1"/>
      <c r="B138" s="1"/>
      <c r="C138" s="1"/>
      <c r="D138" s="1"/>
      <c r="E138" s="1"/>
      <c r="F138" s="2"/>
      <c r="G138" s="1"/>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14.25" customHeight="1">
      <c r="A139" s="1"/>
      <c r="B139" s="1"/>
      <c r="C139" s="1"/>
      <c r="D139" s="1"/>
      <c r="E139" s="1"/>
      <c r="F139" s="2"/>
      <c r="G139" s="1"/>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14.25" customHeight="1">
      <c r="A140" s="1"/>
      <c r="B140" s="1"/>
      <c r="C140" s="1"/>
      <c r="D140" s="1"/>
      <c r="E140" s="1"/>
      <c r="F140" s="2"/>
      <c r="G140" s="1"/>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14.25" customHeight="1">
      <c r="A141" s="1"/>
      <c r="B141" s="1"/>
      <c r="C141" s="1"/>
      <c r="D141" s="1"/>
      <c r="E141" s="1"/>
      <c r="F141" s="2"/>
      <c r="G141" s="1"/>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14.25" customHeight="1">
      <c r="A142" s="1"/>
      <c r="B142" s="1"/>
      <c r="C142" s="1"/>
      <c r="D142" s="1"/>
      <c r="E142" s="1"/>
      <c r="F142" s="2"/>
      <c r="G142" s="1"/>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14.25" customHeight="1">
      <c r="A143" s="1"/>
      <c r="B143" s="1"/>
      <c r="C143" s="1"/>
      <c r="D143" s="1"/>
      <c r="E143" s="1"/>
      <c r="F143" s="2"/>
      <c r="G143" s="1"/>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14.25" customHeight="1">
      <c r="A144" s="1"/>
      <c r="B144" s="1"/>
      <c r="C144" s="1"/>
      <c r="D144" s="1"/>
      <c r="E144" s="1"/>
      <c r="F144" s="2"/>
      <c r="G144" s="1"/>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14.25" customHeight="1">
      <c r="A145" s="1"/>
      <c r="B145" s="1"/>
      <c r="C145" s="1"/>
      <c r="D145" s="1"/>
      <c r="E145" s="1"/>
      <c r="F145" s="2"/>
      <c r="G145" s="1"/>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14.25" customHeight="1">
      <c r="A146" s="1"/>
      <c r="B146" s="1"/>
      <c r="C146" s="1"/>
      <c r="D146" s="1"/>
      <c r="E146" s="1"/>
      <c r="F146" s="2"/>
      <c r="G146" s="1"/>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14.25" customHeight="1">
      <c r="A147" s="1"/>
      <c r="B147" s="1"/>
      <c r="C147" s="1"/>
      <c r="D147" s="1"/>
      <c r="E147" s="1"/>
      <c r="F147" s="2"/>
      <c r="G147" s="1"/>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row>
    <row r="148" spans="1:45" ht="14.25" customHeight="1">
      <c r="A148" s="1"/>
      <c r="B148" s="1"/>
      <c r="C148" s="1"/>
      <c r="D148" s="1"/>
      <c r="E148" s="1"/>
      <c r="F148" s="2"/>
      <c r="G148" s="1"/>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row>
    <row r="149" spans="1:45" ht="14.25" customHeight="1">
      <c r="A149" s="1"/>
      <c r="B149" s="1"/>
      <c r="C149" s="1"/>
      <c r="D149" s="1"/>
      <c r="E149" s="1"/>
      <c r="F149" s="2"/>
      <c r="G149" s="1"/>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row>
    <row r="150" spans="1:45" ht="14.25" customHeight="1">
      <c r="A150" s="1"/>
      <c r="B150" s="1"/>
      <c r="C150" s="1"/>
      <c r="D150" s="1"/>
      <c r="E150" s="1"/>
      <c r="F150" s="2"/>
      <c r="G150" s="1"/>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1:45" ht="14.25" customHeight="1">
      <c r="A151" s="1"/>
      <c r="B151" s="1"/>
      <c r="C151" s="1"/>
      <c r="D151" s="1"/>
      <c r="E151" s="1"/>
      <c r="F151" s="2"/>
      <c r="G151" s="1"/>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row>
    <row r="152" spans="1:45" ht="14.25" customHeight="1">
      <c r="A152" s="1"/>
      <c r="B152" s="1"/>
      <c r="C152" s="1"/>
      <c r="D152" s="1"/>
      <c r="E152" s="1"/>
      <c r="F152" s="2"/>
      <c r="G152" s="1"/>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row>
    <row r="153" spans="1:45" ht="14.25" customHeight="1">
      <c r="A153" s="1"/>
      <c r="B153" s="1"/>
      <c r="C153" s="1"/>
      <c r="D153" s="1"/>
      <c r="E153" s="1"/>
      <c r="F153" s="2"/>
      <c r="G153" s="1"/>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1:45" ht="14.25" customHeight="1">
      <c r="A154" s="1"/>
      <c r="B154" s="1"/>
      <c r="C154" s="1"/>
      <c r="D154" s="1"/>
      <c r="E154" s="1"/>
      <c r="F154" s="2"/>
      <c r="G154" s="1"/>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row>
    <row r="155" spans="1:45" ht="14.25" customHeight="1">
      <c r="A155" s="1"/>
      <c r="B155" s="1"/>
      <c r="C155" s="1"/>
      <c r="D155" s="1"/>
      <c r="E155" s="1"/>
      <c r="F155" s="2"/>
      <c r="G155" s="1"/>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row>
    <row r="156" spans="1:45" ht="14.25" customHeight="1">
      <c r="A156" s="1"/>
      <c r="B156" s="1"/>
      <c r="C156" s="1"/>
      <c r="D156" s="1"/>
      <c r="E156" s="1"/>
      <c r="F156" s="2"/>
      <c r="G156" s="1"/>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row>
    <row r="157" spans="1:45" ht="14.25" customHeight="1">
      <c r="A157" s="1"/>
      <c r="B157" s="1"/>
      <c r="C157" s="1"/>
      <c r="D157" s="1"/>
      <c r="E157" s="1"/>
      <c r="F157" s="2"/>
      <c r="G157" s="1"/>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1:45" ht="14.25" customHeight="1">
      <c r="A158" s="1"/>
      <c r="B158" s="1"/>
      <c r="C158" s="1"/>
      <c r="D158" s="1"/>
      <c r="E158" s="1"/>
      <c r="F158" s="2"/>
      <c r="G158" s="1"/>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row>
    <row r="159" spans="1:45" ht="14.25" customHeight="1">
      <c r="A159" s="1"/>
      <c r="B159" s="1"/>
      <c r="C159" s="1"/>
      <c r="D159" s="1"/>
      <c r="E159" s="1"/>
      <c r="F159" s="2"/>
      <c r="G159" s="1"/>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row>
    <row r="160" spans="1:45" ht="14.25" customHeight="1">
      <c r="A160" s="1"/>
      <c r="B160" s="1"/>
      <c r="C160" s="1"/>
      <c r="D160" s="1"/>
      <c r="E160" s="1"/>
      <c r="F160" s="2"/>
      <c r="G160" s="1"/>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row>
    <row r="161" spans="1:45" ht="14.25" customHeight="1">
      <c r="A161" s="1"/>
      <c r="B161" s="1"/>
      <c r="C161" s="1"/>
      <c r="D161" s="1"/>
      <c r="E161" s="1"/>
      <c r="F161" s="2"/>
      <c r="G161" s="1"/>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row>
    <row r="162" spans="1:45" ht="14.25" customHeight="1">
      <c r="A162" s="1"/>
      <c r="B162" s="1"/>
      <c r="C162" s="1"/>
      <c r="D162" s="1"/>
      <c r="E162" s="1"/>
      <c r="F162" s="2"/>
      <c r="G162" s="1"/>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row>
    <row r="163" spans="1:45" ht="14.25" customHeight="1">
      <c r="A163" s="1"/>
      <c r="B163" s="1"/>
      <c r="C163" s="1"/>
      <c r="D163" s="1"/>
      <c r="E163" s="1"/>
      <c r="F163" s="2"/>
      <c r="G163" s="1"/>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row>
    <row r="164" spans="1:45" ht="14.25" customHeight="1">
      <c r="A164" s="1"/>
      <c r="B164" s="1"/>
      <c r="C164" s="1"/>
      <c r="D164" s="1"/>
      <c r="E164" s="1"/>
      <c r="F164" s="2"/>
      <c r="G164" s="1"/>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row>
    <row r="165" spans="1:45" ht="14.25" customHeight="1">
      <c r="A165" s="1"/>
      <c r="B165" s="1"/>
      <c r="C165" s="1"/>
      <c r="D165" s="1"/>
      <c r="E165" s="1"/>
      <c r="F165" s="2"/>
      <c r="G165" s="1"/>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row>
    <row r="166" spans="1:45" ht="14.25" customHeight="1">
      <c r="A166" s="1"/>
      <c r="B166" s="1"/>
      <c r="C166" s="1"/>
      <c r="D166" s="1"/>
      <c r="E166" s="1"/>
      <c r="F166" s="2"/>
      <c r="G166" s="1"/>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row>
    <row r="167" spans="1:45" ht="14.25" customHeight="1">
      <c r="A167" s="1"/>
      <c r="B167" s="1"/>
      <c r="C167" s="1"/>
      <c r="D167" s="1"/>
      <c r="E167" s="1"/>
      <c r="F167" s="2"/>
      <c r="G167" s="1"/>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row>
    <row r="168" spans="1:45" ht="14.25" customHeight="1">
      <c r="A168" s="1"/>
      <c r="B168" s="1"/>
      <c r="C168" s="1"/>
      <c r="D168" s="1"/>
      <c r="E168" s="1"/>
      <c r="F168" s="2"/>
      <c r="G168" s="1"/>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row>
    <row r="169" spans="1:45" ht="14.25" customHeight="1">
      <c r="A169" s="1"/>
      <c r="B169" s="1"/>
      <c r="C169" s="1"/>
      <c r="D169" s="1"/>
      <c r="E169" s="1"/>
      <c r="F169" s="2"/>
      <c r="G169" s="1"/>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row>
    <row r="170" spans="1:45" ht="14.25" customHeight="1">
      <c r="A170" s="1"/>
      <c r="B170" s="1"/>
      <c r="C170" s="1"/>
      <c r="D170" s="1"/>
      <c r="E170" s="1"/>
      <c r="F170" s="2"/>
      <c r="G170" s="1"/>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row>
    <row r="171" spans="1:45" ht="14.25" customHeight="1">
      <c r="A171" s="1"/>
      <c r="B171" s="1"/>
      <c r="C171" s="1"/>
      <c r="D171" s="1"/>
      <c r="E171" s="1"/>
      <c r="F171" s="2"/>
      <c r="G171" s="1"/>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row>
    <row r="172" spans="1:45" ht="14.25" customHeight="1">
      <c r="A172" s="1"/>
      <c r="B172" s="1"/>
      <c r="C172" s="1"/>
      <c r="D172" s="1"/>
      <c r="E172" s="1"/>
      <c r="F172" s="2"/>
      <c r="G172" s="1"/>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row>
    <row r="173" spans="1:45" ht="14.25" customHeight="1">
      <c r="A173" s="1"/>
      <c r="B173" s="1"/>
      <c r="C173" s="1"/>
      <c r="D173" s="1"/>
      <c r="E173" s="1"/>
      <c r="F173" s="2"/>
      <c r="G173" s="1"/>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row>
    <row r="174" spans="1:45" ht="14.25" customHeight="1">
      <c r="A174" s="1"/>
      <c r="B174" s="1"/>
      <c r="C174" s="1"/>
      <c r="D174" s="1"/>
      <c r="E174" s="1"/>
      <c r="F174" s="2"/>
      <c r="G174" s="1"/>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row>
    <row r="175" spans="1:45" ht="14.25" customHeight="1">
      <c r="A175" s="1"/>
      <c r="B175" s="1"/>
      <c r="C175" s="1"/>
      <c r="D175" s="1"/>
      <c r="E175" s="1"/>
      <c r="F175" s="2"/>
      <c r="G175" s="1"/>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row>
    <row r="176" spans="1:45" ht="14.25" customHeight="1">
      <c r="A176" s="1"/>
      <c r="B176" s="1"/>
      <c r="C176" s="1"/>
      <c r="D176" s="1"/>
      <c r="E176" s="1"/>
      <c r="F176" s="2"/>
      <c r="G176" s="1"/>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row>
    <row r="177" spans="1:45" ht="14.25" customHeight="1">
      <c r="A177" s="1"/>
      <c r="B177" s="1"/>
      <c r="C177" s="1"/>
      <c r="D177" s="1"/>
      <c r="E177" s="1"/>
      <c r="F177" s="2"/>
      <c r="G177" s="1"/>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row>
    <row r="178" spans="1:45" ht="14.25" customHeight="1">
      <c r="A178" s="1"/>
      <c r="B178" s="1"/>
      <c r="C178" s="1"/>
      <c r="D178" s="1"/>
      <c r="E178" s="1"/>
      <c r="F178" s="2"/>
      <c r="G178" s="1"/>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row>
    <row r="179" spans="1:45" ht="14.25" customHeight="1">
      <c r="A179" s="1"/>
      <c r="B179" s="1"/>
      <c r="C179" s="1"/>
      <c r="D179" s="1"/>
      <c r="E179" s="1"/>
      <c r="F179" s="2"/>
      <c r="G179" s="1"/>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row>
    <row r="180" spans="1:45" ht="14.25" customHeight="1">
      <c r="A180" s="1"/>
      <c r="B180" s="1"/>
      <c r="C180" s="1"/>
      <c r="D180" s="1"/>
      <c r="E180" s="1"/>
      <c r="F180" s="2"/>
      <c r="G180" s="1"/>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row>
    <row r="181" spans="1:45" ht="14.25" customHeight="1">
      <c r="A181" s="1"/>
      <c r="B181" s="1"/>
      <c r="C181" s="1"/>
      <c r="D181" s="1"/>
      <c r="E181" s="1"/>
      <c r="F181" s="2"/>
      <c r="G181" s="1"/>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row>
    <row r="182" spans="1:45" ht="14.25" customHeight="1">
      <c r="A182" s="1"/>
      <c r="B182" s="1"/>
      <c r="C182" s="1"/>
      <c r="D182" s="1"/>
      <c r="E182" s="1"/>
      <c r="F182" s="2"/>
      <c r="G182" s="1"/>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row>
    <row r="183" spans="1:45" ht="14.25" customHeight="1">
      <c r="A183" s="1"/>
      <c r="B183" s="1"/>
      <c r="C183" s="1"/>
      <c r="D183" s="1"/>
      <c r="E183" s="1"/>
      <c r="F183" s="2"/>
      <c r="G183" s="1"/>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row>
    <row r="184" spans="1:45" ht="14.25" customHeight="1">
      <c r="A184" s="1"/>
      <c r="B184" s="1"/>
      <c r="C184" s="1"/>
      <c r="D184" s="1"/>
      <c r="E184" s="1"/>
      <c r="F184" s="2"/>
      <c r="G184" s="1"/>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row>
    <row r="185" spans="1:45" ht="14.25" customHeight="1">
      <c r="A185" s="1"/>
      <c r="B185" s="1"/>
      <c r="C185" s="1"/>
      <c r="D185" s="1"/>
      <c r="E185" s="1"/>
      <c r="F185" s="2"/>
      <c r="G185" s="1"/>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row>
    <row r="186" spans="1:45" ht="14.25" customHeight="1">
      <c r="A186" s="1"/>
      <c r="B186" s="1"/>
      <c r="C186" s="1"/>
      <c r="D186" s="1"/>
      <c r="E186" s="1"/>
      <c r="F186" s="2"/>
      <c r="G186" s="1"/>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row>
    <row r="187" spans="1:45" ht="14.25" customHeight="1">
      <c r="A187" s="1"/>
      <c r="B187" s="1"/>
      <c r="C187" s="1"/>
      <c r="D187" s="1"/>
      <c r="E187" s="1"/>
      <c r="F187" s="2"/>
      <c r="G187" s="1"/>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row>
    <row r="188" spans="1:45" ht="14.25" customHeight="1">
      <c r="A188" s="1"/>
      <c r="B188" s="1"/>
      <c r="C188" s="1"/>
      <c r="D188" s="1"/>
      <c r="E188" s="1"/>
      <c r="F188" s="2"/>
      <c r="G188" s="1"/>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row>
    <row r="189" spans="1:45" ht="14.25" customHeight="1">
      <c r="A189" s="1"/>
      <c r="B189" s="1"/>
      <c r="C189" s="1"/>
      <c r="D189" s="1"/>
      <c r="E189" s="1"/>
      <c r="F189" s="2"/>
      <c r="G189" s="1"/>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row>
    <row r="190" spans="1:45" ht="14.25" customHeight="1">
      <c r="A190" s="1"/>
      <c r="B190" s="1"/>
      <c r="C190" s="1"/>
      <c r="D190" s="1"/>
      <c r="E190" s="1"/>
      <c r="F190" s="2"/>
      <c r="G190" s="1"/>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row>
    <row r="191" spans="1:45" ht="14.25" customHeight="1">
      <c r="A191" s="1"/>
      <c r="B191" s="1"/>
      <c r="C191" s="1"/>
      <c r="D191" s="1"/>
      <c r="E191" s="1"/>
      <c r="F191" s="2"/>
      <c r="G191" s="1"/>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row>
    <row r="192" spans="1:45" ht="14.25" customHeight="1">
      <c r="A192" s="1"/>
      <c r="B192" s="1"/>
      <c r="C192" s="1"/>
      <c r="D192" s="1"/>
      <c r="E192" s="1"/>
      <c r="F192" s="2"/>
      <c r="G192" s="1"/>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row>
    <row r="193" spans="1:45" ht="14.25" customHeight="1">
      <c r="A193" s="1"/>
      <c r="B193" s="1"/>
      <c r="C193" s="1"/>
      <c r="D193" s="1"/>
      <c r="E193" s="1"/>
      <c r="F193" s="2"/>
      <c r="G193" s="1"/>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row>
    <row r="194" spans="1:45" ht="14.25" customHeight="1">
      <c r="A194" s="1"/>
      <c r="B194" s="1"/>
      <c r="C194" s="1"/>
      <c r="D194" s="1"/>
      <c r="E194" s="1"/>
      <c r="F194" s="2"/>
      <c r="G194" s="1"/>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row>
    <row r="195" spans="1:45" ht="14.25" customHeight="1">
      <c r="A195" s="1"/>
      <c r="B195" s="1"/>
      <c r="C195" s="1"/>
      <c r="D195" s="1"/>
      <c r="E195" s="1"/>
      <c r="F195" s="2"/>
      <c r="G195" s="1"/>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row>
    <row r="196" spans="1:45" ht="14.25" customHeight="1">
      <c r="A196" s="1"/>
      <c r="B196" s="1"/>
      <c r="C196" s="1"/>
      <c r="D196" s="1"/>
      <c r="E196" s="1"/>
      <c r="F196" s="2"/>
      <c r="G196" s="1"/>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row>
    <row r="197" spans="1:45" ht="14.25" customHeight="1">
      <c r="A197" s="1"/>
      <c r="B197" s="1"/>
      <c r="C197" s="1"/>
      <c r="D197" s="1"/>
      <c r="E197" s="1"/>
      <c r="F197" s="2"/>
      <c r="G197" s="1"/>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row>
    <row r="198" spans="1:45" ht="14.25" customHeight="1">
      <c r="A198" s="1"/>
      <c r="B198" s="1"/>
      <c r="C198" s="1"/>
      <c r="D198" s="1"/>
      <c r="E198" s="1"/>
      <c r="F198" s="2"/>
      <c r="G198" s="1"/>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row>
    <row r="199" spans="1:45" ht="14.25" customHeight="1">
      <c r="A199" s="1"/>
      <c r="B199" s="1"/>
      <c r="C199" s="1"/>
      <c r="D199" s="1"/>
      <c r="E199" s="1"/>
      <c r="F199" s="2"/>
      <c r="G199" s="1"/>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row>
    <row r="200" spans="1:45" ht="14.25" customHeight="1">
      <c r="A200" s="1"/>
      <c r="B200" s="1"/>
      <c r="C200" s="1"/>
      <c r="D200" s="1"/>
      <c r="E200" s="1"/>
      <c r="F200" s="2"/>
      <c r="G200" s="1"/>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row>
    <row r="201" spans="1:45" ht="14.25" customHeight="1">
      <c r="A201" s="1"/>
      <c r="B201" s="1"/>
      <c r="C201" s="1"/>
      <c r="D201" s="1"/>
      <c r="E201" s="1"/>
      <c r="F201" s="2"/>
      <c r="G201" s="1"/>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row>
    <row r="202" spans="1:45" ht="14.25" customHeight="1">
      <c r="A202" s="1"/>
      <c r="B202" s="1"/>
      <c r="C202" s="1"/>
      <c r="D202" s="1"/>
      <c r="E202" s="1"/>
      <c r="F202" s="2"/>
      <c r="G202" s="1"/>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row>
    <row r="203" spans="1:45" ht="14.25" customHeight="1">
      <c r="A203" s="1"/>
      <c r="B203" s="1"/>
      <c r="C203" s="1"/>
      <c r="D203" s="1"/>
      <c r="E203" s="1"/>
      <c r="F203" s="2"/>
      <c r="G203" s="1"/>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row>
    <row r="204" spans="1:45" ht="14.25" customHeight="1">
      <c r="A204" s="1"/>
      <c r="B204" s="1"/>
      <c r="C204" s="1"/>
      <c r="D204" s="1"/>
      <c r="E204" s="1"/>
      <c r="F204" s="2"/>
      <c r="G204" s="1"/>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row>
    <row r="205" spans="1:45" ht="14.25" customHeight="1">
      <c r="A205" s="1"/>
      <c r="B205" s="1"/>
      <c r="C205" s="1"/>
      <c r="D205" s="1"/>
      <c r="E205" s="1"/>
      <c r="F205" s="2"/>
      <c r="G205" s="1"/>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row>
    <row r="206" spans="1:45" ht="14.25" customHeight="1">
      <c r="A206" s="1"/>
      <c r="B206" s="1"/>
      <c r="C206" s="1"/>
      <c r="D206" s="1"/>
      <c r="E206" s="1"/>
      <c r="F206" s="2"/>
      <c r="G206" s="1"/>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row>
    <row r="207" spans="1:45" ht="14.25" customHeight="1">
      <c r="A207" s="1"/>
      <c r="B207" s="1"/>
      <c r="C207" s="1"/>
      <c r="D207" s="1"/>
      <c r="E207" s="1"/>
      <c r="F207" s="2"/>
      <c r="G207" s="1"/>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row>
    <row r="208" spans="1:45" ht="14.25" customHeight="1">
      <c r="A208" s="1"/>
      <c r="B208" s="1"/>
      <c r="C208" s="1"/>
      <c r="D208" s="1"/>
      <c r="E208" s="1"/>
      <c r="F208" s="2"/>
      <c r="G208" s="1"/>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row>
    <row r="209" spans="1:45" ht="14.25" customHeight="1">
      <c r="A209" s="1"/>
      <c r="B209" s="1"/>
      <c r="C209" s="1"/>
      <c r="D209" s="1"/>
      <c r="E209" s="1"/>
      <c r="F209" s="2"/>
      <c r="G209" s="1"/>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row>
    <row r="210" spans="1:45" ht="14.25" customHeight="1">
      <c r="A210" s="1"/>
      <c r="B210" s="1"/>
      <c r="C210" s="1"/>
      <c r="D210" s="1"/>
      <c r="E210" s="1"/>
      <c r="F210" s="2"/>
      <c r="G210" s="1"/>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row>
    <row r="211" spans="1:45" ht="14.25" customHeight="1">
      <c r="A211" s="1"/>
      <c r="B211" s="1"/>
      <c r="C211" s="1"/>
      <c r="D211" s="1"/>
      <c r="E211" s="1"/>
      <c r="F211" s="2"/>
      <c r="G211" s="1"/>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row>
    <row r="212" spans="1:45" ht="14.25" customHeight="1">
      <c r="A212" s="1"/>
      <c r="B212" s="1"/>
      <c r="C212" s="1"/>
      <c r="D212" s="1"/>
      <c r="E212" s="1"/>
      <c r="F212" s="2"/>
      <c r="G212" s="1"/>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row>
    <row r="213" spans="1:45" ht="14.25" customHeight="1">
      <c r="A213" s="1"/>
      <c r="B213" s="1"/>
      <c r="C213" s="1"/>
      <c r="D213" s="1"/>
      <c r="E213" s="1"/>
      <c r="F213" s="2"/>
      <c r="G213" s="1"/>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row>
    <row r="214" spans="1:45" ht="14.25" customHeight="1">
      <c r="A214" s="1"/>
      <c r="B214" s="1"/>
      <c r="C214" s="1"/>
      <c r="D214" s="1"/>
      <c r="E214" s="1"/>
      <c r="F214" s="2"/>
      <c r="G214" s="1"/>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row>
    <row r="215" spans="1:45" ht="14.25" customHeight="1">
      <c r="A215" s="1"/>
      <c r="B215" s="1"/>
      <c r="C215" s="1"/>
      <c r="D215" s="1"/>
      <c r="E215" s="1"/>
      <c r="F215" s="2"/>
      <c r="G215" s="1"/>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row>
    <row r="216" spans="1:45" ht="14.25" customHeight="1">
      <c r="A216" s="1"/>
      <c r="B216" s="1"/>
      <c r="C216" s="1"/>
      <c r="D216" s="1"/>
      <c r="E216" s="1"/>
      <c r="F216" s="2"/>
      <c r="G216" s="1"/>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row>
    <row r="217" spans="1:45" ht="14.25" customHeight="1">
      <c r="A217" s="1"/>
      <c r="B217" s="1"/>
      <c r="C217" s="1"/>
      <c r="D217" s="1"/>
      <c r="E217" s="1"/>
      <c r="F217" s="2"/>
      <c r="G217" s="1"/>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row>
    <row r="218" spans="1:45" ht="14.25" customHeight="1">
      <c r="A218" s="1"/>
      <c r="B218" s="1"/>
      <c r="C218" s="1"/>
      <c r="D218" s="1"/>
      <c r="E218" s="1"/>
      <c r="F218" s="2"/>
      <c r="G218" s="1"/>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row>
    <row r="219" spans="1:45" ht="14.25" customHeight="1">
      <c r="A219" s="1"/>
      <c r="B219" s="1"/>
      <c r="C219" s="1"/>
      <c r="D219" s="1"/>
      <c r="E219" s="1"/>
      <c r="F219" s="2"/>
      <c r="G219" s="1"/>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row>
    <row r="220" spans="1:45" ht="14.25" customHeight="1">
      <c r="A220" s="1"/>
      <c r="B220" s="1"/>
      <c r="C220" s="1"/>
      <c r="D220" s="1"/>
      <c r="E220" s="1"/>
      <c r="F220" s="2"/>
      <c r="G220" s="1"/>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row>
    <row r="221" spans="1:45" ht="14.25" customHeight="1">
      <c r="A221" s="1"/>
      <c r="B221" s="1"/>
      <c r="C221" s="1"/>
      <c r="D221" s="1"/>
      <c r="E221" s="1"/>
      <c r="F221" s="2"/>
      <c r="G221" s="1"/>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row>
    <row r="222" spans="1:45" ht="14.25" customHeight="1">
      <c r="A222" s="1"/>
      <c r="B222" s="1"/>
      <c r="C222" s="1"/>
      <c r="D222" s="1"/>
      <c r="E222" s="1"/>
      <c r="F222" s="2"/>
      <c r="G222" s="1"/>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row>
    <row r="223" spans="1:45" ht="14.25" customHeight="1">
      <c r="A223" s="1"/>
      <c r="B223" s="1"/>
      <c r="C223" s="1"/>
      <c r="D223" s="1"/>
      <c r="E223" s="1"/>
      <c r="F223" s="2"/>
      <c r="G223" s="1"/>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row>
    <row r="224" spans="1:45" ht="14.25" customHeight="1">
      <c r="A224" s="1"/>
      <c r="B224" s="1"/>
      <c r="C224" s="1"/>
      <c r="D224" s="1"/>
      <c r="E224" s="1"/>
      <c r="F224" s="2"/>
      <c r="G224" s="1"/>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row>
    <row r="225" spans="1:45" ht="14.25" customHeight="1">
      <c r="A225" s="1"/>
      <c r="B225" s="1"/>
      <c r="C225" s="1"/>
      <c r="D225" s="1"/>
      <c r="E225" s="1"/>
      <c r="F225" s="2"/>
      <c r="G225" s="1"/>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row>
    <row r="226" spans="1:45" ht="14.25" customHeight="1">
      <c r="A226" s="1"/>
      <c r="B226" s="1"/>
      <c r="C226" s="1"/>
      <c r="D226" s="1"/>
      <c r="E226" s="1"/>
      <c r="F226" s="2"/>
      <c r="G226" s="1"/>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row>
    <row r="227" spans="1:45" ht="14.25" customHeight="1">
      <c r="A227" s="1"/>
      <c r="B227" s="1"/>
      <c r="C227" s="1"/>
      <c r="D227" s="1"/>
      <c r="E227" s="1"/>
      <c r="F227" s="2"/>
      <c r="G227" s="1"/>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row>
    <row r="228" spans="1:45" ht="14.25" customHeight="1">
      <c r="A228" s="1"/>
      <c r="B228" s="1"/>
      <c r="C228" s="1"/>
      <c r="D228" s="1"/>
      <c r="E228" s="1"/>
      <c r="F228" s="2"/>
      <c r="G228" s="1"/>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row>
    <row r="229" spans="1:45" ht="14.25" customHeight="1">
      <c r="A229" s="1"/>
      <c r="B229" s="1"/>
      <c r="C229" s="1"/>
      <c r="D229" s="1"/>
      <c r="E229" s="1"/>
      <c r="F229" s="2"/>
      <c r="G229" s="1"/>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row>
    <row r="230" spans="1:45" ht="14.25" customHeight="1">
      <c r="A230" s="1"/>
      <c r="B230" s="1"/>
      <c r="C230" s="1"/>
      <c r="D230" s="1"/>
      <c r="E230" s="1"/>
      <c r="F230" s="2"/>
      <c r="G230" s="1"/>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row>
    <row r="231" spans="1:45" ht="14.25" customHeight="1">
      <c r="A231" s="1"/>
      <c r="B231" s="1"/>
      <c r="C231" s="1"/>
      <c r="D231" s="1"/>
      <c r="E231" s="1"/>
      <c r="F231" s="2"/>
      <c r="G231" s="1"/>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row>
    <row r="232" spans="1:45" ht="14.25" customHeight="1">
      <c r="A232" s="1"/>
      <c r="B232" s="1"/>
      <c r="C232" s="1"/>
      <c r="D232" s="1"/>
      <c r="E232" s="1"/>
      <c r="F232" s="2"/>
      <c r="G232" s="1"/>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row>
    <row r="233" spans="1:45" ht="14.25" customHeight="1">
      <c r="A233" s="1"/>
      <c r="B233" s="1"/>
      <c r="C233" s="1"/>
      <c r="D233" s="1"/>
      <c r="E233" s="1"/>
      <c r="F233" s="2"/>
      <c r="G233" s="1"/>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row>
    <row r="234" spans="1:45" ht="14.25" customHeight="1">
      <c r="A234" s="1"/>
      <c r="B234" s="1"/>
      <c r="C234" s="1"/>
      <c r="D234" s="1"/>
      <c r="E234" s="1"/>
      <c r="F234" s="2"/>
      <c r="G234" s="1"/>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row>
    <row r="235" spans="1:45" ht="14.25" customHeight="1">
      <c r="A235" s="1"/>
      <c r="B235" s="1"/>
      <c r="C235" s="1"/>
      <c r="D235" s="1"/>
      <c r="E235" s="1"/>
      <c r="F235" s="2"/>
      <c r="G235" s="1"/>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row>
    <row r="236" spans="1:45" ht="14.25" customHeight="1">
      <c r="A236" s="1"/>
      <c r="B236" s="1"/>
      <c r="C236" s="1"/>
      <c r="D236" s="1"/>
      <c r="E236" s="1"/>
      <c r="F236" s="2"/>
      <c r="G236" s="1"/>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row>
    <row r="237" spans="1:45" ht="14.25" customHeight="1">
      <c r="A237" s="1"/>
      <c r="B237" s="1"/>
      <c r="C237" s="1"/>
      <c r="D237" s="1"/>
      <c r="E237" s="1"/>
      <c r="F237" s="2"/>
      <c r="G237" s="1"/>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row>
    <row r="238" spans="1:45" ht="14.25" customHeight="1">
      <c r="A238" s="1"/>
      <c r="B238" s="1"/>
      <c r="C238" s="1"/>
      <c r="D238" s="1"/>
      <c r="E238" s="1"/>
      <c r="F238" s="2"/>
      <c r="G238" s="1"/>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row>
    <row r="239" spans="1:45" ht="14.25" customHeight="1">
      <c r="A239" s="1"/>
      <c r="B239" s="1"/>
      <c r="C239" s="1"/>
      <c r="D239" s="1"/>
      <c r="E239" s="1"/>
      <c r="F239" s="2"/>
      <c r="G239" s="1"/>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row>
    <row r="240" spans="1:45" ht="14.25" customHeight="1">
      <c r="A240" s="1"/>
      <c r="B240" s="1"/>
      <c r="C240" s="1"/>
      <c r="D240" s="1"/>
      <c r="E240" s="1"/>
      <c r="F240" s="2"/>
      <c r="G240" s="1"/>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row>
    <row r="241" spans="1:45" ht="14.25" customHeight="1">
      <c r="A241" s="1"/>
      <c r="B241" s="1"/>
      <c r="C241" s="1"/>
      <c r="D241" s="1"/>
      <c r="E241" s="1"/>
      <c r="F241" s="2"/>
      <c r="G241" s="1"/>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row>
    <row r="242" spans="1:45" ht="14.25" customHeight="1">
      <c r="A242" s="1"/>
      <c r="B242" s="1"/>
      <c r="C242" s="1"/>
      <c r="D242" s="1"/>
      <c r="E242" s="1"/>
      <c r="F242" s="2"/>
      <c r="G242" s="1"/>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row>
    <row r="243" spans="1:45" ht="14.25" customHeight="1">
      <c r="A243" s="1"/>
      <c r="B243" s="1"/>
      <c r="C243" s="1"/>
      <c r="D243" s="1"/>
      <c r="E243" s="1"/>
      <c r="F243" s="2"/>
      <c r="G243" s="1"/>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row>
    <row r="244" spans="1:45" ht="14.25" customHeight="1">
      <c r="A244" s="1"/>
      <c r="B244" s="1"/>
      <c r="C244" s="1"/>
      <c r="D244" s="1"/>
      <c r="E244" s="1"/>
      <c r="F244" s="2"/>
      <c r="G244" s="1"/>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row>
    <row r="245" spans="1:45" ht="14.25" customHeight="1">
      <c r="A245" s="1"/>
      <c r="B245" s="1"/>
      <c r="C245" s="1"/>
      <c r="D245" s="1"/>
      <c r="E245" s="1"/>
      <c r="F245" s="2"/>
      <c r="G245" s="1"/>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row>
    <row r="246" spans="1:45" ht="14.25" customHeight="1">
      <c r="A246" s="1"/>
      <c r="B246" s="1"/>
      <c r="C246" s="1"/>
      <c r="D246" s="1"/>
      <c r="E246" s="1"/>
      <c r="F246" s="2"/>
      <c r="G246" s="1"/>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row>
    <row r="247" spans="1:45" ht="14.25" customHeight="1">
      <c r="A247" s="1"/>
      <c r="B247" s="1"/>
      <c r="C247" s="1"/>
      <c r="D247" s="1"/>
      <c r="E247" s="1"/>
      <c r="F247" s="2"/>
      <c r="G247" s="1"/>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row>
    <row r="248" spans="1:45" ht="14.25" customHeight="1">
      <c r="A248" s="1"/>
      <c r="B248" s="1"/>
      <c r="C248" s="1"/>
      <c r="D248" s="1"/>
      <c r="E248" s="1"/>
      <c r="F248" s="2"/>
      <c r="G248" s="1"/>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row>
    <row r="249" spans="1:45" ht="14.25" customHeight="1">
      <c r="A249" s="1"/>
      <c r="B249" s="1"/>
      <c r="C249" s="1"/>
      <c r="D249" s="1"/>
      <c r="E249" s="1"/>
      <c r="F249" s="2"/>
      <c r="G249" s="1"/>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row>
    <row r="250" spans="1:45" ht="14.25" customHeight="1">
      <c r="A250" s="1"/>
      <c r="B250" s="1"/>
      <c r="C250" s="1"/>
      <c r="D250" s="1"/>
      <c r="E250" s="1"/>
      <c r="F250" s="2"/>
      <c r="G250" s="1"/>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row>
    <row r="251" spans="1:45" ht="14.25" customHeight="1">
      <c r="A251" s="1"/>
      <c r="B251" s="1"/>
      <c r="C251" s="1"/>
      <c r="D251" s="1"/>
      <c r="E251" s="1"/>
      <c r="F251" s="2"/>
      <c r="G251" s="1"/>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row>
    <row r="252" spans="1:45" ht="14.25" customHeight="1">
      <c r="A252" s="1"/>
      <c r="B252" s="1"/>
      <c r="C252" s="1"/>
      <c r="D252" s="1"/>
      <c r="E252" s="1"/>
      <c r="F252" s="2"/>
      <c r="G252" s="1"/>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row>
    <row r="253" spans="1:45" ht="14.25" customHeight="1">
      <c r="A253" s="1"/>
      <c r="B253" s="1"/>
      <c r="C253" s="1"/>
      <c r="D253" s="1"/>
      <c r="E253" s="1"/>
      <c r="F253" s="2"/>
      <c r="G253" s="1"/>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row>
    <row r="254" spans="1:45" ht="14.25" customHeight="1">
      <c r="A254" s="1"/>
      <c r="B254" s="1"/>
      <c r="C254" s="1"/>
      <c r="D254" s="1"/>
      <c r="E254" s="1"/>
      <c r="F254" s="2"/>
      <c r="G254" s="1"/>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row>
    <row r="255" spans="1:45" ht="14.25" customHeight="1">
      <c r="A255" s="1"/>
      <c r="B255" s="1"/>
      <c r="C255" s="1"/>
      <c r="D255" s="1"/>
      <c r="E255" s="1"/>
      <c r="F255" s="2"/>
      <c r="G255" s="1"/>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row>
    <row r="256" spans="1:45" ht="14.25" customHeight="1">
      <c r="A256" s="1"/>
      <c r="B256" s="1"/>
      <c r="C256" s="1"/>
      <c r="D256" s="1"/>
      <c r="E256" s="1"/>
      <c r="F256" s="2"/>
      <c r="G256" s="1"/>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row>
    <row r="257" spans="1:45" ht="14.25" customHeight="1">
      <c r="A257" s="1"/>
      <c r="B257" s="1"/>
      <c r="C257" s="1"/>
      <c r="D257" s="1"/>
      <c r="E257" s="1"/>
      <c r="F257" s="2"/>
      <c r="G257" s="1"/>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row>
    <row r="258" spans="1:45" ht="14.25" customHeight="1">
      <c r="A258" s="1"/>
      <c r="B258" s="1"/>
      <c r="C258" s="1"/>
      <c r="D258" s="1"/>
      <c r="E258" s="1"/>
      <c r="F258" s="2"/>
      <c r="G258" s="1"/>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row>
    <row r="259" spans="1:45" ht="14.25" customHeight="1">
      <c r="A259" s="1"/>
      <c r="B259" s="1"/>
      <c r="C259" s="1"/>
      <c r="D259" s="1"/>
      <c r="E259" s="1"/>
      <c r="F259" s="2"/>
      <c r="G259" s="1"/>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row>
    <row r="260" spans="1:45" ht="14.25" customHeight="1">
      <c r="A260" s="1"/>
      <c r="B260" s="1"/>
      <c r="C260" s="1"/>
      <c r="D260" s="1"/>
      <c r="E260" s="1"/>
      <c r="F260" s="2"/>
      <c r="G260" s="1"/>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row>
    <row r="261" spans="1:45" ht="14.25" customHeight="1">
      <c r="A261" s="1"/>
      <c r="B261" s="1"/>
      <c r="C261" s="1"/>
      <c r="D261" s="1"/>
      <c r="E261" s="1"/>
      <c r="F261" s="2"/>
      <c r="G261" s="1"/>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row>
    <row r="262" spans="1:45" ht="14.25" customHeight="1">
      <c r="A262" s="1"/>
      <c r="B262" s="1"/>
      <c r="C262" s="1"/>
      <c r="D262" s="1"/>
      <c r="E262" s="1"/>
      <c r="F262" s="2"/>
      <c r="G262" s="1"/>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row>
    <row r="263" spans="1:45" ht="14.25" customHeight="1">
      <c r="A263" s="1"/>
      <c r="B263" s="1"/>
      <c r="C263" s="1"/>
      <c r="D263" s="1"/>
      <c r="E263" s="1"/>
      <c r="F263" s="2"/>
      <c r="G263" s="1"/>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row>
    <row r="264" spans="1:45" ht="14.25" customHeight="1">
      <c r="A264" s="1"/>
      <c r="B264" s="1"/>
      <c r="C264" s="1"/>
      <c r="D264" s="1"/>
      <c r="E264" s="1"/>
      <c r="F264" s="2"/>
      <c r="G264" s="1"/>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row>
    <row r="265" spans="1:45" ht="14.25" customHeight="1">
      <c r="A265" s="1"/>
      <c r="B265" s="1"/>
      <c r="C265" s="1"/>
      <c r="D265" s="1"/>
      <c r="E265" s="1"/>
      <c r="F265" s="2"/>
      <c r="G265" s="1"/>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row>
    <row r="266" spans="1:45" ht="14.25" customHeight="1">
      <c r="A266" s="1"/>
      <c r="B266" s="1"/>
      <c r="C266" s="1"/>
      <c r="D266" s="1"/>
      <c r="E266" s="1"/>
      <c r="F266" s="2"/>
      <c r="G266" s="1"/>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row>
    <row r="267" spans="1:45" ht="14.25" customHeight="1">
      <c r="A267" s="1"/>
      <c r="B267" s="1"/>
      <c r="C267" s="1"/>
      <c r="D267" s="1"/>
      <c r="E267" s="1"/>
      <c r="F267" s="2"/>
      <c r="G267" s="1"/>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row>
    <row r="268" spans="1:45" ht="14.25" customHeight="1">
      <c r="A268" s="1"/>
      <c r="B268" s="1"/>
      <c r="C268" s="1"/>
      <c r="D268" s="1"/>
      <c r="E268" s="1"/>
      <c r="F268" s="2"/>
      <c r="G268" s="1"/>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row>
    <row r="269" spans="1:45" ht="14.25" customHeight="1">
      <c r="A269" s="1"/>
      <c r="B269" s="1"/>
      <c r="C269" s="1"/>
      <c r="D269" s="1"/>
      <c r="E269" s="1"/>
      <c r="F269" s="2"/>
      <c r="G269" s="1"/>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row>
    <row r="270" spans="1:45" ht="14.25" customHeight="1">
      <c r="A270" s="1"/>
      <c r="B270" s="1"/>
      <c r="C270" s="1"/>
      <c r="D270" s="1"/>
      <c r="E270" s="1"/>
      <c r="F270" s="2"/>
      <c r="G270" s="1"/>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row>
    <row r="271" spans="1:45" ht="14.25" customHeight="1">
      <c r="A271" s="1"/>
      <c r="B271" s="1"/>
      <c r="C271" s="1"/>
      <c r="D271" s="1"/>
      <c r="E271" s="1"/>
      <c r="F271" s="2"/>
      <c r="G271" s="1"/>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row>
    <row r="272" spans="1:45" ht="14.25" customHeight="1">
      <c r="A272" s="1"/>
      <c r="B272" s="1"/>
      <c r="C272" s="1"/>
      <c r="D272" s="1"/>
      <c r="E272" s="1"/>
      <c r="F272" s="2"/>
      <c r="G272" s="1"/>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row>
    <row r="273" spans="1:45" ht="14.25" customHeight="1">
      <c r="A273" s="1"/>
      <c r="B273" s="1"/>
      <c r="C273" s="1"/>
      <c r="D273" s="1"/>
      <c r="E273" s="1"/>
      <c r="F273" s="2"/>
      <c r="G273" s="1"/>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row>
    <row r="274" spans="1:45" ht="14.25" customHeight="1">
      <c r="A274" s="1"/>
      <c r="B274" s="1"/>
      <c r="C274" s="1"/>
      <c r="D274" s="1"/>
      <c r="E274" s="1"/>
      <c r="F274" s="2"/>
      <c r="G274" s="1"/>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row>
    <row r="275" spans="1:45" ht="14.25" customHeight="1">
      <c r="A275" s="1"/>
      <c r="B275" s="1"/>
      <c r="C275" s="1"/>
      <c r="D275" s="1"/>
      <c r="E275" s="1"/>
      <c r="F275" s="2"/>
      <c r="G275" s="1"/>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row>
    <row r="276" spans="1:45" ht="14.25" customHeight="1">
      <c r="A276" s="1"/>
      <c r="B276" s="1"/>
      <c r="C276" s="1"/>
      <c r="D276" s="1"/>
      <c r="E276" s="1"/>
      <c r="F276" s="2"/>
      <c r="G276" s="1"/>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row>
    <row r="277" spans="1:45" ht="14.25" customHeight="1">
      <c r="A277" s="1"/>
      <c r="B277" s="1"/>
      <c r="C277" s="1"/>
      <c r="D277" s="1"/>
      <c r="E277" s="1"/>
      <c r="F277" s="2"/>
      <c r="G277" s="1"/>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row>
    <row r="278" spans="1:45" ht="14.25" customHeight="1">
      <c r="A278" s="1"/>
      <c r="B278" s="1"/>
      <c r="C278" s="1"/>
      <c r="D278" s="1"/>
      <c r="E278" s="1"/>
      <c r="F278" s="2"/>
      <c r="G278" s="1"/>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row>
    <row r="279" spans="1:45" ht="14.25" customHeight="1">
      <c r="A279" s="1"/>
      <c r="B279" s="1"/>
      <c r="C279" s="1"/>
      <c r="D279" s="1"/>
      <c r="E279" s="1"/>
      <c r="F279" s="2"/>
      <c r="G279" s="1"/>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row>
    <row r="280" spans="1:45" ht="14.25" customHeight="1">
      <c r="A280" s="1"/>
      <c r="B280" s="1"/>
      <c r="C280" s="1"/>
      <c r="D280" s="1"/>
      <c r="E280" s="1"/>
      <c r="F280" s="2"/>
      <c r="G280" s="1"/>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row>
    <row r="281" spans="1:45" ht="14.25" customHeight="1">
      <c r="A281" s="1"/>
      <c r="B281" s="1"/>
      <c r="C281" s="1"/>
      <c r="D281" s="1"/>
      <c r="E281" s="1"/>
      <c r="F281" s="2"/>
      <c r="G281" s="1"/>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row>
    <row r="282" spans="1:45" ht="14.25" customHeight="1">
      <c r="A282" s="1"/>
      <c r="B282" s="1"/>
      <c r="C282" s="1"/>
      <c r="D282" s="1"/>
      <c r="E282" s="1"/>
      <c r="F282" s="2"/>
      <c r="G282" s="1"/>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row>
    <row r="283" spans="1:45" ht="14.25" customHeight="1">
      <c r="A283" s="1"/>
      <c r="B283" s="1"/>
      <c r="C283" s="1"/>
      <c r="D283" s="1"/>
      <c r="E283" s="1"/>
      <c r="F283" s="2"/>
      <c r="G283" s="1"/>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row>
    <row r="284" spans="1:45" ht="14.25" customHeight="1">
      <c r="A284" s="1"/>
      <c r="B284" s="1"/>
      <c r="C284" s="1"/>
      <c r="D284" s="1"/>
      <c r="E284" s="1"/>
      <c r="F284" s="2"/>
      <c r="G284" s="1"/>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row>
    <row r="285" spans="1:45" ht="14.25" customHeight="1">
      <c r="A285" s="1"/>
      <c r="B285" s="1"/>
      <c r="C285" s="1"/>
      <c r="D285" s="1"/>
      <c r="E285" s="1"/>
      <c r="F285" s="2"/>
      <c r="G285" s="1"/>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row>
    <row r="286" spans="1:45" ht="14.25" customHeight="1">
      <c r="A286" s="1"/>
      <c r="B286" s="1"/>
      <c r="C286" s="1"/>
      <c r="D286" s="1"/>
      <c r="E286" s="1"/>
      <c r="F286" s="2"/>
      <c r="G286" s="1"/>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row>
    <row r="287" spans="1:45" ht="14.25" customHeight="1">
      <c r="A287" s="1"/>
      <c r="B287" s="1"/>
      <c r="C287" s="1"/>
      <c r="D287" s="1"/>
      <c r="E287" s="1"/>
      <c r="F287" s="2"/>
      <c r="G287" s="1"/>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row>
    <row r="288" spans="1:45" ht="14.25" customHeight="1">
      <c r="A288" s="1"/>
      <c r="B288" s="1"/>
      <c r="C288" s="1"/>
      <c r="D288" s="1"/>
      <c r="E288" s="1"/>
      <c r="F288" s="2"/>
      <c r="G288" s="1"/>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row>
    <row r="289" spans="1:45" ht="14.25" customHeight="1">
      <c r="A289" s="1"/>
      <c r="B289" s="1"/>
      <c r="C289" s="1"/>
      <c r="D289" s="1"/>
      <c r="E289" s="1"/>
      <c r="F289" s="2"/>
      <c r="G289" s="1"/>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row>
    <row r="290" spans="1:45" ht="14.25" customHeight="1">
      <c r="A290" s="1"/>
      <c r="B290" s="1"/>
      <c r="C290" s="1"/>
      <c r="D290" s="1"/>
      <c r="E290" s="1"/>
      <c r="F290" s="2"/>
      <c r="G290" s="1"/>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row>
    <row r="291" spans="1:45" ht="14.25" customHeight="1">
      <c r="A291" s="1"/>
      <c r="B291" s="1"/>
      <c r="C291" s="1"/>
      <c r="D291" s="1"/>
      <c r="E291" s="1"/>
      <c r="F291" s="2"/>
      <c r="G291" s="1"/>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row>
    <row r="292" spans="1:45" ht="14.25" customHeight="1">
      <c r="A292" s="1"/>
      <c r="B292" s="1"/>
      <c r="C292" s="1"/>
      <c r="D292" s="1"/>
      <c r="E292" s="1"/>
      <c r="F292" s="2"/>
      <c r="G292" s="1"/>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row>
    <row r="293" spans="1:45" ht="14.25" customHeight="1">
      <c r="A293" s="1"/>
      <c r="B293" s="1"/>
      <c r="C293" s="1"/>
      <c r="D293" s="1"/>
      <c r="E293" s="1"/>
      <c r="F293" s="2"/>
      <c r="G293" s="1"/>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row>
    <row r="294" spans="1:45" ht="14.25" customHeight="1">
      <c r="A294" s="1"/>
      <c r="B294" s="1"/>
      <c r="C294" s="1"/>
      <c r="D294" s="1"/>
      <c r="E294" s="1"/>
      <c r="F294" s="2"/>
      <c r="G294" s="1"/>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row>
    <row r="295" spans="1:45" ht="14.25" customHeight="1">
      <c r="A295" s="1"/>
      <c r="B295" s="1"/>
      <c r="C295" s="1"/>
      <c r="D295" s="1"/>
      <c r="E295" s="1"/>
      <c r="F295" s="2"/>
      <c r="G295" s="1"/>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row>
    <row r="296" spans="1:45" ht="14.25" customHeight="1">
      <c r="A296" s="1"/>
      <c r="B296" s="1"/>
      <c r="C296" s="1"/>
      <c r="D296" s="1"/>
      <c r="E296" s="1"/>
      <c r="F296" s="2"/>
      <c r="G296" s="1"/>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row>
    <row r="297" spans="1:45" ht="14.25" customHeight="1">
      <c r="A297" s="1"/>
      <c r="B297" s="1"/>
      <c r="C297" s="1"/>
      <c r="D297" s="1"/>
      <c r="E297" s="1"/>
      <c r="F297" s="2"/>
      <c r="G297" s="1"/>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row>
    <row r="298" spans="1:45" ht="14.25" customHeight="1">
      <c r="A298" s="1"/>
      <c r="B298" s="1"/>
      <c r="C298" s="1"/>
      <c r="D298" s="1"/>
      <c r="E298" s="1"/>
      <c r="F298" s="2"/>
      <c r="G298" s="1"/>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row>
    <row r="299" spans="1:45" ht="14.25" customHeight="1">
      <c r="A299" s="1"/>
      <c r="B299" s="1"/>
      <c r="C299" s="1"/>
      <c r="D299" s="1"/>
      <c r="E299" s="1"/>
      <c r="F299" s="2"/>
      <c r="G299" s="1"/>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row>
    <row r="300" spans="1:45" ht="14.25" customHeight="1">
      <c r="A300" s="1"/>
      <c r="B300" s="1"/>
      <c r="C300" s="1"/>
      <c r="D300" s="1"/>
      <c r="E300" s="1"/>
      <c r="F300" s="2"/>
      <c r="G300" s="1"/>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row>
    <row r="301" spans="1:45" ht="14.25" customHeight="1">
      <c r="A301" s="1"/>
      <c r="B301" s="1"/>
      <c r="C301" s="1"/>
      <c r="D301" s="1"/>
      <c r="E301" s="1"/>
      <c r="F301" s="2"/>
      <c r="G301" s="1"/>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row>
    <row r="302" spans="1:45" ht="14.25" customHeight="1">
      <c r="A302" s="1"/>
      <c r="B302" s="1"/>
      <c r="C302" s="1"/>
      <c r="D302" s="1"/>
      <c r="E302" s="1"/>
      <c r="F302" s="2"/>
      <c r="G302" s="1"/>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row>
    <row r="303" spans="1:45" ht="14.25" customHeight="1">
      <c r="A303" s="1"/>
      <c r="B303" s="1"/>
      <c r="C303" s="1"/>
      <c r="D303" s="1"/>
      <c r="E303" s="1"/>
      <c r="F303" s="2"/>
      <c r="G303" s="1"/>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row>
    <row r="304" spans="1:45" ht="14.25" customHeight="1">
      <c r="A304" s="1"/>
      <c r="B304" s="1"/>
      <c r="C304" s="1"/>
      <c r="D304" s="1"/>
      <c r="E304" s="1"/>
      <c r="F304" s="2"/>
      <c r="G304" s="1"/>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row>
    <row r="305" spans="1:45" ht="14.25" customHeight="1">
      <c r="A305" s="1"/>
      <c r="B305" s="1"/>
      <c r="C305" s="1"/>
      <c r="D305" s="1"/>
      <c r="E305" s="1"/>
      <c r="F305" s="2"/>
      <c r="G305" s="1"/>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row>
    <row r="306" spans="1:45" ht="14.25" customHeight="1">
      <c r="A306" s="1"/>
      <c r="B306" s="1"/>
      <c r="C306" s="1"/>
      <c r="D306" s="1"/>
      <c r="E306" s="1"/>
      <c r="F306" s="2"/>
      <c r="G306" s="1"/>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row>
    <row r="307" spans="1:45" ht="14.25" customHeight="1">
      <c r="A307" s="1"/>
      <c r="B307" s="1"/>
      <c r="C307" s="1"/>
      <c r="D307" s="1"/>
      <c r="E307" s="1"/>
      <c r="F307" s="2"/>
      <c r="G307" s="1"/>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row>
    <row r="308" spans="1:45" ht="14.25" customHeight="1">
      <c r="A308" s="1"/>
      <c r="B308" s="1"/>
      <c r="C308" s="1"/>
      <c r="D308" s="1"/>
      <c r="E308" s="1"/>
      <c r="F308" s="2"/>
      <c r="G308" s="1"/>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row>
    <row r="309" spans="1:45" ht="14.25" customHeight="1">
      <c r="A309" s="1"/>
      <c r="B309" s="1"/>
      <c r="C309" s="1"/>
      <c r="D309" s="1"/>
      <c r="E309" s="1"/>
      <c r="F309" s="2"/>
      <c r="G309" s="1"/>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row>
    <row r="310" spans="1:45" ht="14.25" customHeight="1">
      <c r="A310" s="1"/>
      <c r="B310" s="1"/>
      <c r="C310" s="1"/>
      <c r="D310" s="1"/>
      <c r="E310" s="1"/>
      <c r="F310" s="2"/>
      <c r="G310" s="1"/>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row>
    <row r="311" spans="1:45" ht="14.25" customHeight="1">
      <c r="A311" s="1"/>
      <c r="B311" s="1"/>
      <c r="C311" s="1"/>
      <c r="D311" s="1"/>
      <c r="E311" s="1"/>
      <c r="F311" s="2"/>
      <c r="G311" s="1"/>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row>
    <row r="312" spans="1:45" ht="14.25" customHeight="1">
      <c r="A312" s="1"/>
      <c r="B312" s="1"/>
      <c r="C312" s="1"/>
      <c r="D312" s="1"/>
      <c r="E312" s="1"/>
      <c r="F312" s="2"/>
      <c r="G312" s="1"/>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row>
    <row r="313" spans="1:45" ht="14.25" customHeight="1">
      <c r="A313" s="1"/>
      <c r="B313" s="1"/>
      <c r="C313" s="1"/>
      <c r="D313" s="1"/>
      <c r="E313" s="1"/>
      <c r="F313" s="2"/>
      <c r="G313" s="1"/>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row>
    <row r="314" spans="1:45" ht="14.25" customHeight="1">
      <c r="A314" s="1"/>
      <c r="B314" s="1"/>
      <c r="C314" s="1"/>
      <c r="D314" s="1"/>
      <c r="E314" s="1"/>
      <c r="F314" s="2"/>
      <c r="G314" s="1"/>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row>
    <row r="315" spans="1:45" ht="14.25" customHeight="1">
      <c r="A315" s="1"/>
      <c r="B315" s="1"/>
      <c r="C315" s="1"/>
      <c r="D315" s="1"/>
      <c r="E315" s="1"/>
      <c r="F315" s="2"/>
      <c r="G315" s="1"/>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row>
    <row r="316" spans="1:45" ht="14.25" customHeight="1">
      <c r="A316" s="1"/>
      <c r="B316" s="1"/>
      <c r="C316" s="1"/>
      <c r="D316" s="1"/>
      <c r="E316" s="1"/>
      <c r="F316" s="2"/>
      <c r="G316" s="1"/>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row>
    <row r="317" spans="1:45" ht="14.25" customHeight="1">
      <c r="A317" s="1"/>
      <c r="B317" s="1"/>
      <c r="C317" s="1"/>
      <c r="D317" s="1"/>
      <c r="E317" s="1"/>
      <c r="F317" s="2"/>
      <c r="G317" s="1"/>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row>
    <row r="318" spans="1:45" ht="14.25" customHeight="1">
      <c r="A318" s="1"/>
      <c r="B318" s="1"/>
      <c r="C318" s="1"/>
      <c r="D318" s="1"/>
      <c r="E318" s="1"/>
      <c r="F318" s="2"/>
      <c r="G318" s="1"/>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row>
    <row r="319" spans="1:45" ht="14.25" customHeight="1">
      <c r="A319" s="1"/>
      <c r="B319" s="1"/>
      <c r="C319" s="1"/>
      <c r="D319" s="1"/>
      <c r="E319" s="1"/>
      <c r="F319" s="2"/>
      <c r="G319" s="1"/>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row>
    <row r="320" spans="1:45" ht="14.25" customHeight="1">
      <c r="A320" s="1"/>
      <c r="B320" s="1"/>
      <c r="C320" s="1"/>
      <c r="D320" s="1"/>
      <c r="E320" s="1"/>
      <c r="F320" s="2"/>
      <c r="G320" s="1"/>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row>
    <row r="321" spans="1:45" ht="14.25" customHeight="1">
      <c r="A321" s="1"/>
      <c r="B321" s="1"/>
      <c r="C321" s="1"/>
      <c r="D321" s="1"/>
      <c r="E321" s="1"/>
      <c r="F321" s="2"/>
      <c r="G321" s="1"/>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row>
    <row r="322" spans="1:45" ht="14.25" customHeight="1">
      <c r="A322" s="1"/>
      <c r="B322" s="1"/>
      <c r="C322" s="1"/>
      <c r="D322" s="1"/>
      <c r="E322" s="1"/>
      <c r="F322" s="2"/>
      <c r="G322" s="1"/>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row>
    <row r="323" spans="1:45" ht="14.25" customHeight="1">
      <c r="A323" s="1"/>
      <c r="B323" s="1"/>
      <c r="C323" s="1"/>
      <c r="D323" s="1"/>
      <c r="E323" s="1"/>
      <c r="F323" s="2"/>
      <c r="G323" s="1"/>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row>
    <row r="324" spans="1:45" ht="14.25" customHeight="1">
      <c r="A324" s="1"/>
      <c r="B324" s="1"/>
      <c r="C324" s="1"/>
      <c r="D324" s="1"/>
      <c r="E324" s="1"/>
      <c r="F324" s="2"/>
      <c r="G324" s="1"/>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row>
    <row r="325" spans="1:45" ht="14.25" customHeight="1">
      <c r="A325" s="1"/>
      <c r="B325" s="1"/>
      <c r="C325" s="1"/>
      <c r="D325" s="1"/>
      <c r="E325" s="1"/>
      <c r="F325" s="2"/>
      <c r="G325" s="1"/>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row>
    <row r="326" spans="1:45" ht="14.25" customHeight="1">
      <c r="A326" s="1"/>
      <c r="B326" s="1"/>
      <c r="C326" s="1"/>
      <c r="D326" s="1"/>
      <c r="E326" s="1"/>
      <c r="F326" s="2"/>
      <c r="G326" s="1"/>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row>
    <row r="327" spans="1:45" ht="14.25" customHeight="1">
      <c r="A327" s="1"/>
      <c r="B327" s="1"/>
      <c r="C327" s="1"/>
      <c r="D327" s="1"/>
      <c r="E327" s="1"/>
      <c r="F327" s="2"/>
      <c r="G327" s="1"/>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row>
    <row r="328" spans="1:45" ht="14.25" customHeight="1">
      <c r="A328" s="1"/>
      <c r="B328" s="1"/>
      <c r="C328" s="1"/>
      <c r="D328" s="1"/>
      <c r="E328" s="1"/>
      <c r="F328" s="2"/>
      <c r="G328" s="1"/>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row>
    <row r="329" spans="1:45" ht="14.25" customHeight="1">
      <c r="A329" s="1"/>
      <c r="B329" s="1"/>
      <c r="C329" s="1"/>
      <c r="D329" s="1"/>
      <c r="E329" s="1"/>
      <c r="F329" s="2"/>
      <c r="G329" s="1"/>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row>
    <row r="330" spans="1:45" ht="14.25" customHeight="1">
      <c r="A330" s="1"/>
      <c r="B330" s="1"/>
      <c r="C330" s="1"/>
      <c r="D330" s="1"/>
      <c r="E330" s="1"/>
      <c r="F330" s="2"/>
      <c r="G330" s="1"/>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row>
    <row r="331" spans="1:45" ht="14.25" customHeight="1">
      <c r="A331" s="1"/>
      <c r="B331" s="1"/>
      <c r="C331" s="1"/>
      <c r="D331" s="1"/>
      <c r="E331" s="1"/>
      <c r="F331" s="2"/>
      <c r="G331" s="1"/>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row>
    <row r="332" spans="1:45" ht="14.25" customHeight="1">
      <c r="A332" s="1"/>
      <c r="B332" s="1"/>
      <c r="C332" s="1"/>
      <c r="D332" s="1"/>
      <c r="E332" s="1"/>
      <c r="F332" s="2"/>
      <c r="G332" s="1"/>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row>
    <row r="333" spans="1:45" ht="14.25" customHeight="1">
      <c r="A333" s="1"/>
      <c r="B333" s="1"/>
      <c r="C333" s="1"/>
      <c r="D333" s="1"/>
      <c r="E333" s="1"/>
      <c r="F333" s="2"/>
      <c r="G333" s="1"/>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row>
    <row r="334" spans="1:45" ht="14.25" customHeight="1">
      <c r="A334" s="1"/>
      <c r="B334" s="1"/>
      <c r="C334" s="1"/>
      <c r="D334" s="1"/>
      <c r="E334" s="1"/>
      <c r="F334" s="2"/>
      <c r="G334" s="1"/>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row>
    <row r="335" spans="1:45" ht="14.25" customHeight="1">
      <c r="A335" s="1"/>
      <c r="B335" s="1"/>
      <c r="C335" s="1"/>
      <c r="D335" s="1"/>
      <c r="E335" s="1"/>
      <c r="F335" s="2"/>
      <c r="G335" s="1"/>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row>
    <row r="336" spans="1:45" ht="14.25" customHeight="1">
      <c r="A336" s="1"/>
      <c r="B336" s="1"/>
      <c r="C336" s="1"/>
      <c r="D336" s="1"/>
      <c r="E336" s="1"/>
      <c r="F336" s="2"/>
      <c r="G336" s="1"/>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row>
    <row r="337" spans="1:45" ht="14.25" customHeight="1">
      <c r="A337" s="1"/>
      <c r="B337" s="1"/>
      <c r="C337" s="1"/>
      <c r="D337" s="1"/>
      <c r="E337" s="1"/>
      <c r="F337" s="2"/>
      <c r="G337" s="1"/>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row>
    <row r="338" spans="1:45" ht="14.25" customHeight="1">
      <c r="A338" s="1"/>
      <c r="B338" s="1"/>
      <c r="C338" s="1"/>
      <c r="D338" s="1"/>
      <c r="E338" s="1"/>
      <c r="F338" s="2"/>
      <c r="G338" s="1"/>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row>
    <row r="339" spans="1:45" ht="14.25" customHeight="1">
      <c r="A339" s="1"/>
      <c r="B339" s="1"/>
      <c r="C339" s="1"/>
      <c r="D339" s="1"/>
      <c r="E339" s="1"/>
      <c r="F339" s="2"/>
      <c r="G339" s="1"/>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row>
    <row r="340" spans="1:45" ht="14.25" customHeight="1">
      <c r="A340" s="1"/>
      <c r="B340" s="1"/>
      <c r="C340" s="1"/>
      <c r="D340" s="1"/>
      <c r="E340" s="1"/>
      <c r="F340" s="2"/>
      <c r="G340" s="1"/>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row>
    <row r="341" spans="1:45" ht="14.25" customHeight="1">
      <c r="A341" s="1"/>
      <c r="B341" s="1"/>
      <c r="C341" s="1"/>
      <c r="D341" s="1"/>
      <c r="E341" s="1"/>
      <c r="F341" s="2"/>
      <c r="G341" s="1"/>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row>
    <row r="342" spans="1:45" ht="14.25" customHeight="1">
      <c r="A342" s="1"/>
      <c r="B342" s="1"/>
      <c r="C342" s="1"/>
      <c r="D342" s="1"/>
      <c r="E342" s="1"/>
      <c r="F342" s="2"/>
      <c r="G342" s="1"/>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row>
    <row r="343" spans="1:45" ht="14.25" customHeight="1">
      <c r="A343" s="1"/>
      <c r="B343" s="1"/>
      <c r="C343" s="1"/>
      <c r="D343" s="1"/>
      <c r="E343" s="1"/>
      <c r="F343" s="2"/>
      <c r="G343" s="1"/>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row>
    <row r="344" spans="1:45" ht="14.25" customHeight="1">
      <c r="A344" s="1"/>
      <c r="B344" s="1"/>
      <c r="C344" s="1"/>
      <c r="D344" s="1"/>
      <c r="E344" s="1"/>
      <c r="F344" s="2"/>
      <c r="G344" s="1"/>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row>
    <row r="345" spans="1:45" ht="14.25" customHeight="1">
      <c r="A345" s="1"/>
      <c r="B345" s="1"/>
      <c r="C345" s="1"/>
      <c r="D345" s="1"/>
      <c r="E345" s="1"/>
      <c r="F345" s="2"/>
      <c r="G345" s="1"/>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row>
    <row r="346" spans="1:45" ht="14.25" customHeight="1">
      <c r="A346" s="1"/>
      <c r="B346" s="1"/>
      <c r="C346" s="1"/>
      <c r="D346" s="1"/>
      <c r="E346" s="1"/>
      <c r="F346" s="2"/>
      <c r="G346" s="1"/>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row>
    <row r="347" spans="1:45" ht="14.25" customHeight="1">
      <c r="A347" s="1"/>
      <c r="B347" s="1"/>
      <c r="C347" s="1"/>
      <c r="D347" s="1"/>
      <c r="E347" s="1"/>
      <c r="F347" s="2"/>
      <c r="G347" s="1"/>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row>
    <row r="348" spans="1:45" ht="14.25" customHeight="1">
      <c r="A348" s="1"/>
      <c r="B348" s="1"/>
      <c r="C348" s="1"/>
      <c r="D348" s="1"/>
      <c r="E348" s="1"/>
      <c r="F348" s="2"/>
      <c r="G348" s="1"/>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row>
    <row r="349" spans="1:45" ht="14.25" customHeight="1">
      <c r="A349" s="1"/>
      <c r="B349" s="1"/>
      <c r="C349" s="1"/>
      <c r="D349" s="1"/>
      <c r="E349" s="1"/>
      <c r="F349" s="2"/>
      <c r="G349" s="1"/>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row>
    <row r="350" spans="1:45" ht="14.25" customHeight="1">
      <c r="A350" s="1"/>
      <c r="B350" s="1"/>
      <c r="C350" s="1"/>
      <c r="D350" s="1"/>
      <c r="E350" s="1"/>
      <c r="F350" s="2"/>
      <c r="G350" s="1"/>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row>
    <row r="351" spans="1:45" ht="14.25" customHeight="1">
      <c r="A351" s="1"/>
      <c r="B351" s="1"/>
      <c r="C351" s="1"/>
      <c r="D351" s="1"/>
      <c r="E351" s="1"/>
      <c r="F351" s="2"/>
      <c r="G351" s="1"/>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row>
    <row r="352" spans="1:45" ht="14.25" customHeight="1">
      <c r="A352" s="1"/>
      <c r="B352" s="1"/>
      <c r="C352" s="1"/>
      <c r="D352" s="1"/>
      <c r="E352" s="1"/>
      <c r="F352" s="2"/>
      <c r="G352" s="1"/>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row>
    <row r="353" spans="1:45" ht="14.25" customHeight="1">
      <c r="A353" s="1"/>
      <c r="B353" s="1"/>
      <c r="C353" s="1"/>
      <c r="D353" s="1"/>
      <c r="E353" s="1"/>
      <c r="F353" s="2"/>
      <c r="G353" s="1"/>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row>
    <row r="354" spans="1:45" ht="14.25" customHeight="1">
      <c r="A354" s="1"/>
      <c r="B354" s="1"/>
      <c r="C354" s="1"/>
      <c r="D354" s="1"/>
      <c r="E354" s="1"/>
      <c r="F354" s="2"/>
      <c r="G354" s="1"/>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row>
    <row r="355" spans="1:45" ht="14.25" customHeight="1">
      <c r="A355" s="1"/>
      <c r="B355" s="1"/>
      <c r="C355" s="1"/>
      <c r="D355" s="1"/>
      <c r="E355" s="1"/>
      <c r="F355" s="2"/>
      <c r="G355" s="1"/>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row>
    <row r="356" spans="1:45" ht="14.25" customHeight="1">
      <c r="A356" s="1"/>
      <c r="B356" s="1"/>
      <c r="C356" s="1"/>
      <c r="D356" s="1"/>
      <c r="E356" s="1"/>
      <c r="F356" s="2"/>
      <c r="G356" s="1"/>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row>
    <row r="357" spans="1:45" ht="14.25" customHeight="1">
      <c r="A357" s="1"/>
      <c r="B357" s="1"/>
      <c r="C357" s="1"/>
      <c r="D357" s="1"/>
      <c r="E357" s="1"/>
      <c r="F357" s="2"/>
      <c r="G357" s="1"/>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row>
    <row r="358" spans="1:45" ht="14.25" customHeight="1">
      <c r="A358" s="1"/>
      <c r="B358" s="1"/>
      <c r="C358" s="1"/>
      <c r="D358" s="1"/>
      <c r="E358" s="1"/>
      <c r="F358" s="2"/>
      <c r="G358" s="1"/>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row>
    <row r="359" spans="1:45" ht="14.25" customHeight="1">
      <c r="A359" s="1"/>
      <c r="B359" s="1"/>
      <c r="C359" s="1"/>
      <c r="D359" s="1"/>
      <c r="E359" s="1"/>
      <c r="F359" s="2"/>
      <c r="G359" s="1"/>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row>
    <row r="360" spans="1:45" ht="14.25" customHeight="1">
      <c r="A360" s="1"/>
      <c r="B360" s="1"/>
      <c r="C360" s="1"/>
      <c r="D360" s="1"/>
      <c r="E360" s="1"/>
      <c r="F360" s="2"/>
      <c r="G360" s="1"/>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row>
    <row r="361" spans="1:45" ht="14.25" customHeight="1">
      <c r="A361" s="1"/>
      <c r="B361" s="1"/>
      <c r="C361" s="1"/>
      <c r="D361" s="1"/>
      <c r="E361" s="1"/>
      <c r="F361" s="2"/>
      <c r="G361" s="1"/>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row>
    <row r="362" spans="1:45" ht="14.25" customHeight="1">
      <c r="A362" s="1"/>
      <c r="B362" s="1"/>
      <c r="C362" s="1"/>
      <c r="D362" s="1"/>
      <c r="E362" s="1"/>
      <c r="F362" s="2"/>
      <c r="G362" s="1"/>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row>
    <row r="363" spans="1:45" ht="14.25" customHeight="1">
      <c r="A363" s="1"/>
      <c r="B363" s="1"/>
      <c r="C363" s="1"/>
      <c r="D363" s="1"/>
      <c r="E363" s="1"/>
      <c r="F363" s="2"/>
      <c r="G363" s="1"/>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row>
    <row r="364" spans="1:45" ht="14.25" customHeight="1">
      <c r="A364" s="1"/>
      <c r="B364" s="1"/>
      <c r="C364" s="1"/>
      <c r="D364" s="1"/>
      <c r="E364" s="1"/>
      <c r="F364" s="2"/>
      <c r="G364" s="1"/>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row>
    <row r="365" spans="1:45" ht="14.25" customHeight="1">
      <c r="A365" s="1"/>
      <c r="B365" s="1"/>
      <c r="C365" s="1"/>
      <c r="D365" s="1"/>
      <c r="E365" s="1"/>
      <c r="F365" s="2"/>
      <c r="G365" s="1"/>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row>
    <row r="366" spans="1:45" ht="14.25" customHeight="1">
      <c r="A366" s="1"/>
      <c r="B366" s="1"/>
      <c r="C366" s="1"/>
      <c r="D366" s="1"/>
      <c r="E366" s="1"/>
      <c r="F366" s="2"/>
      <c r="G366" s="1"/>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row>
    <row r="367" spans="1:45" ht="14.25" customHeight="1">
      <c r="A367" s="1"/>
      <c r="B367" s="1"/>
      <c r="C367" s="1"/>
      <c r="D367" s="1"/>
      <c r="E367" s="1"/>
      <c r="F367" s="2"/>
      <c r="G367" s="1"/>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row>
    <row r="368" spans="1:45" ht="14.25" customHeight="1">
      <c r="A368" s="1"/>
      <c r="B368" s="1"/>
      <c r="C368" s="1"/>
      <c r="D368" s="1"/>
      <c r="E368" s="1"/>
      <c r="F368" s="2"/>
      <c r="G368" s="1"/>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row>
    <row r="369" spans="1:45" ht="14.25" customHeight="1">
      <c r="A369" s="1"/>
      <c r="B369" s="1"/>
      <c r="C369" s="1"/>
      <c r="D369" s="1"/>
      <c r="E369" s="1"/>
      <c r="F369" s="2"/>
      <c r="G369" s="1"/>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row>
    <row r="370" spans="1:45" ht="14.25" customHeight="1">
      <c r="A370" s="1"/>
      <c r="B370" s="1"/>
      <c r="C370" s="1"/>
      <c r="D370" s="1"/>
      <c r="E370" s="1"/>
      <c r="F370" s="2"/>
      <c r="G370" s="1"/>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row>
    <row r="371" spans="1:45" ht="14.25" customHeight="1">
      <c r="A371" s="1"/>
      <c r="B371" s="1"/>
      <c r="C371" s="1"/>
      <c r="D371" s="1"/>
      <c r="E371" s="1"/>
      <c r="F371" s="2"/>
      <c r="G371" s="1"/>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row>
    <row r="372" spans="1:45" ht="14.25" customHeight="1">
      <c r="A372" s="1"/>
      <c r="B372" s="1"/>
      <c r="C372" s="1"/>
      <c r="D372" s="1"/>
      <c r="E372" s="1"/>
      <c r="F372" s="2"/>
      <c r="G372" s="1"/>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row>
    <row r="373" spans="1:45" ht="14.25" customHeight="1">
      <c r="A373" s="1"/>
      <c r="B373" s="1"/>
      <c r="C373" s="1"/>
      <c r="D373" s="1"/>
      <c r="E373" s="1"/>
      <c r="F373" s="2"/>
      <c r="G373" s="1"/>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row>
    <row r="374" spans="1:45" ht="14.25" customHeight="1">
      <c r="A374" s="1"/>
      <c r="B374" s="1"/>
      <c r="C374" s="1"/>
      <c r="D374" s="1"/>
      <c r="E374" s="1"/>
      <c r="F374" s="2"/>
      <c r="G374" s="1"/>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row>
    <row r="375" spans="1:45" ht="14.25" customHeight="1">
      <c r="A375" s="1"/>
      <c r="B375" s="1"/>
      <c r="C375" s="1"/>
      <c r="D375" s="1"/>
      <c r="E375" s="1"/>
      <c r="F375" s="2"/>
      <c r="G375" s="1"/>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row>
    <row r="376" spans="1:45" ht="14.25" customHeight="1">
      <c r="A376" s="1"/>
      <c r="B376" s="1"/>
      <c r="C376" s="1"/>
      <c r="D376" s="1"/>
      <c r="E376" s="1"/>
      <c r="F376" s="2"/>
      <c r="G376" s="1"/>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row>
    <row r="377" spans="1:45" ht="14.25" customHeight="1">
      <c r="A377" s="1"/>
      <c r="B377" s="1"/>
      <c r="C377" s="1"/>
      <c r="D377" s="1"/>
      <c r="E377" s="1"/>
      <c r="F377" s="2"/>
      <c r="G377" s="1"/>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row>
    <row r="378" spans="1:45" ht="14.25" customHeight="1">
      <c r="A378" s="1"/>
      <c r="B378" s="1"/>
      <c r="C378" s="1"/>
      <c r="D378" s="1"/>
      <c r="E378" s="1"/>
      <c r="F378" s="2"/>
      <c r="G378" s="1"/>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row>
    <row r="379" spans="1:45" ht="14.25" customHeight="1">
      <c r="A379" s="1"/>
      <c r="B379" s="1"/>
      <c r="C379" s="1"/>
      <c r="D379" s="1"/>
      <c r="E379" s="1"/>
      <c r="F379" s="2"/>
      <c r="G379" s="1"/>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row>
    <row r="380" spans="1:45" ht="14.25" customHeight="1">
      <c r="A380" s="1"/>
      <c r="B380" s="1"/>
      <c r="C380" s="1"/>
      <c r="D380" s="1"/>
      <c r="E380" s="1"/>
      <c r="F380" s="2"/>
      <c r="G380" s="1"/>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row>
    <row r="381" spans="1:45" ht="14.25" customHeight="1">
      <c r="A381" s="1"/>
      <c r="B381" s="1"/>
      <c r="C381" s="1"/>
      <c r="D381" s="1"/>
      <c r="E381" s="1"/>
      <c r="F381" s="2"/>
      <c r="G381" s="1"/>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row>
    <row r="382" spans="1:45" ht="14.25" customHeight="1">
      <c r="A382" s="1"/>
      <c r="B382" s="1"/>
      <c r="C382" s="1"/>
      <c r="D382" s="1"/>
      <c r="E382" s="1"/>
      <c r="F382" s="2"/>
      <c r="G382" s="1"/>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row>
    <row r="383" spans="1:45" ht="14.25" customHeight="1">
      <c r="A383" s="1"/>
      <c r="B383" s="1"/>
      <c r="C383" s="1"/>
      <c r="D383" s="1"/>
      <c r="E383" s="1"/>
      <c r="F383" s="2"/>
      <c r="G383" s="1"/>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row>
    <row r="384" spans="1:45" ht="14.25" customHeight="1">
      <c r="A384" s="1"/>
      <c r="B384" s="1"/>
      <c r="C384" s="1"/>
      <c r="D384" s="1"/>
      <c r="E384" s="1"/>
      <c r="F384" s="2"/>
      <c r="G384" s="1"/>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row>
    <row r="385" spans="1:45" ht="14.25" customHeight="1">
      <c r="A385" s="1"/>
      <c r="B385" s="1"/>
      <c r="C385" s="1"/>
      <c r="D385" s="1"/>
      <c r="E385" s="1"/>
      <c r="F385" s="2"/>
      <c r="G385" s="1"/>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row>
    <row r="386" spans="1:45" ht="14.25" customHeight="1">
      <c r="A386" s="1"/>
      <c r="B386" s="1"/>
      <c r="C386" s="1"/>
      <c r="D386" s="1"/>
      <c r="E386" s="1"/>
      <c r="F386" s="2"/>
      <c r="G386" s="1"/>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row>
    <row r="387" spans="1:45" ht="14.25" customHeight="1">
      <c r="A387" s="1"/>
      <c r="B387" s="1"/>
      <c r="C387" s="1"/>
      <c r="D387" s="1"/>
      <c r="E387" s="1"/>
      <c r="F387" s="2"/>
      <c r="G387" s="1"/>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row>
    <row r="388" spans="1:45" ht="14.25" customHeight="1">
      <c r="A388" s="1"/>
      <c r="B388" s="1"/>
      <c r="C388" s="1"/>
      <c r="D388" s="1"/>
      <c r="E388" s="1"/>
      <c r="F388" s="2"/>
      <c r="G388" s="1"/>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row>
    <row r="389" spans="1:45" ht="14.25" customHeight="1">
      <c r="A389" s="1"/>
      <c r="B389" s="1"/>
      <c r="C389" s="1"/>
      <c r="D389" s="1"/>
      <c r="E389" s="1"/>
      <c r="F389" s="2"/>
      <c r="G389" s="1"/>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row>
    <row r="390" spans="1:45" ht="14.25" customHeight="1">
      <c r="A390" s="1"/>
      <c r="B390" s="1"/>
      <c r="C390" s="1"/>
      <c r="D390" s="1"/>
      <c r="E390" s="1"/>
      <c r="F390" s="2"/>
      <c r="G390" s="1"/>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row>
    <row r="391" spans="1:45" ht="14.25" customHeight="1">
      <c r="A391" s="1"/>
      <c r="B391" s="1"/>
      <c r="C391" s="1"/>
      <c r="D391" s="1"/>
      <c r="E391" s="1"/>
      <c r="F391" s="2"/>
      <c r="G391" s="1"/>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row>
    <row r="392" spans="1:45" ht="14.25" customHeight="1">
      <c r="A392" s="1"/>
      <c r="B392" s="1"/>
      <c r="C392" s="1"/>
      <c r="D392" s="1"/>
      <c r="E392" s="1"/>
      <c r="F392" s="2"/>
      <c r="G392" s="1"/>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row>
    <row r="393" spans="1:45" ht="14.25" customHeight="1">
      <c r="A393" s="1"/>
      <c r="B393" s="1"/>
      <c r="C393" s="1"/>
      <c r="D393" s="1"/>
      <c r="E393" s="1"/>
      <c r="F393" s="2"/>
      <c r="G393" s="1"/>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row>
    <row r="394" spans="1:45" ht="14.25" customHeight="1">
      <c r="A394" s="1"/>
      <c r="B394" s="1"/>
      <c r="C394" s="1"/>
      <c r="D394" s="1"/>
      <c r="E394" s="1"/>
      <c r="F394" s="2"/>
      <c r="G394" s="1"/>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row>
    <row r="395" spans="1:45" ht="14.25" customHeight="1">
      <c r="A395" s="1"/>
      <c r="B395" s="1"/>
      <c r="C395" s="1"/>
      <c r="D395" s="1"/>
      <c r="E395" s="1"/>
      <c r="F395" s="2"/>
      <c r="G395" s="1"/>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row>
    <row r="396" spans="1:45" ht="14.25" customHeight="1">
      <c r="A396" s="1"/>
      <c r="B396" s="1"/>
      <c r="C396" s="1"/>
      <c r="D396" s="1"/>
      <c r="E396" s="1"/>
      <c r="F396" s="2"/>
      <c r="G396" s="1"/>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row>
    <row r="397" spans="1:45" ht="14.25" customHeight="1">
      <c r="A397" s="1"/>
      <c r="B397" s="1"/>
      <c r="C397" s="1"/>
      <c r="D397" s="1"/>
      <c r="E397" s="1"/>
      <c r="F397" s="2"/>
      <c r="G397" s="1"/>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row>
    <row r="398" spans="1:45" ht="14.25" customHeight="1">
      <c r="A398" s="1"/>
      <c r="B398" s="1"/>
      <c r="C398" s="1"/>
      <c r="D398" s="1"/>
      <c r="E398" s="1"/>
      <c r="F398" s="2"/>
      <c r="G398" s="1"/>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row>
    <row r="399" spans="1:45" ht="14.25" customHeight="1">
      <c r="A399" s="1"/>
      <c r="B399" s="1"/>
      <c r="C399" s="1"/>
      <c r="D399" s="1"/>
      <c r="E399" s="1"/>
      <c r="F399" s="2"/>
      <c r="G399" s="1"/>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row>
    <row r="400" spans="1:45" ht="14.25" customHeight="1">
      <c r="A400" s="1"/>
      <c r="B400" s="1"/>
      <c r="C400" s="1"/>
      <c r="D400" s="1"/>
      <c r="E400" s="1"/>
      <c r="F400" s="2"/>
      <c r="G400" s="1"/>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row>
    <row r="401" spans="1:45" ht="14.25" customHeight="1">
      <c r="A401" s="1"/>
      <c r="B401" s="1"/>
      <c r="C401" s="1"/>
      <c r="D401" s="1"/>
      <c r="E401" s="1"/>
      <c r="F401" s="2"/>
      <c r="G401" s="1"/>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row>
    <row r="402" spans="1:45" ht="14.25" customHeight="1">
      <c r="A402" s="1"/>
      <c r="B402" s="1"/>
      <c r="C402" s="1"/>
      <c r="D402" s="1"/>
      <c r="E402" s="1"/>
      <c r="F402" s="2"/>
      <c r="G402" s="1"/>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row>
    <row r="403" spans="1:45" ht="14.25" customHeight="1">
      <c r="A403" s="1"/>
      <c r="B403" s="1"/>
      <c r="C403" s="1"/>
      <c r="D403" s="1"/>
      <c r="E403" s="1"/>
      <c r="F403" s="2"/>
      <c r="G403" s="1"/>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row>
    <row r="404" spans="1:45" ht="14.25" customHeight="1">
      <c r="A404" s="1"/>
      <c r="B404" s="1"/>
      <c r="C404" s="1"/>
      <c r="D404" s="1"/>
      <c r="E404" s="1"/>
      <c r="F404" s="2"/>
      <c r="G404" s="1"/>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row>
    <row r="405" spans="1:45" ht="14.25" customHeight="1">
      <c r="A405" s="1"/>
      <c r="B405" s="1"/>
      <c r="C405" s="1"/>
      <c r="D405" s="1"/>
      <c r="E405" s="1"/>
      <c r="F405" s="2"/>
      <c r="G405" s="1"/>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row>
    <row r="406" spans="1:45" ht="14.25" customHeight="1">
      <c r="A406" s="1"/>
      <c r="B406" s="1"/>
      <c r="C406" s="1"/>
      <c r="D406" s="1"/>
      <c r="E406" s="1"/>
      <c r="F406" s="2"/>
      <c r="G406" s="1"/>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row>
    <row r="407" spans="1:45" ht="14.25" customHeight="1">
      <c r="A407" s="1"/>
      <c r="B407" s="1"/>
      <c r="C407" s="1"/>
      <c r="D407" s="1"/>
      <c r="E407" s="1"/>
      <c r="F407" s="2"/>
      <c r="G407" s="1"/>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row>
    <row r="408" spans="1:45" ht="14.25" customHeight="1">
      <c r="A408" s="1"/>
      <c r="B408" s="1"/>
      <c r="C408" s="1"/>
      <c r="D408" s="1"/>
      <c r="E408" s="1"/>
      <c r="F408" s="2"/>
      <c r="G408" s="1"/>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row>
    <row r="409" spans="1:45" ht="14.25" customHeight="1">
      <c r="A409" s="1"/>
      <c r="B409" s="1"/>
      <c r="C409" s="1"/>
      <c r="D409" s="1"/>
      <c r="E409" s="1"/>
      <c r="F409" s="2"/>
      <c r="G409" s="1"/>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row>
    <row r="410" spans="1:45" ht="14.25" customHeight="1">
      <c r="A410" s="1"/>
      <c r="B410" s="1"/>
      <c r="C410" s="1"/>
      <c r="D410" s="1"/>
      <c r="E410" s="1"/>
      <c r="F410" s="2"/>
      <c r="G410" s="1"/>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row>
    <row r="411" spans="1:45" ht="14.25" customHeight="1">
      <c r="A411" s="1"/>
      <c r="B411" s="1"/>
      <c r="C411" s="1"/>
      <c r="D411" s="1"/>
      <c r="E411" s="1"/>
      <c r="F411" s="2"/>
      <c r="G411" s="1"/>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row>
    <row r="412" spans="1:45" ht="14.25" customHeight="1">
      <c r="A412" s="1"/>
      <c r="B412" s="1"/>
      <c r="C412" s="1"/>
      <c r="D412" s="1"/>
      <c r="E412" s="1"/>
      <c r="F412" s="2"/>
      <c r="G412" s="1"/>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row>
    <row r="413" spans="1:45" ht="14.25" customHeight="1">
      <c r="A413" s="1"/>
      <c r="B413" s="1"/>
      <c r="C413" s="1"/>
      <c r="D413" s="1"/>
      <c r="E413" s="1"/>
      <c r="F413" s="2"/>
      <c r="G413" s="1"/>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row>
    <row r="414" spans="1:45" ht="14.25" customHeight="1">
      <c r="A414" s="1"/>
      <c r="B414" s="1"/>
      <c r="C414" s="1"/>
      <c r="D414" s="1"/>
      <c r="E414" s="1"/>
      <c r="F414" s="2"/>
      <c r="G414" s="1"/>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row>
    <row r="415" spans="1:45" ht="14.25" customHeight="1">
      <c r="A415" s="1"/>
      <c r="B415" s="1"/>
      <c r="C415" s="1"/>
      <c r="D415" s="1"/>
      <c r="E415" s="1"/>
      <c r="F415" s="2"/>
      <c r="G415" s="1"/>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row>
    <row r="416" spans="1:45" ht="14.25" customHeight="1">
      <c r="A416" s="1"/>
      <c r="B416" s="1"/>
      <c r="C416" s="1"/>
      <c r="D416" s="1"/>
      <c r="E416" s="1"/>
      <c r="F416" s="2"/>
      <c r="G416" s="1"/>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row>
    <row r="417" spans="1:45" ht="14.25" customHeight="1">
      <c r="A417" s="1"/>
      <c r="B417" s="1"/>
      <c r="C417" s="1"/>
      <c r="D417" s="1"/>
      <c r="E417" s="1"/>
      <c r="F417" s="2"/>
      <c r="G417" s="1"/>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row>
    <row r="418" spans="1:45" ht="14.25" customHeight="1">
      <c r="A418" s="1"/>
      <c r="B418" s="1"/>
      <c r="C418" s="1"/>
      <c r="D418" s="1"/>
      <c r="E418" s="1"/>
      <c r="F418" s="2"/>
      <c r="G418" s="1"/>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row>
    <row r="419" spans="1:45" ht="14.25" customHeight="1">
      <c r="A419" s="1"/>
      <c r="B419" s="1"/>
      <c r="C419" s="1"/>
      <c r="D419" s="1"/>
      <c r="E419" s="1"/>
      <c r="F419" s="2"/>
      <c r="G419" s="1"/>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row>
    <row r="420" spans="1:45" ht="14.25" customHeight="1">
      <c r="A420" s="1"/>
      <c r="B420" s="1"/>
      <c r="C420" s="1"/>
      <c r="D420" s="1"/>
      <c r="E420" s="1"/>
      <c r="F420" s="2"/>
      <c r="G420" s="1"/>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row>
    <row r="421" spans="1:45" ht="14.25" customHeight="1">
      <c r="A421" s="1"/>
      <c r="B421" s="1"/>
      <c r="C421" s="1"/>
      <c r="D421" s="1"/>
      <c r="E421" s="1"/>
      <c r="F421" s="2"/>
      <c r="G421" s="1"/>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row>
    <row r="422" spans="1:45" ht="14.25" customHeight="1">
      <c r="A422" s="1"/>
      <c r="B422" s="1"/>
      <c r="C422" s="1"/>
      <c r="D422" s="1"/>
      <c r="E422" s="1"/>
      <c r="F422" s="2"/>
      <c r="G422" s="1"/>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row>
    <row r="423" spans="1:45" ht="14.25" customHeight="1">
      <c r="A423" s="1"/>
      <c r="B423" s="1"/>
      <c r="C423" s="1"/>
      <c r="D423" s="1"/>
      <c r="E423" s="1"/>
      <c r="F423" s="2"/>
      <c r="G423" s="1"/>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row>
    <row r="424" spans="1:45" ht="14.25" customHeight="1">
      <c r="A424" s="1"/>
      <c r="B424" s="1"/>
      <c r="C424" s="1"/>
      <c r="D424" s="1"/>
      <c r="E424" s="1"/>
      <c r="F424" s="2"/>
      <c r="G424" s="1"/>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row>
    <row r="425" spans="1:45" ht="14.25" customHeight="1">
      <c r="A425" s="1"/>
      <c r="B425" s="1"/>
      <c r="C425" s="1"/>
      <c r="D425" s="1"/>
      <c r="E425" s="1"/>
      <c r="F425" s="2"/>
      <c r="G425" s="1"/>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row>
    <row r="426" spans="1:45" ht="14.25" customHeight="1">
      <c r="A426" s="1"/>
      <c r="B426" s="1"/>
      <c r="C426" s="1"/>
      <c r="D426" s="1"/>
      <c r="E426" s="1"/>
      <c r="F426" s="2"/>
      <c r="G426" s="1"/>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row>
    <row r="427" spans="1:45" ht="14.25" customHeight="1">
      <c r="A427" s="1"/>
      <c r="B427" s="1"/>
      <c r="C427" s="1"/>
      <c r="D427" s="1"/>
      <c r="E427" s="1"/>
      <c r="F427" s="2"/>
      <c r="G427" s="1"/>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row>
    <row r="428" spans="1:45" ht="14.25" customHeight="1">
      <c r="A428" s="1"/>
      <c r="B428" s="1"/>
      <c r="C428" s="1"/>
      <c r="D428" s="1"/>
      <c r="E428" s="1"/>
      <c r="F428" s="2"/>
      <c r="G428" s="1"/>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row>
    <row r="429" spans="1:45" ht="14.25" customHeight="1">
      <c r="A429" s="1"/>
      <c r="B429" s="1"/>
      <c r="C429" s="1"/>
      <c r="D429" s="1"/>
      <c r="E429" s="1"/>
      <c r="F429" s="2"/>
      <c r="G429" s="1"/>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row>
    <row r="430" spans="1:45" ht="14.25" customHeight="1">
      <c r="A430" s="1"/>
      <c r="B430" s="1"/>
      <c r="C430" s="1"/>
      <c r="D430" s="1"/>
      <c r="E430" s="1"/>
      <c r="F430" s="2"/>
      <c r="G430" s="1"/>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row>
    <row r="431" spans="1:45" ht="14.25" customHeight="1">
      <c r="A431" s="1"/>
      <c r="B431" s="1"/>
      <c r="C431" s="1"/>
      <c r="D431" s="1"/>
      <c r="E431" s="1"/>
      <c r="F431" s="2"/>
      <c r="G431" s="1"/>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row>
    <row r="432" spans="1:45" ht="14.25" customHeight="1">
      <c r="A432" s="1"/>
      <c r="B432" s="1"/>
      <c r="C432" s="1"/>
      <c r="D432" s="1"/>
      <c r="E432" s="1"/>
      <c r="F432" s="2"/>
      <c r="G432" s="1"/>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row>
    <row r="433" spans="1:45" ht="14.25" customHeight="1">
      <c r="A433" s="1"/>
      <c r="B433" s="1"/>
      <c r="C433" s="1"/>
      <c r="D433" s="1"/>
      <c r="E433" s="1"/>
      <c r="F433" s="2"/>
      <c r="G433" s="1"/>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row>
    <row r="434" spans="1:45" ht="14.25" customHeight="1">
      <c r="A434" s="1"/>
      <c r="B434" s="1"/>
      <c r="C434" s="1"/>
      <c r="D434" s="1"/>
      <c r="E434" s="1"/>
      <c r="F434" s="2"/>
      <c r="G434" s="1"/>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row>
    <row r="435" spans="1:45" ht="14.25" customHeight="1">
      <c r="A435" s="1"/>
      <c r="B435" s="1"/>
      <c r="C435" s="1"/>
      <c r="D435" s="1"/>
      <c r="E435" s="1"/>
      <c r="F435" s="2"/>
      <c r="G435" s="1"/>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row>
    <row r="436" spans="1:45" ht="14.25" customHeight="1">
      <c r="A436" s="1"/>
      <c r="B436" s="1"/>
      <c r="C436" s="1"/>
      <c r="D436" s="1"/>
      <c r="E436" s="1"/>
      <c r="F436" s="2"/>
      <c r="G436" s="1"/>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row>
    <row r="437" spans="1:45" ht="14.25" customHeight="1">
      <c r="A437" s="1"/>
      <c r="B437" s="1"/>
      <c r="C437" s="1"/>
      <c r="D437" s="1"/>
      <c r="E437" s="1"/>
      <c r="F437" s="2"/>
      <c r="G437" s="1"/>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row>
    <row r="438" spans="1:45" ht="14.25" customHeight="1">
      <c r="A438" s="1"/>
      <c r="B438" s="1"/>
      <c r="C438" s="1"/>
      <c r="D438" s="1"/>
      <c r="E438" s="1"/>
      <c r="F438" s="2"/>
      <c r="G438" s="1"/>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row>
    <row r="439" spans="1:45" ht="14.25" customHeight="1">
      <c r="A439" s="1"/>
      <c r="B439" s="1"/>
      <c r="C439" s="1"/>
      <c r="D439" s="1"/>
      <c r="E439" s="1"/>
      <c r="F439" s="2"/>
      <c r="G439" s="1"/>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row>
    <row r="440" spans="1:45" ht="14.25" customHeight="1">
      <c r="A440" s="1"/>
      <c r="B440" s="1"/>
      <c r="C440" s="1"/>
      <c r="D440" s="1"/>
      <c r="E440" s="1"/>
      <c r="F440" s="2"/>
      <c r="G440" s="1"/>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row>
    <row r="441" spans="1:45" ht="14.25" customHeight="1">
      <c r="A441" s="1"/>
      <c r="B441" s="1"/>
      <c r="C441" s="1"/>
      <c r="D441" s="1"/>
      <c r="E441" s="1"/>
      <c r="F441" s="2"/>
      <c r="G441" s="1"/>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row>
    <row r="442" spans="1:45" ht="14.25" customHeight="1">
      <c r="A442" s="1"/>
      <c r="B442" s="1"/>
      <c r="C442" s="1"/>
      <c r="D442" s="1"/>
      <c r="E442" s="1"/>
      <c r="F442" s="2"/>
      <c r="G442" s="1"/>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row>
    <row r="443" spans="1:45" ht="14.25" customHeight="1">
      <c r="A443" s="1"/>
      <c r="B443" s="1"/>
      <c r="C443" s="1"/>
      <c r="D443" s="1"/>
      <c r="E443" s="1"/>
      <c r="F443" s="2"/>
      <c r="G443" s="1"/>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row>
    <row r="444" spans="1:45" ht="14.25" customHeight="1">
      <c r="A444" s="1"/>
      <c r="B444" s="1"/>
      <c r="C444" s="1"/>
      <c r="D444" s="1"/>
      <c r="E444" s="1"/>
      <c r="F444" s="2"/>
      <c r="G444" s="1"/>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row>
    <row r="445" spans="1:45" ht="14.25" customHeight="1">
      <c r="A445" s="1"/>
      <c r="B445" s="1"/>
      <c r="C445" s="1"/>
      <c r="D445" s="1"/>
      <c r="E445" s="1"/>
      <c r="F445" s="2"/>
      <c r="G445" s="1"/>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row>
    <row r="446" spans="1:45" ht="14.25" customHeight="1">
      <c r="A446" s="1"/>
      <c r="B446" s="1"/>
      <c r="C446" s="1"/>
      <c r="D446" s="1"/>
      <c r="E446" s="1"/>
      <c r="F446" s="2"/>
      <c r="G446" s="1"/>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row>
    <row r="447" spans="1:45" ht="14.25" customHeight="1">
      <c r="A447" s="1"/>
      <c r="B447" s="1"/>
      <c r="C447" s="1"/>
      <c r="D447" s="1"/>
      <c r="E447" s="1"/>
      <c r="F447" s="2"/>
      <c r="G447" s="1"/>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row>
    <row r="448" spans="1:45" ht="14.25" customHeight="1">
      <c r="A448" s="1"/>
      <c r="B448" s="1"/>
      <c r="C448" s="1"/>
      <c r="D448" s="1"/>
      <c r="E448" s="1"/>
      <c r="F448" s="2"/>
      <c r="G448" s="1"/>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row>
    <row r="449" spans="1:45" ht="14.25" customHeight="1">
      <c r="A449" s="1"/>
      <c r="B449" s="1"/>
      <c r="C449" s="1"/>
      <c r="D449" s="1"/>
      <c r="E449" s="1"/>
      <c r="F449" s="2"/>
      <c r="G449" s="1"/>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row>
    <row r="450" spans="1:45" ht="14.25" customHeight="1">
      <c r="A450" s="1"/>
      <c r="B450" s="1"/>
      <c r="C450" s="1"/>
      <c r="D450" s="1"/>
      <c r="E450" s="1"/>
      <c r="F450" s="2"/>
      <c r="G450" s="1"/>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row>
    <row r="451" spans="1:45" ht="14.25" customHeight="1">
      <c r="A451" s="1"/>
      <c r="B451" s="1"/>
      <c r="C451" s="1"/>
      <c r="D451" s="1"/>
      <c r="E451" s="1"/>
      <c r="F451" s="2"/>
      <c r="G451" s="1"/>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row>
    <row r="452" spans="1:45" ht="14.25" customHeight="1">
      <c r="A452" s="1"/>
      <c r="B452" s="1"/>
      <c r="C452" s="1"/>
      <c r="D452" s="1"/>
      <c r="E452" s="1"/>
      <c r="F452" s="2"/>
      <c r="G452" s="1"/>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row>
    <row r="453" spans="1:45" ht="14.25" customHeight="1">
      <c r="A453" s="1"/>
      <c r="B453" s="1"/>
      <c r="C453" s="1"/>
      <c r="D453" s="1"/>
      <c r="E453" s="1"/>
      <c r="F453" s="2"/>
      <c r="G453" s="1"/>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row>
    <row r="454" spans="1:45" ht="14.25" customHeight="1">
      <c r="A454" s="1"/>
      <c r="B454" s="1"/>
      <c r="C454" s="1"/>
      <c r="D454" s="1"/>
      <c r="E454" s="1"/>
      <c r="F454" s="2"/>
      <c r="G454" s="1"/>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row>
    <row r="455" spans="1:45" ht="14.25" customHeight="1">
      <c r="A455" s="1"/>
      <c r="B455" s="1"/>
      <c r="C455" s="1"/>
      <c r="D455" s="1"/>
      <c r="E455" s="1"/>
      <c r="F455" s="2"/>
      <c r="G455" s="1"/>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row>
    <row r="456" spans="1:45" ht="14.25" customHeight="1">
      <c r="A456" s="1"/>
      <c r="B456" s="1"/>
      <c r="C456" s="1"/>
      <c r="D456" s="1"/>
      <c r="E456" s="1"/>
      <c r="F456" s="2"/>
      <c r="G456" s="1"/>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row>
    <row r="457" spans="1:45" ht="14.25" customHeight="1">
      <c r="A457" s="1"/>
      <c r="B457" s="1"/>
      <c r="C457" s="1"/>
      <c r="D457" s="1"/>
      <c r="E457" s="1"/>
      <c r="F457" s="2"/>
      <c r="G457" s="1"/>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row>
    <row r="458" spans="1:45" ht="14.25" customHeight="1">
      <c r="A458" s="1"/>
      <c r="B458" s="1"/>
      <c r="C458" s="1"/>
      <c r="D458" s="1"/>
      <c r="E458" s="1"/>
      <c r="F458" s="2"/>
      <c r="G458" s="1"/>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row>
    <row r="459" spans="1:45" ht="14.25" customHeight="1">
      <c r="A459" s="1"/>
      <c r="B459" s="1"/>
      <c r="C459" s="1"/>
      <c r="D459" s="1"/>
      <c r="E459" s="1"/>
      <c r="F459" s="2"/>
      <c r="G459" s="1"/>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row>
    <row r="460" spans="1:45" ht="14.25" customHeight="1">
      <c r="A460" s="1"/>
      <c r="B460" s="1"/>
      <c r="C460" s="1"/>
      <c r="D460" s="1"/>
      <c r="E460" s="1"/>
      <c r="F460" s="2"/>
      <c r="G460" s="1"/>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row>
    <row r="461" spans="1:45" ht="14.25" customHeight="1">
      <c r="A461" s="1"/>
      <c r="B461" s="1"/>
      <c r="C461" s="1"/>
      <c r="D461" s="1"/>
      <c r="E461" s="1"/>
      <c r="F461" s="2"/>
      <c r="G461" s="1"/>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row>
    <row r="462" spans="1:45" ht="14.25" customHeight="1">
      <c r="A462" s="1"/>
      <c r="B462" s="1"/>
      <c r="C462" s="1"/>
      <c r="D462" s="1"/>
      <c r="E462" s="1"/>
      <c r="F462" s="2"/>
      <c r="G462" s="1"/>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row>
    <row r="463" spans="1:45" ht="14.25" customHeight="1">
      <c r="A463" s="1"/>
      <c r="B463" s="1"/>
      <c r="C463" s="1"/>
      <c r="D463" s="1"/>
      <c r="E463" s="1"/>
      <c r="F463" s="2"/>
      <c r="G463" s="1"/>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row>
    <row r="464" spans="1:45" ht="14.25" customHeight="1">
      <c r="A464" s="1"/>
      <c r="B464" s="1"/>
      <c r="C464" s="1"/>
      <c r="D464" s="1"/>
      <c r="E464" s="1"/>
      <c r="F464" s="2"/>
      <c r="G464" s="1"/>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row>
    <row r="465" spans="1:45" ht="14.25" customHeight="1">
      <c r="A465" s="1"/>
      <c r="B465" s="1"/>
      <c r="C465" s="1"/>
      <c r="D465" s="1"/>
      <c r="E465" s="1"/>
      <c r="F465" s="2"/>
      <c r="G465" s="1"/>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row>
    <row r="466" spans="1:45" ht="14.25" customHeight="1">
      <c r="A466" s="1"/>
      <c r="B466" s="1"/>
      <c r="C466" s="1"/>
      <c r="D466" s="1"/>
      <c r="E466" s="1"/>
      <c r="F466" s="2"/>
      <c r="G466" s="1"/>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row>
    <row r="467" spans="1:45" ht="14.25" customHeight="1">
      <c r="A467" s="1"/>
      <c r="B467" s="1"/>
      <c r="C467" s="1"/>
      <c r="D467" s="1"/>
      <c r="E467" s="1"/>
      <c r="F467" s="2"/>
      <c r="G467" s="1"/>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row>
    <row r="468" spans="1:45" ht="14.25" customHeight="1">
      <c r="A468" s="1"/>
      <c r="B468" s="1"/>
      <c r="C468" s="1"/>
      <c r="D468" s="1"/>
      <c r="E468" s="1"/>
      <c r="F468" s="2"/>
      <c r="G468" s="1"/>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row>
    <row r="469" spans="1:45" ht="14.25" customHeight="1">
      <c r="A469" s="1"/>
      <c r="B469" s="1"/>
      <c r="C469" s="1"/>
      <c r="D469" s="1"/>
      <c r="E469" s="1"/>
      <c r="F469" s="2"/>
      <c r="G469" s="1"/>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row>
    <row r="470" spans="1:45" ht="14.25" customHeight="1">
      <c r="A470" s="1"/>
      <c r="B470" s="1"/>
      <c r="C470" s="1"/>
      <c r="D470" s="1"/>
      <c r="E470" s="1"/>
      <c r="F470" s="2"/>
      <c r="G470" s="1"/>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row>
    <row r="471" spans="1:45" ht="14.25" customHeight="1">
      <c r="A471" s="1"/>
      <c r="B471" s="1"/>
      <c r="C471" s="1"/>
      <c r="D471" s="1"/>
      <c r="E471" s="1"/>
      <c r="F471" s="2"/>
      <c r="G471" s="1"/>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row>
    <row r="472" spans="1:45" ht="14.25" customHeight="1">
      <c r="A472" s="1"/>
      <c r="B472" s="1"/>
      <c r="C472" s="1"/>
      <c r="D472" s="1"/>
      <c r="E472" s="1"/>
      <c r="F472" s="2"/>
      <c r="G472" s="1"/>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row>
    <row r="473" spans="1:45" ht="14.25" customHeight="1">
      <c r="A473" s="1"/>
      <c r="B473" s="1"/>
      <c r="C473" s="1"/>
      <c r="D473" s="1"/>
      <c r="E473" s="1"/>
      <c r="F473" s="2"/>
      <c r="G473" s="1"/>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row>
    <row r="474" spans="1:45" ht="14.25" customHeight="1">
      <c r="A474" s="1"/>
      <c r="B474" s="1"/>
      <c r="C474" s="1"/>
      <c r="D474" s="1"/>
      <c r="E474" s="1"/>
      <c r="F474" s="2"/>
      <c r="G474" s="1"/>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row>
    <row r="475" spans="1:45" ht="14.25" customHeight="1">
      <c r="A475" s="1"/>
      <c r="B475" s="1"/>
      <c r="C475" s="1"/>
      <c r="D475" s="1"/>
      <c r="E475" s="1"/>
      <c r="F475" s="2"/>
      <c r="G475" s="1"/>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row>
    <row r="476" spans="1:45" ht="14.25" customHeight="1">
      <c r="A476" s="1"/>
      <c r="B476" s="1"/>
      <c r="C476" s="1"/>
      <c r="D476" s="1"/>
      <c r="E476" s="1"/>
      <c r="F476" s="2"/>
      <c r="G476" s="1"/>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row>
    <row r="477" spans="1:45" ht="14.25" customHeight="1">
      <c r="A477" s="1"/>
      <c r="B477" s="1"/>
      <c r="C477" s="1"/>
      <c r="D477" s="1"/>
      <c r="E477" s="1"/>
      <c r="F477" s="2"/>
      <c r="G477" s="1"/>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row>
    <row r="478" spans="1:45" ht="14.25" customHeight="1">
      <c r="A478" s="1"/>
      <c r="B478" s="1"/>
      <c r="C478" s="1"/>
      <c r="D478" s="1"/>
      <c r="E478" s="1"/>
      <c r="F478" s="2"/>
      <c r="G478" s="1"/>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row>
    <row r="479" spans="1:45" ht="14.25" customHeight="1">
      <c r="A479" s="1"/>
      <c r="B479" s="1"/>
      <c r="C479" s="1"/>
      <c r="D479" s="1"/>
      <c r="E479" s="1"/>
      <c r="F479" s="2"/>
      <c r="G479" s="1"/>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row>
    <row r="480" spans="1:45" ht="14.25" customHeight="1">
      <c r="A480" s="1"/>
      <c r="B480" s="1"/>
      <c r="C480" s="1"/>
      <c r="D480" s="1"/>
      <c r="E480" s="1"/>
      <c r="F480" s="2"/>
      <c r="G480" s="1"/>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row>
    <row r="481" spans="1:45" ht="14.25" customHeight="1">
      <c r="A481" s="1"/>
      <c r="B481" s="1"/>
      <c r="C481" s="1"/>
      <c r="D481" s="1"/>
      <c r="E481" s="1"/>
      <c r="F481" s="2"/>
      <c r="G481" s="1"/>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row>
    <row r="482" spans="1:45" ht="14.25" customHeight="1">
      <c r="A482" s="1"/>
      <c r="B482" s="1"/>
      <c r="C482" s="1"/>
      <c r="D482" s="1"/>
      <c r="E482" s="1"/>
      <c r="F482" s="2"/>
      <c r="G482" s="1"/>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row>
    <row r="483" spans="1:45" ht="14.25" customHeight="1">
      <c r="A483" s="1"/>
      <c r="B483" s="1"/>
      <c r="C483" s="1"/>
      <c r="D483" s="1"/>
      <c r="E483" s="1"/>
      <c r="F483" s="2"/>
      <c r="G483" s="1"/>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row>
    <row r="484" spans="1:45" ht="14.25" customHeight="1">
      <c r="A484" s="1"/>
      <c r="B484" s="1"/>
      <c r="C484" s="1"/>
      <c r="D484" s="1"/>
      <c r="E484" s="1"/>
      <c r="F484" s="2"/>
      <c r="G484" s="1"/>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row>
    <row r="485" spans="1:45" ht="14.25" customHeight="1">
      <c r="A485" s="1"/>
      <c r="B485" s="1"/>
      <c r="C485" s="1"/>
      <c r="D485" s="1"/>
      <c r="E485" s="1"/>
      <c r="F485" s="2"/>
      <c r="G485" s="1"/>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row>
    <row r="486" spans="1:45" ht="14.25" customHeight="1">
      <c r="A486" s="1"/>
      <c r="B486" s="1"/>
      <c r="C486" s="1"/>
      <c r="D486" s="1"/>
      <c r="E486" s="1"/>
      <c r="F486" s="2"/>
      <c r="G486" s="1"/>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row>
    <row r="487" spans="1:45" ht="14.25" customHeight="1">
      <c r="A487" s="1"/>
      <c r="B487" s="1"/>
      <c r="C487" s="1"/>
      <c r="D487" s="1"/>
      <c r="E487" s="1"/>
      <c r="F487" s="2"/>
      <c r="G487" s="1"/>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row>
    <row r="488" spans="1:45" ht="14.25" customHeight="1">
      <c r="A488" s="1"/>
      <c r="B488" s="1"/>
      <c r="C488" s="1"/>
      <c r="D488" s="1"/>
      <c r="E488" s="1"/>
      <c r="F488" s="2"/>
      <c r="G488" s="1"/>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row>
    <row r="489" spans="1:45" ht="14.25" customHeight="1">
      <c r="A489" s="1"/>
      <c r="B489" s="1"/>
      <c r="C489" s="1"/>
      <c r="D489" s="1"/>
      <c r="E489" s="1"/>
      <c r="F489" s="2"/>
      <c r="G489" s="1"/>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row>
    <row r="490" spans="1:45" ht="14.25" customHeight="1">
      <c r="A490" s="1"/>
      <c r="B490" s="1"/>
      <c r="C490" s="1"/>
      <c r="D490" s="1"/>
      <c r="E490" s="1"/>
      <c r="F490" s="2"/>
      <c r="G490" s="1"/>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row>
    <row r="491" spans="1:45" ht="14.25" customHeight="1">
      <c r="A491" s="1"/>
      <c r="B491" s="1"/>
      <c r="C491" s="1"/>
      <c r="D491" s="1"/>
      <c r="E491" s="1"/>
      <c r="F491" s="2"/>
      <c r="G491" s="1"/>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row>
    <row r="492" spans="1:45" ht="14.25" customHeight="1">
      <c r="A492" s="1"/>
      <c r="B492" s="1"/>
      <c r="C492" s="1"/>
      <c r="D492" s="1"/>
      <c r="E492" s="1"/>
      <c r="F492" s="2"/>
      <c r="G492" s="1"/>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row>
    <row r="493" spans="1:45" ht="14.25" customHeight="1">
      <c r="A493" s="1"/>
      <c r="B493" s="1"/>
      <c r="C493" s="1"/>
      <c r="D493" s="1"/>
      <c r="E493" s="1"/>
      <c r="F493" s="2"/>
      <c r="G493" s="1"/>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row>
    <row r="494" spans="1:45" ht="14.25" customHeight="1">
      <c r="A494" s="1"/>
      <c r="B494" s="1"/>
      <c r="C494" s="1"/>
      <c r="D494" s="1"/>
      <c r="E494" s="1"/>
      <c r="F494" s="2"/>
      <c r="G494" s="1"/>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row>
    <row r="495" spans="1:45" ht="14.25" customHeight="1">
      <c r="A495" s="1"/>
      <c r="B495" s="1"/>
      <c r="C495" s="1"/>
      <c r="D495" s="1"/>
      <c r="E495" s="1"/>
      <c r="F495" s="2"/>
      <c r="G495" s="1"/>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row>
    <row r="496" spans="1:45" ht="14.25" customHeight="1">
      <c r="A496" s="1"/>
      <c r="B496" s="1"/>
      <c r="C496" s="1"/>
      <c r="D496" s="1"/>
      <c r="E496" s="1"/>
      <c r="F496" s="2"/>
      <c r="G496" s="1"/>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row>
    <row r="497" spans="1:45" ht="14.25" customHeight="1">
      <c r="A497" s="1"/>
      <c r="B497" s="1"/>
      <c r="C497" s="1"/>
      <c r="D497" s="1"/>
      <c r="E497" s="1"/>
      <c r="F497" s="2"/>
      <c r="G497" s="1"/>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row>
    <row r="498" spans="1:45" ht="14.25" customHeight="1">
      <c r="A498" s="1"/>
      <c r="B498" s="1"/>
      <c r="C498" s="1"/>
      <c r="D498" s="1"/>
      <c r="E498" s="1"/>
      <c r="F498" s="2"/>
      <c r="G498" s="1"/>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row>
    <row r="499" spans="1:45" ht="14.25" customHeight="1">
      <c r="A499" s="1"/>
      <c r="B499" s="1"/>
      <c r="C499" s="1"/>
      <c r="D499" s="1"/>
      <c r="E499" s="1"/>
      <c r="F499" s="2"/>
      <c r="G499" s="1"/>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row>
    <row r="500" spans="1:45" ht="14.25" customHeight="1">
      <c r="A500" s="1"/>
      <c r="B500" s="1"/>
      <c r="C500" s="1"/>
      <c r="D500" s="1"/>
      <c r="E500" s="1"/>
      <c r="F500" s="2"/>
      <c r="G500" s="1"/>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row>
    <row r="501" spans="1:45" ht="14.25" customHeight="1">
      <c r="A501" s="1"/>
      <c r="B501" s="1"/>
      <c r="C501" s="1"/>
      <c r="D501" s="1"/>
      <c r="E501" s="1"/>
      <c r="F501" s="2"/>
      <c r="G501" s="1"/>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row>
    <row r="502" spans="1:45" ht="14.25" customHeight="1">
      <c r="A502" s="1"/>
      <c r="B502" s="1"/>
      <c r="C502" s="1"/>
      <c r="D502" s="1"/>
      <c r="E502" s="1"/>
      <c r="F502" s="2"/>
      <c r="G502" s="1"/>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row>
    <row r="503" spans="1:45" ht="14.25" customHeight="1">
      <c r="A503" s="1"/>
      <c r="B503" s="1"/>
      <c r="C503" s="1"/>
      <c r="D503" s="1"/>
      <c r="E503" s="1"/>
      <c r="F503" s="2"/>
      <c r="G503" s="1"/>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row>
    <row r="504" spans="1:45" ht="14.25" customHeight="1">
      <c r="A504" s="1"/>
      <c r="B504" s="1"/>
      <c r="C504" s="1"/>
      <c r="D504" s="1"/>
      <c r="E504" s="1"/>
      <c r="F504" s="2"/>
      <c r="G504" s="1"/>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row>
    <row r="505" spans="1:45" ht="14.25" customHeight="1">
      <c r="A505" s="1"/>
      <c r="B505" s="1"/>
      <c r="C505" s="1"/>
      <c r="D505" s="1"/>
      <c r="E505" s="1"/>
      <c r="F505" s="2"/>
      <c r="G505" s="1"/>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row>
    <row r="506" spans="1:45" ht="14.25" customHeight="1">
      <c r="A506" s="1"/>
      <c r="B506" s="1"/>
      <c r="C506" s="1"/>
      <c r="D506" s="1"/>
      <c r="E506" s="1"/>
      <c r="F506" s="2"/>
      <c r="G506" s="1"/>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row>
    <row r="507" spans="1:45" ht="14.25" customHeight="1">
      <c r="A507" s="1"/>
      <c r="B507" s="1"/>
      <c r="C507" s="1"/>
      <c r="D507" s="1"/>
      <c r="E507" s="1"/>
      <c r="F507" s="2"/>
      <c r="G507" s="1"/>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row>
    <row r="508" spans="1:45" ht="14.25" customHeight="1">
      <c r="A508" s="1"/>
      <c r="B508" s="1"/>
      <c r="C508" s="1"/>
      <c r="D508" s="1"/>
      <c r="E508" s="1"/>
      <c r="F508" s="2"/>
      <c r="G508" s="1"/>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row>
    <row r="509" spans="1:45" ht="14.25" customHeight="1">
      <c r="A509" s="1"/>
      <c r="B509" s="1"/>
      <c r="C509" s="1"/>
      <c r="D509" s="1"/>
      <c r="E509" s="1"/>
      <c r="F509" s="2"/>
      <c r="G509" s="1"/>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row>
    <row r="510" spans="1:45" ht="14.25" customHeight="1">
      <c r="A510" s="1"/>
      <c r="B510" s="1"/>
      <c r="C510" s="1"/>
      <c r="D510" s="1"/>
      <c r="E510" s="1"/>
      <c r="F510" s="2"/>
      <c r="G510" s="1"/>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row>
    <row r="511" spans="1:45" ht="14.25" customHeight="1">
      <c r="A511" s="1"/>
      <c r="B511" s="1"/>
      <c r="C511" s="1"/>
      <c r="D511" s="1"/>
      <c r="E511" s="1"/>
      <c r="F511" s="2"/>
      <c r="G511" s="1"/>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row>
    <row r="512" spans="1:45" ht="14.25" customHeight="1">
      <c r="A512" s="1"/>
      <c r="B512" s="1"/>
      <c r="C512" s="1"/>
      <c r="D512" s="1"/>
      <c r="E512" s="1"/>
      <c r="F512" s="2"/>
      <c r="G512" s="1"/>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row>
    <row r="513" spans="1:45" ht="14.25" customHeight="1">
      <c r="A513" s="1"/>
      <c r="B513" s="1"/>
      <c r="C513" s="1"/>
      <c r="D513" s="1"/>
      <c r="E513" s="1"/>
      <c r="F513" s="2"/>
      <c r="G513" s="1"/>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row>
    <row r="514" spans="1:45" ht="14.25" customHeight="1">
      <c r="A514" s="1"/>
      <c r="B514" s="1"/>
      <c r="C514" s="1"/>
      <c r="D514" s="1"/>
      <c r="E514" s="1"/>
      <c r="F514" s="2"/>
      <c r="G514" s="1"/>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row>
    <row r="515" spans="1:45" ht="14.25" customHeight="1">
      <c r="A515" s="1"/>
      <c r="B515" s="1"/>
      <c r="C515" s="1"/>
      <c r="D515" s="1"/>
      <c r="E515" s="1"/>
      <c r="F515" s="2"/>
      <c r="G515" s="1"/>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row>
    <row r="516" spans="1:45" ht="14.25" customHeight="1">
      <c r="A516" s="1"/>
      <c r="B516" s="1"/>
      <c r="C516" s="1"/>
      <c r="D516" s="1"/>
      <c r="E516" s="1"/>
      <c r="F516" s="2"/>
      <c r="G516" s="1"/>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row>
    <row r="517" spans="1:45" ht="14.25" customHeight="1">
      <c r="A517" s="1"/>
      <c r="B517" s="1"/>
      <c r="C517" s="1"/>
      <c r="D517" s="1"/>
      <c r="E517" s="1"/>
      <c r="F517" s="2"/>
      <c r="G517" s="1"/>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row>
    <row r="518" spans="1:45" ht="14.25" customHeight="1">
      <c r="A518" s="1"/>
      <c r="B518" s="1"/>
      <c r="C518" s="1"/>
      <c r="D518" s="1"/>
      <c r="E518" s="1"/>
      <c r="F518" s="2"/>
      <c r="G518" s="1"/>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row>
    <row r="519" spans="1:45" ht="14.25" customHeight="1">
      <c r="A519" s="1"/>
      <c r="B519" s="1"/>
      <c r="C519" s="1"/>
      <c r="D519" s="1"/>
      <c r="E519" s="1"/>
      <c r="F519" s="2"/>
      <c r="G519" s="1"/>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row>
    <row r="520" spans="1:45" ht="14.25" customHeight="1">
      <c r="A520" s="1"/>
      <c r="B520" s="1"/>
      <c r="C520" s="1"/>
      <c r="D520" s="1"/>
      <c r="E520" s="1"/>
      <c r="F520" s="2"/>
      <c r="G520" s="1"/>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row>
    <row r="521" spans="1:45" ht="14.25" customHeight="1">
      <c r="A521" s="1"/>
      <c r="B521" s="1"/>
      <c r="C521" s="1"/>
      <c r="D521" s="1"/>
      <c r="E521" s="1"/>
      <c r="F521" s="2"/>
      <c r="G521" s="1"/>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row>
    <row r="522" spans="1:45" ht="14.25" customHeight="1">
      <c r="A522" s="1"/>
      <c r="B522" s="1"/>
      <c r="C522" s="1"/>
      <c r="D522" s="1"/>
      <c r="E522" s="1"/>
      <c r="F522" s="2"/>
      <c r="G522" s="1"/>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row>
    <row r="523" spans="1:45" ht="14.25" customHeight="1">
      <c r="A523" s="1"/>
      <c r="B523" s="1"/>
      <c r="C523" s="1"/>
      <c r="D523" s="1"/>
      <c r="E523" s="1"/>
      <c r="F523" s="2"/>
      <c r="G523" s="1"/>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row>
    <row r="524" spans="1:45" ht="14.25" customHeight="1">
      <c r="A524" s="1"/>
      <c r="B524" s="1"/>
      <c r="C524" s="1"/>
      <c r="D524" s="1"/>
      <c r="E524" s="1"/>
      <c r="F524" s="2"/>
      <c r="G524" s="1"/>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row>
    <row r="525" spans="1:45" ht="14.25" customHeight="1">
      <c r="A525" s="1"/>
      <c r="B525" s="1"/>
      <c r="C525" s="1"/>
      <c r="D525" s="1"/>
      <c r="E525" s="1"/>
      <c r="F525" s="2"/>
      <c r="G525" s="1"/>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row>
    <row r="526" spans="1:45" ht="14.25" customHeight="1">
      <c r="A526" s="1"/>
      <c r="B526" s="1"/>
      <c r="C526" s="1"/>
      <c r="D526" s="1"/>
      <c r="E526" s="1"/>
      <c r="F526" s="2"/>
      <c r="G526" s="1"/>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row>
    <row r="527" spans="1:45" ht="14.25" customHeight="1">
      <c r="A527" s="1"/>
      <c r="B527" s="1"/>
      <c r="C527" s="1"/>
      <c r="D527" s="1"/>
      <c r="E527" s="1"/>
      <c r="F527" s="2"/>
      <c r="G527" s="1"/>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row>
    <row r="528" spans="1:45" ht="14.25" customHeight="1">
      <c r="A528" s="1"/>
      <c r="B528" s="1"/>
      <c r="C528" s="1"/>
      <c r="D528" s="1"/>
      <c r="E528" s="1"/>
      <c r="F528" s="2"/>
      <c r="G528" s="1"/>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row>
    <row r="529" spans="1:45" ht="14.25" customHeight="1">
      <c r="A529" s="1"/>
      <c r="B529" s="1"/>
      <c r="C529" s="1"/>
      <c r="D529" s="1"/>
      <c r="E529" s="1"/>
      <c r="F529" s="2"/>
      <c r="G529" s="1"/>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row>
    <row r="530" spans="1:45" ht="14.25" customHeight="1">
      <c r="A530" s="1"/>
      <c r="B530" s="1"/>
      <c r="C530" s="1"/>
      <c r="D530" s="1"/>
      <c r="E530" s="1"/>
      <c r="F530" s="2"/>
      <c r="G530" s="1"/>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row>
    <row r="531" spans="1:45" ht="14.25" customHeight="1">
      <c r="A531" s="1"/>
      <c r="B531" s="1"/>
      <c r="C531" s="1"/>
      <c r="D531" s="1"/>
      <c r="E531" s="1"/>
      <c r="F531" s="2"/>
      <c r="G531" s="1"/>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row>
    <row r="532" spans="1:45" ht="14.25" customHeight="1">
      <c r="A532" s="1"/>
      <c r="B532" s="1"/>
      <c r="C532" s="1"/>
      <c r="D532" s="1"/>
      <c r="E532" s="1"/>
      <c r="F532" s="2"/>
      <c r="G532" s="1"/>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row>
    <row r="533" spans="1:45" ht="14.25" customHeight="1">
      <c r="A533" s="1"/>
      <c r="B533" s="1"/>
      <c r="C533" s="1"/>
      <c r="D533" s="1"/>
      <c r="E533" s="1"/>
      <c r="F533" s="2"/>
      <c r="G533" s="1"/>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row>
    <row r="534" spans="1:45" ht="14.25" customHeight="1">
      <c r="A534" s="1"/>
      <c r="B534" s="1"/>
      <c r="C534" s="1"/>
      <c r="D534" s="1"/>
      <c r="E534" s="1"/>
      <c r="F534" s="2"/>
      <c r="G534" s="1"/>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row>
    <row r="535" spans="1:45" ht="14.25" customHeight="1">
      <c r="A535" s="1"/>
      <c r="B535" s="1"/>
      <c r="C535" s="1"/>
      <c r="D535" s="1"/>
      <c r="E535" s="1"/>
      <c r="F535" s="2"/>
      <c r="G535" s="1"/>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row>
    <row r="536" spans="1:45" ht="14.25" customHeight="1">
      <c r="A536" s="1"/>
      <c r="B536" s="1"/>
      <c r="C536" s="1"/>
      <c r="D536" s="1"/>
      <c r="E536" s="1"/>
      <c r="F536" s="2"/>
      <c r="G536" s="1"/>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row>
    <row r="537" spans="1:45" ht="14.25" customHeight="1">
      <c r="A537" s="1"/>
      <c r="B537" s="1"/>
      <c r="C537" s="1"/>
      <c r="D537" s="1"/>
      <c r="E537" s="1"/>
      <c r="F537" s="2"/>
      <c r="G537" s="1"/>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row>
    <row r="538" spans="1:45" ht="14.25" customHeight="1">
      <c r="A538" s="1"/>
      <c r="B538" s="1"/>
      <c r="C538" s="1"/>
      <c r="D538" s="1"/>
      <c r="E538" s="1"/>
      <c r="F538" s="2"/>
      <c r="G538" s="1"/>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row>
    <row r="539" spans="1:45" ht="14.25" customHeight="1">
      <c r="A539" s="1"/>
      <c r="B539" s="1"/>
      <c r="C539" s="1"/>
      <c r="D539" s="1"/>
      <c r="E539" s="1"/>
      <c r="F539" s="2"/>
      <c r="G539" s="1"/>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row>
    <row r="540" spans="1:45" ht="14.25" customHeight="1">
      <c r="A540" s="1"/>
      <c r="B540" s="1"/>
      <c r="C540" s="1"/>
      <c r="D540" s="1"/>
      <c r="E540" s="1"/>
      <c r="F540" s="2"/>
      <c r="G540" s="1"/>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row>
    <row r="541" spans="1:45" ht="14.25" customHeight="1">
      <c r="A541" s="1"/>
      <c r="B541" s="1"/>
      <c r="C541" s="1"/>
      <c r="D541" s="1"/>
      <c r="E541" s="1"/>
      <c r="F541" s="2"/>
      <c r="G541" s="1"/>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row>
    <row r="542" spans="1:45" ht="14.25" customHeight="1">
      <c r="A542" s="1"/>
      <c r="B542" s="1"/>
      <c r="C542" s="1"/>
      <c r="D542" s="1"/>
      <c r="E542" s="1"/>
      <c r="F542" s="2"/>
      <c r="G542" s="1"/>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row>
    <row r="543" spans="1:45" ht="14.25" customHeight="1">
      <c r="A543" s="1"/>
      <c r="B543" s="1"/>
      <c r="C543" s="1"/>
      <c r="D543" s="1"/>
      <c r="E543" s="1"/>
      <c r="F543" s="2"/>
      <c r="G543" s="1"/>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row>
    <row r="544" spans="1:45" ht="14.25" customHeight="1">
      <c r="A544" s="1"/>
      <c r="B544" s="1"/>
      <c r="C544" s="1"/>
      <c r="D544" s="1"/>
      <c r="E544" s="1"/>
      <c r="F544" s="2"/>
      <c r="G544" s="1"/>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row>
    <row r="545" spans="1:45" ht="14.25" customHeight="1">
      <c r="A545" s="1"/>
      <c r="B545" s="1"/>
      <c r="C545" s="1"/>
      <c r="D545" s="1"/>
      <c r="E545" s="1"/>
      <c r="F545" s="2"/>
      <c r="G545" s="1"/>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row>
    <row r="546" spans="1:45" ht="14.25" customHeight="1">
      <c r="A546" s="1"/>
      <c r="B546" s="1"/>
      <c r="C546" s="1"/>
      <c r="D546" s="1"/>
      <c r="E546" s="1"/>
      <c r="F546" s="2"/>
      <c r="G546" s="1"/>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row>
    <row r="547" spans="1:45" ht="14.25" customHeight="1">
      <c r="A547" s="1"/>
      <c r="B547" s="1"/>
      <c r="C547" s="1"/>
      <c r="D547" s="1"/>
      <c r="E547" s="1"/>
      <c r="F547" s="2"/>
      <c r="G547" s="1"/>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row>
    <row r="548" spans="1:45" ht="14.25" customHeight="1">
      <c r="A548" s="1"/>
      <c r="B548" s="1"/>
      <c r="C548" s="1"/>
      <c r="D548" s="1"/>
      <c r="E548" s="1"/>
      <c r="F548" s="2"/>
      <c r="G548" s="1"/>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row>
    <row r="549" spans="1:45" ht="14.25" customHeight="1">
      <c r="A549" s="1"/>
      <c r="B549" s="1"/>
      <c r="C549" s="1"/>
      <c r="D549" s="1"/>
      <c r="E549" s="1"/>
      <c r="F549" s="2"/>
      <c r="G549" s="1"/>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row>
    <row r="550" spans="1:45" ht="14.25" customHeight="1">
      <c r="A550" s="1"/>
      <c r="B550" s="1"/>
      <c r="C550" s="1"/>
      <c r="D550" s="1"/>
      <c r="E550" s="1"/>
      <c r="F550" s="2"/>
      <c r="G550" s="1"/>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row>
    <row r="551" spans="1:45" ht="14.25" customHeight="1">
      <c r="A551" s="1"/>
      <c r="B551" s="1"/>
      <c r="C551" s="1"/>
      <c r="D551" s="1"/>
      <c r="E551" s="1"/>
      <c r="F551" s="2"/>
      <c r="G551" s="1"/>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row>
    <row r="552" spans="1:45" ht="14.25" customHeight="1">
      <c r="A552" s="1"/>
      <c r="B552" s="1"/>
      <c r="C552" s="1"/>
      <c r="D552" s="1"/>
      <c r="E552" s="1"/>
      <c r="F552" s="2"/>
      <c r="G552" s="1"/>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row>
    <row r="553" spans="1:45" ht="14.25" customHeight="1">
      <c r="A553" s="1"/>
      <c r="B553" s="1"/>
      <c r="C553" s="1"/>
      <c r="D553" s="1"/>
      <c r="E553" s="1"/>
      <c r="F553" s="2"/>
      <c r="G553" s="1"/>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row>
    <row r="554" spans="1:45" ht="14.25" customHeight="1">
      <c r="A554" s="1"/>
      <c r="B554" s="1"/>
      <c r="C554" s="1"/>
      <c r="D554" s="1"/>
      <c r="E554" s="1"/>
      <c r="F554" s="2"/>
      <c r="G554" s="1"/>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row>
    <row r="555" spans="1:45" ht="14.25" customHeight="1">
      <c r="A555" s="1"/>
      <c r="B555" s="1"/>
      <c r="C555" s="1"/>
      <c r="D555" s="1"/>
      <c r="E555" s="1"/>
      <c r="F555" s="2"/>
      <c r="G555" s="1"/>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row>
    <row r="556" spans="1:45" ht="14.25" customHeight="1">
      <c r="A556" s="1"/>
      <c r="B556" s="1"/>
      <c r="C556" s="1"/>
      <c r="D556" s="1"/>
      <c r="E556" s="1"/>
      <c r="F556" s="2"/>
      <c r="G556" s="1"/>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row>
    <row r="557" spans="1:45" ht="14.25" customHeight="1">
      <c r="A557" s="1"/>
      <c r="B557" s="1"/>
      <c r="C557" s="1"/>
      <c r="D557" s="1"/>
      <c r="E557" s="1"/>
      <c r="F557" s="2"/>
      <c r="G557" s="1"/>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row>
    <row r="558" spans="1:45" ht="14.25" customHeight="1">
      <c r="A558" s="1"/>
      <c r="B558" s="1"/>
      <c r="C558" s="1"/>
      <c r="D558" s="1"/>
      <c r="E558" s="1"/>
      <c r="F558" s="2"/>
      <c r="G558" s="1"/>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row>
    <row r="559" spans="1:45" ht="14.25" customHeight="1">
      <c r="A559" s="1"/>
      <c r="B559" s="1"/>
      <c r="C559" s="1"/>
      <c r="D559" s="1"/>
      <c r="E559" s="1"/>
      <c r="F559" s="2"/>
      <c r="G559" s="1"/>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row>
    <row r="560" spans="1:45" ht="14.25" customHeight="1">
      <c r="A560" s="1"/>
      <c r="B560" s="1"/>
      <c r="C560" s="1"/>
      <c r="D560" s="1"/>
      <c r="E560" s="1"/>
      <c r="F560" s="2"/>
      <c r="G560" s="1"/>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row>
    <row r="561" spans="1:45" ht="14.25" customHeight="1">
      <c r="A561" s="1"/>
      <c r="B561" s="1"/>
      <c r="C561" s="1"/>
      <c r="D561" s="1"/>
      <c r="E561" s="1"/>
      <c r="F561" s="2"/>
      <c r="G561" s="1"/>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row>
    <row r="562" spans="1:45" ht="14.25" customHeight="1">
      <c r="A562" s="1"/>
      <c r="B562" s="1"/>
      <c r="C562" s="1"/>
      <c r="D562" s="1"/>
      <c r="E562" s="1"/>
      <c r="F562" s="2"/>
      <c r="G562" s="1"/>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row>
    <row r="563" spans="1:45" ht="14.25" customHeight="1">
      <c r="A563" s="1"/>
      <c r="B563" s="1"/>
      <c r="C563" s="1"/>
      <c r="D563" s="1"/>
      <c r="E563" s="1"/>
      <c r="F563" s="2"/>
      <c r="G563" s="1"/>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row>
    <row r="564" spans="1:45" ht="14.25" customHeight="1">
      <c r="A564" s="1"/>
      <c r="B564" s="1"/>
      <c r="C564" s="1"/>
      <c r="D564" s="1"/>
      <c r="E564" s="1"/>
      <c r="F564" s="2"/>
      <c r="G564" s="1"/>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row>
    <row r="565" spans="1:45" ht="14.25" customHeight="1">
      <c r="A565" s="1"/>
      <c r="B565" s="1"/>
      <c r="C565" s="1"/>
      <c r="D565" s="1"/>
      <c r="E565" s="1"/>
      <c r="F565" s="2"/>
      <c r="G565" s="1"/>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row>
    <row r="566" spans="1:45" ht="14.25" customHeight="1">
      <c r="A566" s="1"/>
      <c r="B566" s="1"/>
      <c r="C566" s="1"/>
      <c r="D566" s="1"/>
      <c r="E566" s="1"/>
      <c r="F566" s="2"/>
      <c r="G566" s="1"/>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row>
    <row r="567" spans="1:45" ht="14.25" customHeight="1">
      <c r="A567" s="1"/>
      <c r="B567" s="1"/>
      <c r="C567" s="1"/>
      <c r="D567" s="1"/>
      <c r="E567" s="1"/>
      <c r="F567" s="2"/>
      <c r="G567" s="1"/>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row>
    <row r="568" spans="1:45" ht="14.25" customHeight="1">
      <c r="A568" s="1"/>
      <c r="B568" s="1"/>
      <c r="C568" s="1"/>
      <c r="D568" s="1"/>
      <c r="E568" s="1"/>
      <c r="F568" s="2"/>
      <c r="G568" s="1"/>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row>
    <row r="569" spans="1:45" ht="14.25" customHeight="1">
      <c r="A569" s="1"/>
      <c r="B569" s="1"/>
      <c r="C569" s="1"/>
      <c r="D569" s="1"/>
      <c r="E569" s="1"/>
      <c r="F569" s="2"/>
      <c r="G569" s="1"/>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row>
    <row r="570" spans="1:45" ht="14.25" customHeight="1">
      <c r="A570" s="1"/>
      <c r="B570" s="1"/>
      <c r="C570" s="1"/>
      <c r="D570" s="1"/>
      <c r="E570" s="1"/>
      <c r="F570" s="2"/>
      <c r="G570" s="1"/>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row>
    <row r="571" spans="1:45" ht="14.25" customHeight="1">
      <c r="A571" s="1"/>
      <c r="B571" s="1"/>
      <c r="C571" s="1"/>
      <c r="D571" s="1"/>
      <c r="E571" s="1"/>
      <c r="F571" s="2"/>
      <c r="G571" s="1"/>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row>
    <row r="572" spans="1:45" ht="14.25" customHeight="1">
      <c r="A572" s="1"/>
      <c r="B572" s="1"/>
      <c r="C572" s="1"/>
      <c r="D572" s="1"/>
      <c r="E572" s="1"/>
      <c r="F572" s="2"/>
      <c r="G572" s="1"/>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row>
    <row r="573" spans="1:45" ht="14.25" customHeight="1">
      <c r="A573" s="1"/>
      <c r="B573" s="1"/>
      <c r="C573" s="1"/>
      <c r="D573" s="1"/>
      <c r="E573" s="1"/>
      <c r="F573" s="2"/>
      <c r="G573" s="1"/>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row>
    <row r="574" spans="1:45" ht="14.25" customHeight="1">
      <c r="A574" s="1"/>
      <c r="B574" s="1"/>
      <c r="C574" s="1"/>
      <c r="D574" s="1"/>
      <c r="E574" s="1"/>
      <c r="F574" s="2"/>
      <c r="G574" s="1"/>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row>
    <row r="575" spans="1:45" ht="14.25" customHeight="1">
      <c r="A575" s="1"/>
      <c r="B575" s="1"/>
      <c r="C575" s="1"/>
      <c r="D575" s="1"/>
      <c r="E575" s="1"/>
      <c r="F575" s="2"/>
      <c r="G575" s="1"/>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row>
    <row r="576" spans="1:45" ht="14.25" customHeight="1">
      <c r="A576" s="1"/>
      <c r="B576" s="1"/>
      <c r="C576" s="1"/>
      <c r="D576" s="1"/>
      <c r="E576" s="1"/>
      <c r="F576" s="2"/>
      <c r="G576" s="1"/>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row>
    <row r="577" spans="1:45" ht="14.25" customHeight="1">
      <c r="A577" s="1"/>
      <c r="B577" s="1"/>
      <c r="C577" s="1"/>
      <c r="D577" s="1"/>
      <c r="E577" s="1"/>
      <c r="F577" s="2"/>
      <c r="G577" s="1"/>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row>
    <row r="578" spans="1:45" ht="14.25" customHeight="1">
      <c r="A578" s="1"/>
      <c r="B578" s="1"/>
      <c r="C578" s="1"/>
      <c r="D578" s="1"/>
      <c r="E578" s="1"/>
      <c r="F578" s="2"/>
      <c r="G578" s="1"/>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row>
    <row r="579" spans="1:45" ht="14.25" customHeight="1">
      <c r="A579" s="1"/>
      <c r="B579" s="1"/>
      <c r="C579" s="1"/>
      <c r="D579" s="1"/>
      <c r="E579" s="1"/>
      <c r="F579" s="2"/>
      <c r="G579" s="1"/>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row>
    <row r="580" spans="1:45" ht="14.25" customHeight="1">
      <c r="A580" s="1"/>
      <c r="B580" s="1"/>
      <c r="C580" s="1"/>
      <c r="D580" s="1"/>
      <c r="E580" s="1"/>
      <c r="F580" s="2"/>
      <c r="G580" s="1"/>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row>
    <row r="581" spans="1:45" ht="14.25" customHeight="1">
      <c r="A581" s="1"/>
      <c r="B581" s="1"/>
      <c r="C581" s="1"/>
      <c r="D581" s="1"/>
      <c r="E581" s="1"/>
      <c r="F581" s="2"/>
      <c r="G581" s="1"/>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row>
    <row r="582" spans="1:45" ht="14.25" customHeight="1">
      <c r="A582" s="1"/>
      <c r="B582" s="1"/>
      <c r="C582" s="1"/>
      <c r="D582" s="1"/>
      <c r="E582" s="1"/>
      <c r="F582" s="2"/>
      <c r="G582" s="1"/>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row>
    <row r="583" spans="1:45" ht="14.25" customHeight="1">
      <c r="A583" s="1"/>
      <c r="B583" s="1"/>
      <c r="C583" s="1"/>
      <c r="D583" s="1"/>
      <c r="E583" s="1"/>
      <c r="F583" s="2"/>
      <c r="G583" s="1"/>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row>
    <row r="584" spans="1:45" ht="14.25" customHeight="1">
      <c r="A584" s="1"/>
      <c r="B584" s="1"/>
      <c r="C584" s="1"/>
      <c r="D584" s="1"/>
      <c r="E584" s="1"/>
      <c r="F584" s="2"/>
      <c r="G584" s="1"/>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row>
    <row r="585" spans="1:45" ht="14.25" customHeight="1">
      <c r="A585" s="1"/>
      <c r="B585" s="1"/>
      <c r="C585" s="1"/>
      <c r="D585" s="1"/>
      <c r="E585" s="1"/>
      <c r="F585" s="2"/>
      <c r="G585" s="1"/>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row>
    <row r="586" spans="1:45" ht="14.25" customHeight="1">
      <c r="A586" s="1"/>
      <c r="B586" s="1"/>
      <c r="C586" s="1"/>
      <c r="D586" s="1"/>
      <c r="E586" s="1"/>
      <c r="F586" s="2"/>
      <c r="G586" s="1"/>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row>
    <row r="587" spans="1:45" ht="14.25" customHeight="1">
      <c r="A587" s="1"/>
      <c r="B587" s="1"/>
      <c r="C587" s="1"/>
      <c r="D587" s="1"/>
      <c r="E587" s="1"/>
      <c r="F587" s="2"/>
      <c r="G587" s="1"/>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row>
    <row r="588" spans="1:45" ht="14.25" customHeight="1">
      <c r="A588" s="1"/>
      <c r="B588" s="1"/>
      <c r="C588" s="1"/>
      <c r="D588" s="1"/>
      <c r="E588" s="1"/>
      <c r="F588" s="2"/>
      <c r="G588" s="1"/>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row>
    <row r="589" spans="1:45" ht="14.25" customHeight="1">
      <c r="A589" s="1"/>
      <c r="B589" s="1"/>
      <c r="C589" s="1"/>
      <c r="D589" s="1"/>
      <c r="E589" s="1"/>
      <c r="F589" s="2"/>
      <c r="G589" s="1"/>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row>
    <row r="590" spans="1:45" ht="14.25" customHeight="1">
      <c r="A590" s="1"/>
      <c r="B590" s="1"/>
      <c r="C590" s="1"/>
      <c r="D590" s="1"/>
      <c r="E590" s="1"/>
      <c r="F590" s="2"/>
      <c r="G590" s="1"/>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row>
    <row r="591" spans="1:45" ht="14.25" customHeight="1">
      <c r="A591" s="1"/>
      <c r="B591" s="1"/>
      <c r="C591" s="1"/>
      <c r="D591" s="1"/>
      <c r="E591" s="1"/>
      <c r="F591" s="2"/>
      <c r="G591" s="1"/>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row>
    <row r="592" spans="1:45" ht="14.25" customHeight="1">
      <c r="A592" s="1"/>
      <c r="B592" s="1"/>
      <c r="C592" s="1"/>
      <c r="D592" s="1"/>
      <c r="E592" s="1"/>
      <c r="F592" s="2"/>
      <c r="G592" s="1"/>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row>
    <row r="593" spans="1:45" ht="14.25" customHeight="1">
      <c r="A593" s="1"/>
      <c r="B593" s="1"/>
      <c r="C593" s="1"/>
      <c r="D593" s="1"/>
      <c r="E593" s="1"/>
      <c r="F593" s="2"/>
      <c r="G593" s="1"/>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row>
    <row r="594" spans="1:45" ht="14.25" customHeight="1">
      <c r="A594" s="1"/>
      <c r="B594" s="1"/>
      <c r="C594" s="1"/>
      <c r="D594" s="1"/>
      <c r="E594" s="1"/>
      <c r="F594" s="2"/>
      <c r="G594" s="1"/>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row>
    <row r="595" spans="1:45" ht="14.25" customHeight="1">
      <c r="A595" s="1"/>
      <c r="B595" s="1"/>
      <c r="C595" s="1"/>
      <c r="D595" s="1"/>
      <c r="E595" s="1"/>
      <c r="F595" s="2"/>
      <c r="G595" s="1"/>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row>
    <row r="596" spans="1:45" ht="14.25" customHeight="1">
      <c r="A596" s="1"/>
      <c r="B596" s="1"/>
      <c r="C596" s="1"/>
      <c r="D596" s="1"/>
      <c r="E596" s="1"/>
      <c r="F596" s="2"/>
      <c r="G596" s="1"/>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row>
    <row r="597" spans="1:45" ht="14.25" customHeight="1">
      <c r="A597" s="1"/>
      <c r="B597" s="1"/>
      <c r="C597" s="1"/>
      <c r="D597" s="1"/>
      <c r="E597" s="1"/>
      <c r="F597" s="2"/>
      <c r="G597" s="1"/>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row>
    <row r="598" spans="1:45" ht="14.25" customHeight="1">
      <c r="A598" s="1"/>
      <c r="B598" s="1"/>
      <c r="C598" s="1"/>
      <c r="D598" s="1"/>
      <c r="E598" s="1"/>
      <c r="F598" s="2"/>
      <c r="G598" s="1"/>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row>
    <row r="599" spans="1:45" ht="14.25" customHeight="1">
      <c r="A599" s="1"/>
      <c r="B599" s="1"/>
      <c r="C599" s="1"/>
      <c r="D599" s="1"/>
      <c r="E599" s="1"/>
      <c r="F599" s="2"/>
      <c r="G599" s="1"/>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row>
    <row r="600" spans="1:45" ht="14.25" customHeight="1">
      <c r="A600" s="1"/>
      <c r="B600" s="1"/>
      <c r="C600" s="1"/>
      <c r="D600" s="1"/>
      <c r="E600" s="1"/>
      <c r="F600" s="2"/>
      <c r="G600" s="1"/>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row>
    <row r="601" spans="1:45" ht="14.25" customHeight="1">
      <c r="A601" s="1"/>
      <c r="B601" s="1"/>
      <c r="C601" s="1"/>
      <c r="D601" s="1"/>
      <c r="E601" s="1"/>
      <c r="F601" s="2"/>
      <c r="G601" s="1"/>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row>
    <row r="602" spans="1:45" ht="14.25" customHeight="1">
      <c r="A602" s="1"/>
      <c r="B602" s="1"/>
      <c r="C602" s="1"/>
      <c r="D602" s="1"/>
      <c r="E602" s="1"/>
      <c r="F602" s="2"/>
      <c r="G602" s="1"/>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row>
    <row r="603" spans="1:45" ht="14.25" customHeight="1">
      <c r="A603" s="1"/>
      <c r="B603" s="1"/>
      <c r="C603" s="1"/>
      <c r="D603" s="1"/>
      <c r="E603" s="1"/>
      <c r="F603" s="2"/>
      <c r="G603" s="1"/>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row>
    <row r="604" spans="1:45" ht="14.25" customHeight="1">
      <c r="A604" s="1"/>
      <c r="B604" s="1"/>
      <c r="C604" s="1"/>
      <c r="D604" s="1"/>
      <c r="E604" s="1"/>
      <c r="F604" s="2"/>
      <c r="G604" s="1"/>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row>
    <row r="605" spans="1:45" ht="14.25" customHeight="1">
      <c r="A605" s="1"/>
      <c r="B605" s="1"/>
      <c r="C605" s="1"/>
      <c r="D605" s="1"/>
      <c r="E605" s="1"/>
      <c r="F605" s="2"/>
      <c r="G605" s="1"/>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row>
    <row r="606" spans="1:45" ht="14.25" customHeight="1">
      <c r="A606" s="1"/>
      <c r="B606" s="1"/>
      <c r="C606" s="1"/>
      <c r="D606" s="1"/>
      <c r="E606" s="1"/>
      <c r="F606" s="2"/>
      <c r="G606" s="1"/>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row>
    <row r="607" spans="1:45" ht="14.25" customHeight="1">
      <c r="A607" s="1"/>
      <c r="B607" s="1"/>
      <c r="C607" s="1"/>
      <c r="D607" s="1"/>
      <c r="E607" s="1"/>
      <c r="F607" s="2"/>
      <c r="G607" s="1"/>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row>
    <row r="608" spans="1:45" ht="14.25" customHeight="1">
      <c r="A608" s="1"/>
      <c r="B608" s="1"/>
      <c r="C608" s="1"/>
      <c r="D608" s="1"/>
      <c r="E608" s="1"/>
      <c r="F608" s="2"/>
      <c r="G608" s="1"/>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row>
    <row r="609" spans="1:45" ht="14.25" customHeight="1">
      <c r="A609" s="1"/>
      <c r="B609" s="1"/>
      <c r="C609" s="1"/>
      <c r="D609" s="1"/>
      <c r="E609" s="1"/>
      <c r="F609" s="2"/>
      <c r="G609" s="1"/>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row>
    <row r="610" spans="1:45" ht="14.25" customHeight="1">
      <c r="A610" s="1"/>
      <c r="B610" s="1"/>
      <c r="C610" s="1"/>
      <c r="D610" s="1"/>
      <c r="E610" s="1"/>
      <c r="F610" s="2"/>
      <c r="G610" s="1"/>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row>
    <row r="611" spans="1:45" ht="14.25" customHeight="1">
      <c r="A611" s="1"/>
      <c r="B611" s="1"/>
      <c r="C611" s="1"/>
      <c r="D611" s="1"/>
      <c r="E611" s="1"/>
      <c r="F611" s="2"/>
      <c r="G611" s="1"/>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row>
    <row r="612" spans="1:45" ht="14.25" customHeight="1">
      <c r="A612" s="1"/>
      <c r="B612" s="1"/>
      <c r="C612" s="1"/>
      <c r="D612" s="1"/>
      <c r="E612" s="1"/>
      <c r="F612" s="2"/>
      <c r="G612" s="1"/>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row>
    <row r="613" spans="1:45" ht="14.25" customHeight="1">
      <c r="A613" s="1"/>
      <c r="B613" s="1"/>
      <c r="C613" s="1"/>
      <c r="D613" s="1"/>
      <c r="E613" s="1"/>
      <c r="F613" s="2"/>
      <c r="G613" s="1"/>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row>
    <row r="614" spans="1:45" ht="14.25" customHeight="1">
      <c r="A614" s="1"/>
      <c r="B614" s="1"/>
      <c r="C614" s="1"/>
      <c r="D614" s="1"/>
      <c r="E614" s="1"/>
      <c r="F614" s="2"/>
      <c r="G614" s="1"/>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row>
    <row r="615" spans="1:45" ht="14.25" customHeight="1">
      <c r="A615" s="1"/>
      <c r="B615" s="1"/>
      <c r="C615" s="1"/>
      <c r="D615" s="1"/>
      <c r="E615" s="1"/>
      <c r="F615" s="2"/>
      <c r="G615" s="1"/>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row>
    <row r="616" spans="1:45" ht="14.25" customHeight="1">
      <c r="A616" s="1"/>
      <c r="B616" s="1"/>
      <c r="C616" s="1"/>
      <c r="D616" s="1"/>
      <c r="E616" s="1"/>
      <c r="F616" s="2"/>
      <c r="G616" s="1"/>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row>
    <row r="617" spans="1:45" ht="14.25" customHeight="1">
      <c r="A617" s="1"/>
      <c r="B617" s="1"/>
      <c r="C617" s="1"/>
      <c r="D617" s="1"/>
      <c r="E617" s="1"/>
      <c r="F617" s="2"/>
      <c r="G617" s="1"/>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row>
    <row r="618" spans="1:45" ht="14.25" customHeight="1">
      <c r="A618" s="1"/>
      <c r="B618" s="1"/>
      <c r="C618" s="1"/>
      <c r="D618" s="1"/>
      <c r="E618" s="1"/>
      <c r="F618" s="2"/>
      <c r="G618" s="1"/>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row>
    <row r="619" spans="1:45" ht="14.25" customHeight="1">
      <c r="A619" s="1"/>
      <c r="B619" s="1"/>
      <c r="C619" s="1"/>
      <c r="D619" s="1"/>
      <c r="E619" s="1"/>
      <c r="F619" s="2"/>
      <c r="G619" s="1"/>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row>
    <row r="620" spans="1:45" ht="14.25" customHeight="1">
      <c r="A620" s="1"/>
      <c r="B620" s="1"/>
      <c r="C620" s="1"/>
      <c r="D620" s="1"/>
      <c r="E620" s="1"/>
      <c r="F620" s="2"/>
      <c r="G620" s="1"/>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row>
    <row r="621" spans="1:45" ht="14.25" customHeight="1">
      <c r="A621" s="1"/>
      <c r="B621" s="1"/>
      <c r="C621" s="1"/>
      <c r="D621" s="1"/>
      <c r="E621" s="1"/>
      <c r="F621" s="2"/>
      <c r="G621" s="1"/>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row>
    <row r="622" spans="1:45" ht="14.25" customHeight="1">
      <c r="A622" s="1"/>
      <c r="B622" s="1"/>
      <c r="C622" s="1"/>
      <c r="D622" s="1"/>
      <c r="E622" s="1"/>
      <c r="F622" s="2"/>
      <c r="G622" s="1"/>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row>
    <row r="623" spans="1:45" ht="14.25" customHeight="1">
      <c r="A623" s="1"/>
      <c r="B623" s="1"/>
      <c r="C623" s="1"/>
      <c r="D623" s="1"/>
      <c r="E623" s="1"/>
      <c r="F623" s="2"/>
      <c r="G623" s="1"/>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row>
    <row r="624" spans="1:45" ht="14.25" customHeight="1">
      <c r="A624" s="1"/>
      <c r="B624" s="1"/>
      <c r="C624" s="1"/>
      <c r="D624" s="1"/>
      <c r="E624" s="1"/>
      <c r="F624" s="2"/>
      <c r="G624" s="1"/>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row>
    <row r="625" spans="1:45" ht="14.25" customHeight="1">
      <c r="A625" s="1"/>
      <c r="B625" s="1"/>
      <c r="C625" s="1"/>
      <c r="D625" s="1"/>
      <c r="E625" s="1"/>
      <c r="F625" s="2"/>
      <c r="G625" s="1"/>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row>
    <row r="626" spans="1:45" ht="14.25" customHeight="1">
      <c r="A626" s="1"/>
      <c r="B626" s="1"/>
      <c r="C626" s="1"/>
      <c r="D626" s="1"/>
      <c r="E626" s="1"/>
      <c r="F626" s="2"/>
      <c r="G626" s="1"/>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row>
    <row r="627" spans="1:45" ht="14.25" customHeight="1">
      <c r="A627" s="1"/>
      <c r="B627" s="1"/>
      <c r="C627" s="1"/>
      <c r="D627" s="1"/>
      <c r="E627" s="1"/>
      <c r="F627" s="2"/>
      <c r="G627" s="1"/>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row>
    <row r="628" spans="1:45" ht="14.25" customHeight="1">
      <c r="A628" s="1"/>
      <c r="B628" s="1"/>
      <c r="C628" s="1"/>
      <c r="D628" s="1"/>
      <c r="E628" s="1"/>
      <c r="F628" s="2"/>
      <c r="G628" s="1"/>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row>
    <row r="629" spans="1:45" ht="14.25" customHeight="1">
      <c r="A629" s="1"/>
      <c r="B629" s="1"/>
      <c r="C629" s="1"/>
      <c r="D629" s="1"/>
      <c r="E629" s="1"/>
      <c r="F629" s="2"/>
      <c r="G629" s="1"/>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row>
    <row r="630" spans="1:45" ht="14.25" customHeight="1">
      <c r="A630" s="1"/>
      <c r="B630" s="1"/>
      <c r="C630" s="1"/>
      <c r="D630" s="1"/>
      <c r="E630" s="1"/>
      <c r="F630" s="2"/>
      <c r="G630" s="1"/>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row>
    <row r="631" spans="1:45" ht="14.25" customHeight="1">
      <c r="A631" s="1"/>
      <c r="B631" s="1"/>
      <c r="C631" s="1"/>
      <c r="D631" s="1"/>
      <c r="E631" s="1"/>
      <c r="F631" s="2"/>
      <c r="G631" s="1"/>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row>
    <row r="632" spans="1:45" ht="14.25" customHeight="1">
      <c r="A632" s="1"/>
      <c r="B632" s="1"/>
      <c r="C632" s="1"/>
      <c r="D632" s="1"/>
      <c r="E632" s="1"/>
      <c r="F632" s="2"/>
      <c r="G632" s="1"/>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row>
    <row r="633" spans="1:45" ht="14.25" customHeight="1">
      <c r="A633" s="1"/>
      <c r="B633" s="1"/>
      <c r="C633" s="1"/>
      <c r="D633" s="1"/>
      <c r="E633" s="1"/>
      <c r="F633" s="2"/>
      <c r="G633" s="1"/>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row>
    <row r="634" spans="1:45" ht="14.25" customHeight="1">
      <c r="A634" s="1"/>
      <c r="B634" s="1"/>
      <c r="C634" s="1"/>
      <c r="D634" s="1"/>
      <c r="E634" s="1"/>
      <c r="F634" s="2"/>
      <c r="G634" s="1"/>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row>
    <row r="635" spans="1:45" ht="14.25" customHeight="1">
      <c r="A635" s="1"/>
      <c r="B635" s="1"/>
      <c r="C635" s="1"/>
      <c r="D635" s="1"/>
      <c r="E635" s="1"/>
      <c r="F635" s="2"/>
      <c r="G635" s="1"/>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row>
    <row r="636" spans="1:45" ht="14.25" customHeight="1">
      <c r="A636" s="1"/>
      <c r="B636" s="1"/>
      <c r="C636" s="1"/>
      <c r="D636" s="1"/>
      <c r="E636" s="1"/>
      <c r="F636" s="2"/>
      <c r="G636" s="1"/>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row>
    <row r="637" spans="1:45" ht="14.25" customHeight="1">
      <c r="A637" s="1"/>
      <c r="B637" s="1"/>
      <c r="C637" s="1"/>
      <c r="D637" s="1"/>
      <c r="E637" s="1"/>
      <c r="F637" s="2"/>
      <c r="G637" s="1"/>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row>
    <row r="638" spans="1:45" ht="14.25" customHeight="1">
      <c r="A638" s="1"/>
      <c r="B638" s="1"/>
      <c r="C638" s="1"/>
      <c r="D638" s="1"/>
      <c r="E638" s="1"/>
      <c r="F638" s="2"/>
      <c r="G638" s="1"/>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row>
    <row r="639" spans="1:45" ht="14.25" customHeight="1">
      <c r="A639" s="1"/>
      <c r="B639" s="1"/>
      <c r="C639" s="1"/>
      <c r="D639" s="1"/>
      <c r="E639" s="1"/>
      <c r="F639" s="2"/>
      <c r="G639" s="1"/>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row>
    <row r="640" spans="1:45" ht="14.25" customHeight="1">
      <c r="A640" s="1"/>
      <c r="B640" s="1"/>
      <c r="C640" s="1"/>
      <c r="D640" s="1"/>
      <c r="E640" s="1"/>
      <c r="F640" s="2"/>
      <c r="G640" s="1"/>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row>
    <row r="641" spans="1:45" ht="14.25" customHeight="1">
      <c r="A641" s="1"/>
      <c r="B641" s="1"/>
      <c r="C641" s="1"/>
      <c r="D641" s="1"/>
      <c r="E641" s="1"/>
      <c r="F641" s="2"/>
      <c r="G641" s="1"/>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row>
    <row r="642" spans="1:45" ht="14.25" customHeight="1">
      <c r="A642" s="1"/>
      <c r="B642" s="1"/>
      <c r="C642" s="1"/>
      <c r="D642" s="1"/>
      <c r="E642" s="1"/>
      <c r="F642" s="2"/>
      <c r="G642" s="1"/>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row>
    <row r="643" spans="1:45" ht="14.25" customHeight="1">
      <c r="A643" s="1"/>
      <c r="B643" s="1"/>
      <c r="C643" s="1"/>
      <c r="D643" s="1"/>
      <c r="E643" s="1"/>
      <c r="F643" s="2"/>
      <c r="G643" s="1"/>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row>
    <row r="644" spans="1:45" ht="14.25" customHeight="1">
      <c r="A644" s="1"/>
      <c r="B644" s="1"/>
      <c r="C644" s="1"/>
      <c r="D644" s="1"/>
      <c r="E644" s="1"/>
      <c r="F644" s="2"/>
      <c r="G644" s="1"/>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row>
    <row r="645" spans="1:45" ht="14.25" customHeight="1">
      <c r="A645" s="1"/>
      <c r="B645" s="1"/>
      <c r="C645" s="1"/>
      <c r="D645" s="1"/>
      <c r="E645" s="1"/>
      <c r="F645" s="2"/>
      <c r="G645" s="1"/>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row>
    <row r="646" spans="1:45" ht="14.25" customHeight="1">
      <c r="A646" s="1"/>
      <c r="B646" s="1"/>
      <c r="C646" s="1"/>
      <c r="D646" s="1"/>
      <c r="E646" s="1"/>
      <c r="F646" s="2"/>
      <c r="G646" s="1"/>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row>
    <row r="647" spans="1:45" ht="14.25" customHeight="1">
      <c r="A647" s="1"/>
      <c r="B647" s="1"/>
      <c r="C647" s="1"/>
      <c r="D647" s="1"/>
      <c r="E647" s="1"/>
      <c r="F647" s="2"/>
      <c r="G647" s="1"/>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row>
    <row r="648" spans="1:45" ht="14.25" customHeight="1">
      <c r="A648" s="1"/>
      <c r="B648" s="1"/>
      <c r="C648" s="1"/>
      <c r="D648" s="1"/>
      <c r="E648" s="1"/>
      <c r="F648" s="2"/>
      <c r="G648" s="1"/>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row>
    <row r="649" spans="1:45" ht="14.25" customHeight="1">
      <c r="A649" s="1"/>
      <c r="B649" s="1"/>
      <c r="C649" s="1"/>
      <c r="D649" s="1"/>
      <c r="E649" s="1"/>
      <c r="F649" s="2"/>
      <c r="G649" s="1"/>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row>
    <row r="650" spans="1:45" ht="14.25" customHeight="1">
      <c r="A650" s="1"/>
      <c r="B650" s="1"/>
      <c r="C650" s="1"/>
      <c r="D650" s="1"/>
      <c r="E650" s="1"/>
      <c r="F650" s="2"/>
      <c r="G650" s="1"/>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row>
    <row r="651" spans="1:45" ht="14.25" customHeight="1">
      <c r="A651" s="1"/>
      <c r="B651" s="1"/>
      <c r="C651" s="1"/>
      <c r="D651" s="1"/>
      <c r="E651" s="1"/>
      <c r="F651" s="2"/>
      <c r="G651" s="1"/>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row>
    <row r="652" spans="1:45" ht="14.25" customHeight="1">
      <c r="A652" s="1"/>
      <c r="B652" s="1"/>
      <c r="C652" s="1"/>
      <c r="D652" s="1"/>
      <c r="E652" s="1"/>
      <c r="F652" s="2"/>
      <c r="G652" s="1"/>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row>
    <row r="653" spans="1:45" ht="14.25" customHeight="1">
      <c r="A653" s="1"/>
      <c r="B653" s="1"/>
      <c r="C653" s="1"/>
      <c r="D653" s="1"/>
      <c r="E653" s="1"/>
      <c r="F653" s="2"/>
      <c r="G653" s="1"/>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row>
    <row r="654" spans="1:45" ht="14.25" customHeight="1">
      <c r="A654" s="1"/>
      <c r="B654" s="1"/>
      <c r="C654" s="1"/>
      <c r="D654" s="1"/>
      <c r="E654" s="1"/>
      <c r="F654" s="2"/>
      <c r="G654" s="1"/>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row>
    <row r="655" spans="1:45" ht="14.25" customHeight="1">
      <c r="A655" s="1"/>
      <c r="B655" s="1"/>
      <c r="C655" s="1"/>
      <c r="D655" s="1"/>
      <c r="E655" s="1"/>
      <c r="F655" s="2"/>
      <c r="G655" s="1"/>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row>
    <row r="656" spans="1:45" ht="14.25" customHeight="1">
      <c r="A656" s="1"/>
      <c r="B656" s="1"/>
      <c r="C656" s="1"/>
      <c r="D656" s="1"/>
      <c r="E656" s="1"/>
      <c r="F656" s="2"/>
      <c r="G656" s="1"/>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row>
    <row r="657" spans="1:45" ht="14.25" customHeight="1">
      <c r="A657" s="1"/>
      <c r="B657" s="1"/>
      <c r="C657" s="1"/>
      <c r="D657" s="1"/>
      <c r="E657" s="1"/>
      <c r="F657" s="2"/>
      <c r="G657" s="1"/>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row>
    <row r="658" spans="1:45" ht="14.25" customHeight="1">
      <c r="A658" s="1"/>
      <c r="B658" s="1"/>
      <c r="C658" s="1"/>
      <c r="D658" s="1"/>
      <c r="E658" s="1"/>
      <c r="F658" s="2"/>
      <c r="G658" s="1"/>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row>
    <row r="659" spans="1:45" ht="14.25" customHeight="1">
      <c r="A659" s="1"/>
      <c r="B659" s="1"/>
      <c r="C659" s="1"/>
      <c r="D659" s="1"/>
      <c r="E659" s="1"/>
      <c r="F659" s="2"/>
      <c r="G659" s="1"/>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row>
    <row r="660" spans="1:45" ht="14.25" customHeight="1">
      <c r="A660" s="1"/>
      <c r="B660" s="1"/>
      <c r="C660" s="1"/>
      <c r="D660" s="1"/>
      <c r="E660" s="1"/>
      <c r="F660" s="2"/>
      <c r="G660" s="1"/>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row>
    <row r="661" spans="1:45" ht="14.25" customHeight="1">
      <c r="A661" s="1"/>
      <c r="B661" s="1"/>
      <c r="C661" s="1"/>
      <c r="D661" s="1"/>
      <c r="E661" s="1"/>
      <c r="F661" s="2"/>
      <c r="G661" s="1"/>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row>
    <row r="662" spans="1:45" ht="14.25" customHeight="1">
      <c r="A662" s="1"/>
      <c r="B662" s="1"/>
      <c r="C662" s="1"/>
      <c r="D662" s="1"/>
      <c r="E662" s="1"/>
      <c r="F662" s="2"/>
      <c r="G662" s="1"/>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row>
    <row r="663" spans="1:45" ht="14.25" customHeight="1">
      <c r="A663" s="1"/>
      <c r="B663" s="1"/>
      <c r="C663" s="1"/>
      <c r="D663" s="1"/>
      <c r="E663" s="1"/>
      <c r="F663" s="2"/>
      <c r="G663" s="1"/>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row>
    <row r="664" spans="1:45" ht="14.25" customHeight="1">
      <c r="A664" s="1"/>
      <c r="B664" s="1"/>
      <c r="C664" s="1"/>
      <c r="D664" s="1"/>
      <c r="E664" s="1"/>
      <c r="F664" s="2"/>
      <c r="G664" s="1"/>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row>
    <row r="665" spans="1:45" ht="14.25" customHeight="1">
      <c r="A665" s="1"/>
      <c r="B665" s="1"/>
      <c r="C665" s="1"/>
      <c r="D665" s="1"/>
      <c r="E665" s="1"/>
      <c r="F665" s="2"/>
      <c r="G665" s="1"/>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row>
    <row r="666" spans="1:45" ht="14.25" customHeight="1">
      <c r="A666" s="1"/>
      <c r="B666" s="1"/>
      <c r="C666" s="1"/>
      <c r="D666" s="1"/>
      <c r="E666" s="1"/>
      <c r="F666" s="2"/>
      <c r="G666" s="1"/>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row>
    <row r="667" spans="1:45" ht="14.25" customHeight="1">
      <c r="A667" s="1"/>
      <c r="B667" s="1"/>
      <c r="C667" s="1"/>
      <c r="D667" s="1"/>
      <c r="E667" s="1"/>
      <c r="F667" s="2"/>
      <c r="G667" s="1"/>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row>
    <row r="668" spans="1:45" ht="14.25" customHeight="1">
      <c r="A668" s="1"/>
      <c r="B668" s="1"/>
      <c r="C668" s="1"/>
      <c r="D668" s="1"/>
      <c r="E668" s="1"/>
      <c r="F668" s="2"/>
      <c r="G668" s="1"/>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row>
    <row r="669" spans="1:45" ht="14.25" customHeight="1">
      <c r="A669" s="1"/>
      <c r="B669" s="1"/>
      <c r="C669" s="1"/>
      <c r="D669" s="1"/>
      <c r="E669" s="1"/>
      <c r="F669" s="2"/>
      <c r="G669" s="1"/>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row>
    <row r="670" spans="1:45" ht="14.25" customHeight="1">
      <c r="A670" s="1"/>
      <c r="B670" s="1"/>
      <c r="C670" s="1"/>
      <c r="D670" s="1"/>
      <c r="E670" s="1"/>
      <c r="F670" s="2"/>
      <c r="G670" s="1"/>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row>
    <row r="671" spans="1:45" ht="14.25" customHeight="1">
      <c r="A671" s="1"/>
      <c r="B671" s="1"/>
      <c r="C671" s="1"/>
      <c r="D671" s="1"/>
      <c r="E671" s="1"/>
      <c r="F671" s="2"/>
      <c r="G671" s="1"/>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row>
    <row r="672" spans="1:45" ht="14.25" customHeight="1">
      <c r="A672" s="1"/>
      <c r="B672" s="1"/>
      <c r="C672" s="1"/>
      <c r="D672" s="1"/>
      <c r="E672" s="1"/>
      <c r="F672" s="2"/>
      <c r="G672" s="1"/>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row>
    <row r="673" spans="1:45" ht="14.25" customHeight="1">
      <c r="A673" s="1"/>
      <c r="B673" s="1"/>
      <c r="C673" s="1"/>
      <c r="D673" s="1"/>
      <c r="E673" s="1"/>
      <c r="F673" s="2"/>
      <c r="G673" s="1"/>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row>
    <row r="674" spans="1:45" ht="14.25" customHeight="1">
      <c r="A674" s="1"/>
      <c r="B674" s="1"/>
      <c r="C674" s="1"/>
      <c r="D674" s="1"/>
      <c r="E674" s="1"/>
      <c r="F674" s="2"/>
      <c r="G674" s="1"/>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row>
    <row r="675" spans="1:45" ht="14.25" customHeight="1">
      <c r="A675" s="1"/>
      <c r="B675" s="1"/>
      <c r="C675" s="1"/>
      <c r="D675" s="1"/>
      <c r="E675" s="1"/>
      <c r="F675" s="2"/>
      <c r="G675" s="1"/>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row>
    <row r="676" spans="1:45" ht="14.25" customHeight="1">
      <c r="A676" s="1"/>
      <c r="B676" s="1"/>
      <c r="C676" s="1"/>
      <c r="D676" s="1"/>
      <c r="E676" s="1"/>
      <c r="F676" s="2"/>
      <c r="G676" s="1"/>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row>
    <row r="677" spans="1:45" ht="14.25" customHeight="1">
      <c r="A677" s="1"/>
      <c r="B677" s="1"/>
      <c r="C677" s="1"/>
      <c r="D677" s="1"/>
      <c r="E677" s="1"/>
      <c r="F677" s="2"/>
      <c r="G677" s="1"/>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row>
    <row r="678" spans="1:45" ht="14.25" customHeight="1">
      <c r="A678" s="1"/>
      <c r="B678" s="1"/>
      <c r="C678" s="1"/>
      <c r="D678" s="1"/>
      <c r="E678" s="1"/>
      <c r="F678" s="2"/>
      <c r="G678" s="1"/>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row>
    <row r="679" spans="1:45" ht="14.25" customHeight="1">
      <c r="A679" s="1"/>
      <c r="B679" s="1"/>
      <c r="C679" s="1"/>
      <c r="D679" s="1"/>
      <c r="E679" s="1"/>
      <c r="F679" s="2"/>
      <c r="G679" s="1"/>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row>
    <row r="680" spans="1:45" ht="14.25" customHeight="1">
      <c r="A680" s="1"/>
      <c r="B680" s="1"/>
      <c r="C680" s="1"/>
      <c r="D680" s="1"/>
      <c r="E680" s="1"/>
      <c r="F680" s="2"/>
      <c r="G680" s="1"/>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row>
    <row r="681" spans="1:45" ht="14.25" customHeight="1">
      <c r="A681" s="1"/>
      <c r="B681" s="1"/>
      <c r="C681" s="1"/>
      <c r="D681" s="1"/>
      <c r="E681" s="1"/>
      <c r="F681" s="2"/>
      <c r="G681" s="1"/>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row>
    <row r="682" spans="1:45" ht="14.25" customHeight="1">
      <c r="A682" s="1"/>
      <c r="B682" s="1"/>
      <c r="C682" s="1"/>
      <c r="D682" s="1"/>
      <c r="E682" s="1"/>
      <c r="F682" s="2"/>
      <c r="G682" s="1"/>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row>
    <row r="683" spans="1:45" ht="14.25" customHeight="1">
      <c r="A683" s="1"/>
      <c r="B683" s="1"/>
      <c r="C683" s="1"/>
      <c r="D683" s="1"/>
      <c r="E683" s="1"/>
      <c r="F683" s="2"/>
      <c r="G683" s="1"/>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row>
    <row r="684" spans="1:45" ht="14.25" customHeight="1">
      <c r="A684" s="1"/>
      <c r="B684" s="1"/>
      <c r="C684" s="1"/>
      <c r="D684" s="1"/>
      <c r="E684" s="1"/>
      <c r="F684" s="2"/>
      <c r="G684" s="1"/>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row>
    <row r="685" spans="1:45" ht="14.25" customHeight="1">
      <c r="A685" s="1"/>
      <c r="B685" s="1"/>
      <c r="C685" s="1"/>
      <c r="D685" s="1"/>
      <c r="E685" s="1"/>
      <c r="F685" s="2"/>
      <c r="G685" s="1"/>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row>
    <row r="686" spans="1:45" ht="14.25" customHeight="1">
      <c r="A686" s="1"/>
      <c r="B686" s="1"/>
      <c r="C686" s="1"/>
      <c r="D686" s="1"/>
      <c r="E686" s="1"/>
      <c r="F686" s="2"/>
      <c r="G686" s="1"/>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row>
    <row r="687" spans="1:45" ht="14.25" customHeight="1">
      <c r="A687" s="1"/>
      <c r="B687" s="1"/>
      <c r="C687" s="1"/>
      <c r="D687" s="1"/>
      <c r="E687" s="1"/>
      <c r="F687" s="2"/>
      <c r="G687" s="1"/>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row>
    <row r="688" spans="1:45" ht="14.25" customHeight="1">
      <c r="A688" s="1"/>
      <c r="B688" s="1"/>
      <c r="C688" s="1"/>
      <c r="D688" s="1"/>
      <c r="E688" s="1"/>
      <c r="F688" s="2"/>
      <c r="G688" s="1"/>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row>
    <row r="689" spans="1:45" ht="14.25" customHeight="1">
      <c r="A689" s="1"/>
      <c r="B689" s="1"/>
      <c r="C689" s="1"/>
      <c r="D689" s="1"/>
      <c r="E689" s="1"/>
      <c r="F689" s="2"/>
      <c r="G689" s="1"/>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row>
    <row r="690" spans="1:45" ht="14.25" customHeight="1">
      <c r="A690" s="1"/>
      <c r="B690" s="1"/>
      <c r="C690" s="1"/>
      <c r="D690" s="1"/>
      <c r="E690" s="1"/>
      <c r="F690" s="2"/>
      <c r="G690" s="1"/>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row>
    <row r="691" spans="1:45" ht="14.25" customHeight="1">
      <c r="A691" s="1"/>
      <c r="B691" s="1"/>
      <c r="C691" s="1"/>
      <c r="D691" s="1"/>
      <c r="E691" s="1"/>
      <c r="F691" s="2"/>
      <c r="G691" s="1"/>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row>
    <row r="692" spans="1:45" ht="14.25" customHeight="1">
      <c r="A692" s="1"/>
      <c r="B692" s="1"/>
      <c r="C692" s="1"/>
      <c r="D692" s="1"/>
      <c r="E692" s="1"/>
      <c r="F692" s="2"/>
      <c r="G692" s="1"/>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row>
    <row r="693" spans="1:45" ht="14.25" customHeight="1">
      <c r="A693" s="1"/>
      <c r="B693" s="1"/>
      <c r="C693" s="1"/>
      <c r="D693" s="1"/>
      <c r="E693" s="1"/>
      <c r="F693" s="2"/>
      <c r="G693" s="1"/>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row>
    <row r="694" spans="1:45" ht="14.25" customHeight="1">
      <c r="A694" s="1"/>
      <c r="B694" s="1"/>
      <c r="C694" s="1"/>
      <c r="D694" s="1"/>
      <c r="E694" s="1"/>
      <c r="F694" s="2"/>
      <c r="G694" s="1"/>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row>
    <row r="695" spans="1:45" ht="14.25" customHeight="1">
      <c r="A695" s="1"/>
      <c r="B695" s="1"/>
      <c r="C695" s="1"/>
      <c r="D695" s="1"/>
      <c r="E695" s="1"/>
      <c r="F695" s="2"/>
      <c r="G695" s="1"/>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row>
    <row r="696" spans="1:45" ht="14.25" customHeight="1">
      <c r="A696" s="1"/>
      <c r="B696" s="1"/>
      <c r="C696" s="1"/>
      <c r="D696" s="1"/>
      <c r="E696" s="1"/>
      <c r="F696" s="2"/>
      <c r="G696" s="1"/>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row>
    <row r="697" spans="1:45" ht="14.25" customHeight="1">
      <c r="A697" s="1"/>
      <c r="B697" s="1"/>
      <c r="C697" s="1"/>
      <c r="D697" s="1"/>
      <c r="E697" s="1"/>
      <c r="F697" s="2"/>
      <c r="G697" s="1"/>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row>
    <row r="698" spans="1:45" ht="14.25" customHeight="1">
      <c r="A698" s="1"/>
      <c r="B698" s="1"/>
      <c r="C698" s="1"/>
      <c r="D698" s="1"/>
      <c r="E698" s="1"/>
      <c r="F698" s="2"/>
      <c r="G698" s="1"/>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row>
    <row r="699" spans="1:45" ht="14.25" customHeight="1">
      <c r="A699" s="1"/>
      <c r="B699" s="1"/>
      <c r="C699" s="1"/>
      <c r="D699" s="1"/>
      <c r="E699" s="1"/>
      <c r="F699" s="2"/>
      <c r="G699" s="1"/>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row>
    <row r="700" spans="1:45" ht="14.25" customHeight="1">
      <c r="A700" s="1"/>
      <c r="B700" s="1"/>
      <c r="C700" s="1"/>
      <c r="D700" s="1"/>
      <c r="E700" s="1"/>
      <c r="F700" s="2"/>
      <c r="G700" s="1"/>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row>
    <row r="701" spans="1:45" ht="14.25" customHeight="1">
      <c r="A701" s="1"/>
      <c r="B701" s="1"/>
      <c r="C701" s="1"/>
      <c r="D701" s="1"/>
      <c r="E701" s="1"/>
      <c r="F701" s="2"/>
      <c r="G701" s="1"/>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row>
    <row r="702" spans="1:45" ht="14.25" customHeight="1">
      <c r="A702" s="1"/>
      <c r="B702" s="1"/>
      <c r="C702" s="1"/>
      <c r="D702" s="1"/>
      <c r="E702" s="1"/>
      <c r="F702" s="2"/>
      <c r="G702" s="1"/>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row>
    <row r="703" spans="1:45" ht="14.25" customHeight="1">
      <c r="A703" s="1"/>
      <c r="B703" s="1"/>
      <c r="C703" s="1"/>
      <c r="D703" s="1"/>
      <c r="E703" s="1"/>
      <c r="F703" s="2"/>
      <c r="G703" s="1"/>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row>
    <row r="704" spans="1:45" ht="14.25" customHeight="1">
      <c r="A704" s="1"/>
      <c r="B704" s="1"/>
      <c r="C704" s="1"/>
      <c r="D704" s="1"/>
      <c r="E704" s="1"/>
      <c r="F704" s="2"/>
      <c r="G704" s="1"/>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row>
    <row r="705" spans="1:45" ht="14.25" customHeight="1">
      <c r="A705" s="1"/>
      <c r="B705" s="1"/>
      <c r="C705" s="1"/>
      <c r="D705" s="1"/>
      <c r="E705" s="1"/>
      <c r="F705" s="2"/>
      <c r="G705" s="1"/>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row>
    <row r="706" spans="1:45" ht="14.25" customHeight="1">
      <c r="A706" s="1"/>
      <c r="B706" s="1"/>
      <c r="C706" s="1"/>
      <c r="D706" s="1"/>
      <c r="E706" s="1"/>
      <c r="F706" s="2"/>
      <c r="G706" s="1"/>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row>
    <row r="707" spans="1:45" ht="14.25" customHeight="1">
      <c r="A707" s="1"/>
      <c r="B707" s="1"/>
      <c r="C707" s="1"/>
      <c r="D707" s="1"/>
      <c r="E707" s="1"/>
      <c r="F707" s="2"/>
      <c r="G707" s="1"/>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row>
    <row r="708" spans="1:45" ht="14.25" customHeight="1">
      <c r="A708" s="1"/>
      <c r="B708" s="1"/>
      <c r="C708" s="1"/>
      <c r="D708" s="1"/>
      <c r="E708" s="1"/>
      <c r="F708" s="2"/>
      <c r="G708" s="1"/>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row>
    <row r="709" spans="1:45" ht="14.25" customHeight="1">
      <c r="A709" s="1"/>
      <c r="B709" s="1"/>
      <c r="C709" s="1"/>
      <c r="D709" s="1"/>
      <c r="E709" s="1"/>
      <c r="F709" s="2"/>
      <c r="G709" s="1"/>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row>
    <row r="710" spans="1:45" ht="14.25" customHeight="1">
      <c r="A710" s="1"/>
      <c r="B710" s="1"/>
      <c r="C710" s="1"/>
      <c r="D710" s="1"/>
      <c r="E710" s="1"/>
      <c r="F710" s="2"/>
      <c r="G710" s="1"/>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row>
    <row r="711" spans="1:45" ht="14.25" customHeight="1">
      <c r="A711" s="1"/>
      <c r="B711" s="1"/>
      <c r="C711" s="1"/>
      <c r="D711" s="1"/>
      <c r="E711" s="1"/>
      <c r="F711" s="2"/>
      <c r="G711" s="1"/>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row>
    <row r="712" spans="1:45" ht="14.25" customHeight="1">
      <c r="A712" s="1"/>
      <c r="B712" s="1"/>
      <c r="C712" s="1"/>
      <c r="D712" s="1"/>
      <c r="E712" s="1"/>
      <c r="F712" s="2"/>
      <c r="G712" s="1"/>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row>
    <row r="713" spans="1:45" ht="14.25" customHeight="1">
      <c r="A713" s="1"/>
      <c r="B713" s="1"/>
      <c r="C713" s="1"/>
      <c r="D713" s="1"/>
      <c r="E713" s="1"/>
      <c r="F713" s="2"/>
      <c r="G713" s="1"/>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row>
    <row r="714" spans="1:45" ht="14.25" customHeight="1">
      <c r="A714" s="1"/>
      <c r="B714" s="1"/>
      <c r="C714" s="1"/>
      <c r="D714" s="1"/>
      <c r="E714" s="1"/>
      <c r="F714" s="2"/>
      <c r="G714" s="1"/>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row>
    <row r="715" spans="1:45" ht="14.25" customHeight="1">
      <c r="A715" s="1"/>
      <c r="B715" s="1"/>
      <c r="C715" s="1"/>
      <c r="D715" s="1"/>
      <c r="E715" s="1"/>
      <c r="F715" s="2"/>
      <c r="G715" s="1"/>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row>
    <row r="716" spans="1:45" ht="14.25" customHeight="1">
      <c r="A716" s="1"/>
      <c r="B716" s="1"/>
      <c r="C716" s="1"/>
      <c r="D716" s="1"/>
      <c r="E716" s="1"/>
      <c r="F716" s="2"/>
      <c r="G716" s="1"/>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row>
    <row r="717" spans="1:45" ht="14.25" customHeight="1">
      <c r="A717" s="1"/>
      <c r="B717" s="1"/>
      <c r="C717" s="1"/>
      <c r="D717" s="1"/>
      <c r="E717" s="1"/>
      <c r="F717" s="2"/>
      <c r="G717" s="1"/>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row>
    <row r="718" spans="1:45" ht="14.25" customHeight="1">
      <c r="A718" s="1"/>
      <c r="B718" s="1"/>
      <c r="C718" s="1"/>
      <c r="D718" s="1"/>
      <c r="E718" s="1"/>
      <c r="F718" s="2"/>
      <c r="G718" s="1"/>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row>
    <row r="719" spans="1:45" ht="14.25" customHeight="1">
      <c r="A719" s="1"/>
      <c r="B719" s="1"/>
      <c r="C719" s="1"/>
      <c r="D719" s="1"/>
      <c r="E719" s="1"/>
      <c r="F719" s="2"/>
      <c r="G719" s="1"/>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row>
    <row r="720" spans="1:45" ht="14.25" customHeight="1">
      <c r="A720" s="1"/>
      <c r="B720" s="1"/>
      <c r="C720" s="1"/>
      <c r="D720" s="1"/>
      <c r="E720" s="1"/>
      <c r="F720" s="2"/>
      <c r="G720" s="1"/>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row>
    <row r="721" spans="1:45" ht="14.25" customHeight="1">
      <c r="A721" s="1"/>
      <c r="B721" s="1"/>
      <c r="C721" s="1"/>
      <c r="D721" s="1"/>
      <c r="E721" s="1"/>
      <c r="F721" s="2"/>
      <c r="G721" s="1"/>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row>
    <row r="722" spans="1:45" ht="14.25" customHeight="1">
      <c r="A722" s="1"/>
      <c r="B722" s="1"/>
      <c r="C722" s="1"/>
      <c r="D722" s="1"/>
      <c r="E722" s="1"/>
      <c r="F722" s="2"/>
      <c r="G722" s="1"/>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row>
    <row r="723" spans="1:45" ht="14.25" customHeight="1">
      <c r="A723" s="1"/>
      <c r="B723" s="1"/>
      <c r="C723" s="1"/>
      <c r="D723" s="1"/>
      <c r="E723" s="1"/>
      <c r="F723" s="2"/>
      <c r="G723" s="1"/>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row>
    <row r="724" spans="1:45" ht="14.25" customHeight="1">
      <c r="A724" s="1"/>
      <c r="B724" s="1"/>
      <c r="C724" s="1"/>
      <c r="D724" s="1"/>
      <c r="E724" s="1"/>
      <c r="F724" s="2"/>
      <c r="G724" s="1"/>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row>
    <row r="725" spans="1:45" ht="14.25" customHeight="1">
      <c r="A725" s="1"/>
      <c r="B725" s="1"/>
      <c r="C725" s="1"/>
      <c r="D725" s="1"/>
      <c r="E725" s="1"/>
      <c r="F725" s="2"/>
      <c r="G725" s="1"/>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row>
    <row r="726" spans="1:45" ht="14.25" customHeight="1">
      <c r="A726" s="1"/>
      <c r="B726" s="1"/>
      <c r="C726" s="1"/>
      <c r="D726" s="1"/>
      <c r="E726" s="1"/>
      <c r="F726" s="2"/>
      <c r="G726" s="1"/>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row>
    <row r="727" spans="1:45" ht="14.25" customHeight="1">
      <c r="A727" s="1"/>
      <c r="B727" s="1"/>
      <c r="C727" s="1"/>
      <c r="D727" s="1"/>
      <c r="E727" s="1"/>
      <c r="F727" s="2"/>
      <c r="G727" s="1"/>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row>
    <row r="728" spans="1:45" ht="14.25" customHeight="1">
      <c r="A728" s="1"/>
      <c r="B728" s="1"/>
      <c r="C728" s="1"/>
      <c r="D728" s="1"/>
      <c r="E728" s="1"/>
      <c r="F728" s="2"/>
      <c r="G728" s="1"/>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row>
    <row r="729" spans="1:45" ht="14.25" customHeight="1">
      <c r="A729" s="1"/>
      <c r="B729" s="1"/>
      <c r="C729" s="1"/>
      <c r="D729" s="1"/>
      <c r="E729" s="1"/>
      <c r="F729" s="2"/>
      <c r="G729" s="1"/>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row>
    <row r="730" spans="1:45" ht="14.25" customHeight="1">
      <c r="A730" s="1"/>
      <c r="B730" s="1"/>
      <c r="C730" s="1"/>
      <c r="D730" s="1"/>
      <c r="E730" s="1"/>
      <c r="F730" s="2"/>
      <c r="G730" s="1"/>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row>
    <row r="731" spans="1:45" ht="14.25" customHeight="1">
      <c r="A731" s="1"/>
      <c r="B731" s="1"/>
      <c r="C731" s="1"/>
      <c r="D731" s="1"/>
      <c r="E731" s="1"/>
      <c r="F731" s="2"/>
      <c r="G731" s="1"/>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row>
    <row r="732" spans="1:45" ht="14.25" customHeight="1">
      <c r="A732" s="1"/>
      <c r="B732" s="1"/>
      <c r="C732" s="1"/>
      <c r="D732" s="1"/>
      <c r="E732" s="1"/>
      <c r="F732" s="2"/>
      <c r="G732" s="1"/>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row>
    <row r="733" spans="1:45" ht="14.25" customHeight="1">
      <c r="A733" s="1"/>
      <c r="B733" s="1"/>
      <c r="C733" s="1"/>
      <c r="D733" s="1"/>
      <c r="E733" s="1"/>
      <c r="F733" s="2"/>
      <c r="G733" s="1"/>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row>
    <row r="734" spans="1:45" ht="14.25" customHeight="1">
      <c r="A734" s="1"/>
      <c r="B734" s="1"/>
      <c r="C734" s="1"/>
      <c r="D734" s="1"/>
      <c r="E734" s="1"/>
      <c r="F734" s="2"/>
      <c r="G734" s="1"/>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row>
    <row r="735" spans="1:45" ht="14.25" customHeight="1">
      <c r="A735" s="1"/>
      <c r="B735" s="1"/>
      <c r="C735" s="1"/>
      <c r="D735" s="1"/>
      <c r="E735" s="1"/>
      <c r="F735" s="2"/>
      <c r="G735" s="1"/>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row>
    <row r="736" spans="1:45" ht="14.25" customHeight="1">
      <c r="A736" s="1"/>
      <c r="B736" s="1"/>
      <c r="C736" s="1"/>
      <c r="D736" s="1"/>
      <c r="E736" s="1"/>
      <c r="F736" s="2"/>
      <c r="G736" s="1"/>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row>
    <row r="737" spans="1:45" ht="14.25" customHeight="1">
      <c r="A737" s="1"/>
      <c r="B737" s="1"/>
      <c r="C737" s="1"/>
      <c r="D737" s="1"/>
      <c r="E737" s="1"/>
      <c r="F737" s="2"/>
      <c r="G737" s="1"/>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row>
    <row r="738" spans="1:45" ht="14.25" customHeight="1">
      <c r="A738" s="1"/>
      <c r="B738" s="1"/>
      <c r="C738" s="1"/>
      <c r="D738" s="1"/>
      <c r="E738" s="1"/>
      <c r="F738" s="2"/>
      <c r="G738" s="1"/>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row>
    <row r="739" spans="1:45" ht="14.25" customHeight="1">
      <c r="A739" s="1"/>
      <c r="B739" s="1"/>
      <c r="C739" s="1"/>
      <c r="D739" s="1"/>
      <c r="E739" s="1"/>
      <c r="F739" s="2"/>
      <c r="G739" s="1"/>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row>
    <row r="740" spans="1:45" ht="14.25" customHeight="1">
      <c r="A740" s="1"/>
      <c r="B740" s="1"/>
      <c r="C740" s="1"/>
      <c r="D740" s="1"/>
      <c r="E740" s="1"/>
      <c r="F740" s="2"/>
      <c r="G740" s="1"/>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row>
    <row r="741" spans="1:45" ht="14.25" customHeight="1">
      <c r="A741" s="1"/>
      <c r="B741" s="1"/>
      <c r="C741" s="1"/>
      <c r="D741" s="1"/>
      <c r="E741" s="1"/>
      <c r="F741" s="2"/>
      <c r="G741" s="1"/>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row>
    <row r="742" spans="1:45" ht="14.25" customHeight="1">
      <c r="A742" s="1"/>
      <c r="B742" s="1"/>
      <c r="C742" s="1"/>
      <c r="D742" s="1"/>
      <c r="E742" s="1"/>
      <c r="F742" s="2"/>
      <c r="G742" s="1"/>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row>
    <row r="743" spans="1:45" ht="14.25" customHeight="1">
      <c r="A743" s="1"/>
      <c r="B743" s="1"/>
      <c r="C743" s="1"/>
      <c r="D743" s="1"/>
      <c r="E743" s="1"/>
      <c r="F743" s="2"/>
      <c r="G743" s="1"/>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row>
    <row r="744" spans="1:45" ht="14.25" customHeight="1">
      <c r="A744" s="1"/>
      <c r="B744" s="1"/>
      <c r="C744" s="1"/>
      <c r="D744" s="1"/>
      <c r="E744" s="1"/>
      <c r="F744" s="2"/>
      <c r="G744" s="1"/>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row>
    <row r="745" spans="1:45" ht="14.25" customHeight="1">
      <c r="A745" s="1"/>
      <c r="B745" s="1"/>
      <c r="C745" s="1"/>
      <c r="D745" s="1"/>
      <c r="E745" s="1"/>
      <c r="F745" s="2"/>
      <c r="G745" s="1"/>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row>
    <row r="746" spans="1:45" ht="14.25" customHeight="1">
      <c r="A746" s="1"/>
      <c r="B746" s="1"/>
      <c r="C746" s="1"/>
      <c r="D746" s="1"/>
      <c r="E746" s="1"/>
      <c r="F746" s="2"/>
      <c r="G746" s="1"/>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row>
    <row r="747" spans="1:45" ht="14.25" customHeight="1">
      <c r="A747" s="1"/>
      <c r="B747" s="1"/>
      <c r="C747" s="1"/>
      <c r="D747" s="1"/>
      <c r="E747" s="1"/>
      <c r="F747" s="2"/>
      <c r="G747" s="1"/>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row>
    <row r="748" spans="1:45" ht="14.25" customHeight="1">
      <c r="A748" s="1"/>
      <c r="B748" s="1"/>
      <c r="C748" s="1"/>
      <c r="D748" s="1"/>
      <c r="E748" s="1"/>
      <c r="F748" s="2"/>
      <c r="G748" s="1"/>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row>
    <row r="749" spans="1:45" ht="14.25" customHeight="1">
      <c r="A749" s="1"/>
      <c r="B749" s="1"/>
      <c r="C749" s="1"/>
      <c r="D749" s="1"/>
      <c r="E749" s="1"/>
      <c r="F749" s="2"/>
      <c r="G749" s="1"/>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row>
    <row r="750" spans="1:45" ht="14.25" customHeight="1">
      <c r="A750" s="1"/>
      <c r="B750" s="1"/>
      <c r="C750" s="1"/>
      <c r="D750" s="1"/>
      <c r="E750" s="1"/>
      <c r="F750" s="2"/>
      <c r="G750" s="1"/>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row>
    <row r="751" spans="1:45" ht="14.25" customHeight="1">
      <c r="A751" s="1"/>
      <c r="B751" s="1"/>
      <c r="C751" s="1"/>
      <c r="D751" s="1"/>
      <c r="E751" s="1"/>
      <c r="F751" s="2"/>
      <c r="G751" s="1"/>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row>
    <row r="752" spans="1:45" ht="14.25" customHeight="1">
      <c r="A752" s="1"/>
      <c r="B752" s="1"/>
      <c r="C752" s="1"/>
      <c r="D752" s="1"/>
      <c r="E752" s="1"/>
      <c r="F752" s="2"/>
      <c r="G752" s="1"/>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row>
    <row r="753" spans="1:45" ht="14.25" customHeight="1">
      <c r="A753" s="1"/>
      <c r="B753" s="1"/>
      <c r="C753" s="1"/>
      <c r="D753" s="1"/>
      <c r="E753" s="1"/>
      <c r="F753" s="2"/>
      <c r="G753" s="1"/>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row>
    <row r="754" spans="1:45" ht="14.25" customHeight="1">
      <c r="A754" s="1"/>
      <c r="B754" s="1"/>
      <c r="C754" s="1"/>
      <c r="D754" s="1"/>
      <c r="E754" s="1"/>
      <c r="F754" s="2"/>
      <c r="G754" s="1"/>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row>
    <row r="755" spans="1:45" ht="14.25" customHeight="1">
      <c r="A755" s="1"/>
      <c r="B755" s="1"/>
      <c r="C755" s="1"/>
      <c r="D755" s="1"/>
      <c r="E755" s="1"/>
      <c r="F755" s="2"/>
      <c r="G755" s="1"/>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row>
    <row r="756" spans="1:45" ht="14.25" customHeight="1">
      <c r="A756" s="1"/>
      <c r="B756" s="1"/>
      <c r="C756" s="1"/>
      <c r="D756" s="1"/>
      <c r="E756" s="1"/>
      <c r="F756" s="2"/>
      <c r="G756" s="1"/>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row>
    <row r="757" spans="1:45" ht="14.25" customHeight="1">
      <c r="A757" s="1"/>
      <c r="B757" s="1"/>
      <c r="C757" s="1"/>
      <c r="D757" s="1"/>
      <c r="E757" s="1"/>
      <c r="F757" s="2"/>
      <c r="G757" s="1"/>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row>
    <row r="758" spans="1:45" ht="14.25" customHeight="1">
      <c r="A758" s="1"/>
      <c r="B758" s="1"/>
      <c r="C758" s="1"/>
      <c r="D758" s="1"/>
      <c r="E758" s="1"/>
      <c r="F758" s="2"/>
      <c r="G758" s="1"/>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row>
    <row r="759" spans="1:45" ht="14.25" customHeight="1">
      <c r="A759" s="1"/>
      <c r="B759" s="1"/>
      <c r="C759" s="1"/>
      <c r="D759" s="1"/>
      <c r="E759" s="1"/>
      <c r="F759" s="2"/>
      <c r="G759" s="1"/>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row>
    <row r="760" spans="1:45" ht="14.25" customHeight="1">
      <c r="A760" s="1"/>
      <c r="B760" s="1"/>
      <c r="C760" s="1"/>
      <c r="D760" s="1"/>
      <c r="E760" s="1"/>
      <c r="F760" s="2"/>
      <c r="G760" s="1"/>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row>
    <row r="761" spans="1:45" ht="14.25" customHeight="1">
      <c r="A761" s="1"/>
      <c r="B761" s="1"/>
      <c r="C761" s="1"/>
      <c r="D761" s="1"/>
      <c r="E761" s="1"/>
      <c r="F761" s="2"/>
      <c r="G761" s="1"/>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row>
    <row r="762" spans="1:45" ht="14.25" customHeight="1">
      <c r="A762" s="1"/>
      <c r="B762" s="1"/>
      <c r="C762" s="1"/>
      <c r="D762" s="1"/>
      <c r="E762" s="1"/>
      <c r="F762" s="2"/>
      <c r="G762" s="1"/>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row>
    <row r="763" spans="1:45" ht="14.25" customHeight="1">
      <c r="A763" s="1"/>
      <c r="B763" s="1"/>
      <c r="C763" s="1"/>
      <c r="D763" s="1"/>
      <c r="E763" s="1"/>
      <c r="F763" s="2"/>
      <c r="G763" s="1"/>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row>
    <row r="764" spans="1:45" ht="14.25" customHeight="1">
      <c r="A764" s="1"/>
      <c r="B764" s="1"/>
      <c r="C764" s="1"/>
      <c r="D764" s="1"/>
      <c r="E764" s="1"/>
      <c r="F764" s="2"/>
      <c r="G764" s="1"/>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row>
    <row r="765" spans="1:45" ht="14.25" customHeight="1">
      <c r="A765" s="1"/>
      <c r="B765" s="1"/>
      <c r="C765" s="1"/>
      <c r="D765" s="1"/>
      <c r="E765" s="1"/>
      <c r="F765" s="2"/>
      <c r="G765" s="1"/>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row>
    <row r="766" spans="1:45" ht="14.25" customHeight="1">
      <c r="A766" s="1"/>
      <c r="B766" s="1"/>
      <c r="C766" s="1"/>
      <c r="D766" s="1"/>
      <c r="E766" s="1"/>
      <c r="F766" s="2"/>
      <c r="G766" s="1"/>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row>
    <row r="767" spans="1:45" ht="14.25" customHeight="1">
      <c r="A767" s="1"/>
      <c r="B767" s="1"/>
      <c r="C767" s="1"/>
      <c r="D767" s="1"/>
      <c r="E767" s="1"/>
      <c r="F767" s="2"/>
      <c r="G767" s="1"/>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row>
    <row r="768" spans="1:45" ht="14.25" customHeight="1">
      <c r="A768" s="1"/>
      <c r="B768" s="1"/>
      <c r="C768" s="1"/>
      <c r="D768" s="1"/>
      <c r="E768" s="1"/>
      <c r="F768" s="2"/>
      <c r="G768" s="1"/>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row>
    <row r="769" spans="1:45" ht="14.25" customHeight="1">
      <c r="A769" s="1"/>
      <c r="B769" s="1"/>
      <c r="C769" s="1"/>
      <c r="D769" s="1"/>
      <c r="E769" s="1"/>
      <c r="F769" s="2"/>
      <c r="G769" s="1"/>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row>
    <row r="770" spans="1:45" ht="14.25" customHeight="1">
      <c r="A770" s="1"/>
      <c r="B770" s="1"/>
      <c r="C770" s="1"/>
      <c r="D770" s="1"/>
      <c r="E770" s="1"/>
      <c r="F770" s="2"/>
      <c r="G770" s="1"/>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row>
    <row r="771" spans="1:45" ht="14.25" customHeight="1">
      <c r="A771" s="1"/>
      <c r="B771" s="1"/>
      <c r="C771" s="1"/>
      <c r="D771" s="1"/>
      <c r="E771" s="1"/>
      <c r="F771" s="2"/>
      <c r="G771" s="1"/>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row>
    <row r="772" spans="1:45" ht="14.25" customHeight="1">
      <c r="A772" s="1"/>
      <c r="B772" s="1"/>
      <c r="C772" s="1"/>
      <c r="D772" s="1"/>
      <c r="E772" s="1"/>
      <c r="F772" s="2"/>
      <c r="G772" s="1"/>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row>
    <row r="773" spans="1:45" ht="14.25" customHeight="1">
      <c r="A773" s="1"/>
      <c r="B773" s="1"/>
      <c r="C773" s="1"/>
      <c r="D773" s="1"/>
      <c r="E773" s="1"/>
      <c r="F773" s="2"/>
      <c r="G773" s="1"/>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row>
    <row r="774" spans="1:45" ht="14.25" customHeight="1">
      <c r="A774" s="1"/>
      <c r="B774" s="1"/>
      <c r="C774" s="1"/>
      <c r="D774" s="1"/>
      <c r="E774" s="1"/>
      <c r="F774" s="2"/>
      <c r="G774" s="1"/>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row>
    <row r="775" spans="1:45" ht="14.25" customHeight="1">
      <c r="A775" s="1"/>
      <c r="B775" s="1"/>
      <c r="C775" s="1"/>
      <c r="D775" s="1"/>
      <c r="E775" s="1"/>
      <c r="F775" s="2"/>
      <c r="G775" s="1"/>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row>
    <row r="776" spans="1:45" ht="14.25" customHeight="1">
      <c r="A776" s="1"/>
      <c r="B776" s="1"/>
      <c r="C776" s="1"/>
      <c r="D776" s="1"/>
      <c r="E776" s="1"/>
      <c r="F776" s="2"/>
      <c r="G776" s="1"/>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row>
    <row r="777" spans="1:45" ht="14.25" customHeight="1">
      <c r="A777" s="1"/>
      <c r="B777" s="1"/>
      <c r="C777" s="1"/>
      <c r="D777" s="1"/>
      <c r="E777" s="1"/>
      <c r="F777" s="2"/>
      <c r="G777" s="1"/>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row>
    <row r="778" spans="1:45" ht="14.25" customHeight="1">
      <c r="A778" s="1"/>
      <c r="B778" s="1"/>
      <c r="C778" s="1"/>
      <c r="D778" s="1"/>
      <c r="E778" s="1"/>
      <c r="F778" s="2"/>
      <c r="G778" s="1"/>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row>
    <row r="779" spans="1:45" ht="14.25" customHeight="1">
      <c r="A779" s="1"/>
      <c r="B779" s="1"/>
      <c r="C779" s="1"/>
      <c r="D779" s="1"/>
      <c r="E779" s="1"/>
      <c r="F779" s="2"/>
      <c r="G779" s="1"/>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row>
    <row r="780" spans="1:45" ht="14.25" customHeight="1">
      <c r="A780" s="1"/>
      <c r="B780" s="1"/>
      <c r="C780" s="1"/>
      <c r="D780" s="1"/>
      <c r="E780" s="1"/>
      <c r="F780" s="2"/>
      <c r="G780" s="1"/>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row>
    <row r="781" spans="1:45" ht="14.25" customHeight="1">
      <c r="A781" s="1"/>
      <c r="B781" s="1"/>
      <c r="C781" s="1"/>
      <c r="D781" s="1"/>
      <c r="E781" s="1"/>
      <c r="F781" s="2"/>
      <c r="G781" s="1"/>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row>
    <row r="782" spans="1:45" ht="14.25" customHeight="1">
      <c r="A782" s="1"/>
      <c r="B782" s="1"/>
      <c r="C782" s="1"/>
      <c r="D782" s="1"/>
      <c r="E782" s="1"/>
      <c r="F782" s="2"/>
      <c r="G782" s="1"/>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row>
    <row r="783" spans="1:45" ht="14.25" customHeight="1">
      <c r="A783" s="1"/>
      <c r="B783" s="1"/>
      <c r="C783" s="1"/>
      <c r="D783" s="1"/>
      <c r="E783" s="1"/>
      <c r="F783" s="2"/>
      <c r="G783" s="1"/>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row>
    <row r="784" spans="1:45" ht="14.25" customHeight="1">
      <c r="A784" s="1"/>
      <c r="B784" s="1"/>
      <c r="C784" s="1"/>
      <c r="D784" s="1"/>
      <c r="E784" s="1"/>
      <c r="F784" s="2"/>
      <c r="G784" s="1"/>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row>
    <row r="785" spans="1:45" ht="14.25" customHeight="1">
      <c r="A785" s="1"/>
      <c r="B785" s="1"/>
      <c r="C785" s="1"/>
      <c r="D785" s="1"/>
      <c r="E785" s="1"/>
      <c r="F785" s="2"/>
      <c r="G785" s="1"/>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row>
    <row r="786" spans="1:45" ht="14.25" customHeight="1">
      <c r="A786" s="1"/>
      <c r="B786" s="1"/>
      <c r="C786" s="1"/>
      <c r="D786" s="1"/>
      <c r="E786" s="1"/>
      <c r="F786" s="2"/>
      <c r="G786" s="1"/>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row>
    <row r="787" spans="1:45" ht="14.25" customHeight="1">
      <c r="A787" s="1"/>
      <c r="B787" s="1"/>
      <c r="C787" s="1"/>
      <c r="D787" s="1"/>
      <c r="E787" s="1"/>
      <c r="F787" s="2"/>
      <c r="G787" s="1"/>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row>
    <row r="788" spans="1:45" ht="14.25" customHeight="1">
      <c r="A788" s="1"/>
      <c r="B788" s="1"/>
      <c r="C788" s="1"/>
      <c r="D788" s="1"/>
      <c r="E788" s="1"/>
      <c r="F788" s="2"/>
      <c r="G788" s="1"/>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row>
    <row r="789" spans="1:45" ht="14.25" customHeight="1">
      <c r="A789" s="1"/>
      <c r="B789" s="1"/>
      <c r="C789" s="1"/>
      <c r="D789" s="1"/>
      <c r="E789" s="1"/>
      <c r="F789" s="2"/>
      <c r="G789" s="1"/>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row>
    <row r="790" spans="1:45" ht="14.25" customHeight="1">
      <c r="A790" s="1"/>
      <c r="B790" s="1"/>
      <c r="C790" s="1"/>
      <c r="D790" s="1"/>
      <c r="E790" s="1"/>
      <c r="F790" s="2"/>
      <c r="G790" s="1"/>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row>
    <row r="791" spans="1:45" ht="14.25" customHeight="1">
      <c r="A791" s="1"/>
      <c r="B791" s="1"/>
      <c r="C791" s="1"/>
      <c r="D791" s="1"/>
      <c r="E791" s="1"/>
      <c r="F791" s="2"/>
      <c r="G791" s="1"/>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row>
    <row r="792" spans="1:45" ht="14.25" customHeight="1">
      <c r="A792" s="1"/>
      <c r="B792" s="1"/>
      <c r="C792" s="1"/>
      <c r="D792" s="1"/>
      <c r="E792" s="1"/>
      <c r="F792" s="2"/>
      <c r="G792" s="1"/>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row>
    <row r="793" spans="1:45" ht="14.25" customHeight="1">
      <c r="A793" s="1"/>
      <c r="B793" s="1"/>
      <c r="C793" s="1"/>
      <c r="D793" s="1"/>
      <c r="E793" s="1"/>
      <c r="F793" s="2"/>
      <c r="G793" s="1"/>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row>
    <row r="794" spans="1:45" ht="14.25" customHeight="1">
      <c r="A794" s="1"/>
      <c r="B794" s="1"/>
      <c r="C794" s="1"/>
      <c r="D794" s="1"/>
      <c r="E794" s="1"/>
      <c r="F794" s="2"/>
      <c r="G794" s="1"/>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row>
    <row r="795" spans="1:45" ht="14.25" customHeight="1">
      <c r="A795" s="1"/>
      <c r="B795" s="1"/>
      <c r="C795" s="1"/>
      <c r="D795" s="1"/>
      <c r="E795" s="1"/>
      <c r="F795" s="2"/>
      <c r="G795" s="1"/>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row>
    <row r="796" spans="1:45" ht="14.25" customHeight="1">
      <c r="A796" s="1"/>
      <c r="B796" s="1"/>
      <c r="C796" s="1"/>
      <c r="D796" s="1"/>
      <c r="E796" s="1"/>
      <c r="F796" s="2"/>
      <c r="G796" s="1"/>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row>
    <row r="797" spans="1:45" ht="14.25" customHeight="1">
      <c r="A797" s="1"/>
      <c r="B797" s="1"/>
      <c r="C797" s="1"/>
      <c r="D797" s="1"/>
      <c r="E797" s="1"/>
      <c r="F797" s="2"/>
      <c r="G797" s="1"/>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row>
    <row r="798" spans="1:45" ht="14.25" customHeight="1">
      <c r="A798" s="1"/>
      <c r="B798" s="1"/>
      <c r="C798" s="1"/>
      <c r="D798" s="1"/>
      <c r="E798" s="1"/>
      <c r="F798" s="2"/>
      <c r="G798" s="1"/>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row>
    <row r="799" spans="1:45" ht="14.25" customHeight="1">
      <c r="A799" s="1"/>
      <c r="B799" s="1"/>
      <c r="C799" s="1"/>
      <c r="D799" s="1"/>
      <c r="E799" s="1"/>
      <c r="F799" s="2"/>
      <c r="G799" s="1"/>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row>
    <row r="800" spans="1:45" ht="14.25" customHeight="1">
      <c r="A800" s="1"/>
      <c r="B800" s="1"/>
      <c r="C800" s="1"/>
      <c r="D800" s="1"/>
      <c r="E800" s="1"/>
      <c r="F800" s="2"/>
      <c r="G800" s="1"/>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row>
    <row r="801" spans="1:45" ht="14.25" customHeight="1">
      <c r="A801" s="1"/>
      <c r="B801" s="1"/>
      <c r="C801" s="1"/>
      <c r="D801" s="1"/>
      <c r="E801" s="1"/>
      <c r="F801" s="2"/>
      <c r="G801" s="1"/>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row>
    <row r="802" spans="1:45" ht="14.25" customHeight="1">
      <c r="A802" s="1"/>
      <c r="B802" s="1"/>
      <c r="C802" s="1"/>
      <c r="D802" s="1"/>
      <c r="E802" s="1"/>
      <c r="F802" s="2"/>
      <c r="G802" s="1"/>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row>
    <row r="803" spans="1:45" ht="14.25" customHeight="1">
      <c r="A803" s="1"/>
      <c r="B803" s="1"/>
      <c r="C803" s="1"/>
      <c r="D803" s="1"/>
      <c r="E803" s="1"/>
      <c r="F803" s="2"/>
      <c r="G803" s="1"/>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row>
    <row r="804" spans="1:45" ht="14.25" customHeight="1">
      <c r="A804" s="1"/>
      <c r="B804" s="1"/>
      <c r="C804" s="1"/>
      <c r="D804" s="1"/>
      <c r="E804" s="1"/>
      <c r="F804" s="2"/>
      <c r="G804" s="1"/>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row>
    <row r="805" spans="1:45" ht="14.25" customHeight="1">
      <c r="A805" s="1"/>
      <c r="B805" s="1"/>
      <c r="C805" s="1"/>
      <c r="D805" s="1"/>
      <c r="E805" s="1"/>
      <c r="F805" s="2"/>
      <c r="G805" s="1"/>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row>
    <row r="806" spans="1:45" ht="14.25" customHeight="1">
      <c r="A806" s="1"/>
      <c r="B806" s="1"/>
      <c r="C806" s="1"/>
      <c r="D806" s="1"/>
      <c r="E806" s="1"/>
      <c r="F806" s="2"/>
      <c r="G806" s="1"/>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row>
    <row r="807" spans="1:45" ht="14.25" customHeight="1">
      <c r="A807" s="1"/>
      <c r="B807" s="1"/>
      <c r="C807" s="1"/>
      <c r="D807" s="1"/>
      <c r="E807" s="1"/>
      <c r="F807" s="2"/>
      <c r="G807" s="1"/>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row>
    <row r="808" spans="1:45" ht="14.25" customHeight="1">
      <c r="A808" s="1"/>
      <c r="B808" s="1"/>
      <c r="C808" s="1"/>
      <c r="D808" s="1"/>
      <c r="E808" s="1"/>
      <c r="F808" s="2"/>
      <c r="G808" s="1"/>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row>
    <row r="809" spans="1:45" ht="14.25" customHeight="1">
      <c r="A809" s="1"/>
      <c r="B809" s="1"/>
      <c r="C809" s="1"/>
      <c r="D809" s="1"/>
      <c r="E809" s="1"/>
      <c r="F809" s="2"/>
      <c r="G809" s="1"/>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row>
    <row r="810" spans="1:45" ht="14.25" customHeight="1">
      <c r="A810" s="1"/>
      <c r="B810" s="1"/>
      <c r="C810" s="1"/>
      <c r="D810" s="1"/>
      <c r="E810" s="1"/>
      <c r="F810" s="2"/>
      <c r="G810" s="1"/>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row>
    <row r="811" spans="1:45" ht="14.25" customHeight="1">
      <c r="A811" s="1"/>
      <c r="B811" s="1"/>
      <c r="C811" s="1"/>
      <c r="D811" s="1"/>
      <c r="E811" s="1"/>
      <c r="F811" s="2"/>
      <c r="G811" s="1"/>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row>
    <row r="812" spans="1:45" ht="14.25" customHeight="1">
      <c r="A812" s="1"/>
      <c r="B812" s="1"/>
      <c r="C812" s="1"/>
      <c r="D812" s="1"/>
      <c r="E812" s="1"/>
      <c r="F812" s="2"/>
      <c r="G812" s="1"/>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row>
    <row r="813" spans="1:45" ht="14.25" customHeight="1">
      <c r="A813" s="1"/>
      <c r="B813" s="1"/>
      <c r="C813" s="1"/>
      <c r="D813" s="1"/>
      <c r="E813" s="1"/>
      <c r="F813" s="2"/>
      <c r="G813" s="1"/>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row>
    <row r="814" spans="1:45" ht="14.25" customHeight="1">
      <c r="A814" s="1"/>
      <c r="B814" s="1"/>
      <c r="C814" s="1"/>
      <c r="D814" s="1"/>
      <c r="E814" s="1"/>
      <c r="F814" s="2"/>
      <c r="G814" s="1"/>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row>
    <row r="815" spans="1:45" ht="14.25" customHeight="1">
      <c r="A815" s="1"/>
      <c r="B815" s="1"/>
      <c r="C815" s="1"/>
      <c r="D815" s="1"/>
      <c r="E815" s="1"/>
      <c r="F815" s="2"/>
      <c r="G815" s="1"/>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row>
    <row r="816" spans="1:45" ht="14.25" customHeight="1">
      <c r="A816" s="1"/>
      <c r="B816" s="1"/>
      <c r="C816" s="1"/>
      <c r="D816" s="1"/>
      <c r="E816" s="1"/>
      <c r="F816" s="2"/>
      <c r="G816" s="1"/>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row>
    <row r="817" spans="1:45" ht="14.25" customHeight="1">
      <c r="A817" s="1"/>
      <c r="B817" s="1"/>
      <c r="C817" s="1"/>
      <c r="D817" s="1"/>
      <c r="E817" s="1"/>
      <c r="F817" s="2"/>
      <c r="G817" s="1"/>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row>
    <row r="818" spans="1:45" ht="14.25" customHeight="1">
      <c r="A818" s="1"/>
      <c r="B818" s="1"/>
      <c r="C818" s="1"/>
      <c r="D818" s="1"/>
      <c r="E818" s="1"/>
      <c r="F818" s="2"/>
      <c r="G818" s="1"/>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row>
    <row r="819" spans="1:45" ht="14.25" customHeight="1">
      <c r="A819" s="1"/>
      <c r="B819" s="1"/>
      <c r="C819" s="1"/>
      <c r="D819" s="1"/>
      <c r="E819" s="1"/>
      <c r="F819" s="2"/>
      <c r="G819" s="1"/>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row>
    <row r="820" spans="1:45" ht="14.25" customHeight="1">
      <c r="A820" s="1"/>
      <c r="B820" s="1"/>
      <c r="C820" s="1"/>
      <c r="D820" s="1"/>
      <c r="E820" s="1"/>
      <c r="F820" s="2"/>
      <c r="G820" s="1"/>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row>
    <row r="821" spans="1:45" ht="14.25" customHeight="1">
      <c r="A821" s="1"/>
      <c r="B821" s="1"/>
      <c r="C821" s="1"/>
      <c r="D821" s="1"/>
      <c r="E821" s="1"/>
      <c r="F821" s="2"/>
      <c r="G821" s="1"/>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row>
    <row r="822" spans="1:45" ht="14.25" customHeight="1">
      <c r="A822" s="1"/>
      <c r="B822" s="1"/>
      <c r="C822" s="1"/>
      <c r="D822" s="1"/>
      <c r="E822" s="1"/>
      <c r="F822" s="2"/>
      <c r="G822" s="1"/>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row>
    <row r="823" spans="1:45" ht="14.25" customHeight="1">
      <c r="A823" s="1"/>
      <c r="B823" s="1"/>
      <c r="C823" s="1"/>
      <c r="D823" s="1"/>
      <c r="E823" s="1"/>
      <c r="F823" s="2"/>
      <c r="G823" s="1"/>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row>
    <row r="824" spans="1:45" ht="14.25" customHeight="1">
      <c r="A824" s="1"/>
      <c r="B824" s="1"/>
      <c r="C824" s="1"/>
      <c r="D824" s="1"/>
      <c r="E824" s="1"/>
      <c r="F824" s="2"/>
      <c r="G824" s="1"/>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row>
    <row r="825" spans="1:45" ht="14.25" customHeight="1">
      <c r="A825" s="1"/>
      <c r="B825" s="1"/>
      <c r="C825" s="1"/>
      <c r="D825" s="1"/>
      <c r="E825" s="1"/>
      <c r="F825" s="2"/>
      <c r="G825" s="1"/>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row>
    <row r="826" spans="1:45" ht="14.25" customHeight="1">
      <c r="A826" s="1"/>
      <c r="B826" s="1"/>
      <c r="C826" s="1"/>
      <c r="D826" s="1"/>
      <c r="E826" s="1"/>
      <c r="F826" s="2"/>
      <c r="G826" s="1"/>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row>
    <row r="827" spans="1:45" ht="14.25" customHeight="1">
      <c r="A827" s="1"/>
      <c r="B827" s="1"/>
      <c r="C827" s="1"/>
      <c r="D827" s="1"/>
      <c r="E827" s="1"/>
      <c r="F827" s="2"/>
      <c r="G827" s="1"/>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row>
    <row r="828" spans="1:45" ht="14.25" customHeight="1">
      <c r="A828" s="1"/>
      <c r="B828" s="1"/>
      <c r="C828" s="1"/>
      <c r="D828" s="1"/>
      <c r="E828" s="1"/>
      <c r="F828" s="2"/>
      <c r="G828" s="1"/>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row>
    <row r="829" spans="1:45" ht="14.25" customHeight="1">
      <c r="A829" s="1"/>
      <c r="B829" s="1"/>
      <c r="C829" s="1"/>
      <c r="D829" s="1"/>
      <c r="E829" s="1"/>
      <c r="F829" s="2"/>
      <c r="G829" s="1"/>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row>
    <row r="830" spans="1:45" ht="14.25" customHeight="1">
      <c r="A830" s="1"/>
      <c r="B830" s="1"/>
      <c r="C830" s="1"/>
      <c r="D830" s="1"/>
      <c r="E830" s="1"/>
      <c r="F830" s="2"/>
      <c r="G830" s="1"/>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row>
    <row r="831" spans="1:45" ht="14.25" customHeight="1">
      <c r="A831" s="1"/>
      <c r="B831" s="1"/>
      <c r="C831" s="1"/>
      <c r="D831" s="1"/>
      <c r="E831" s="1"/>
      <c r="F831" s="2"/>
      <c r="G831" s="1"/>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row>
    <row r="832" spans="1:45" ht="14.25" customHeight="1">
      <c r="A832" s="1"/>
      <c r="B832" s="1"/>
      <c r="C832" s="1"/>
      <c r="D832" s="1"/>
      <c r="E832" s="1"/>
      <c r="F832" s="2"/>
      <c r="G832" s="1"/>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row>
    <row r="833" spans="1:45" ht="14.25" customHeight="1">
      <c r="A833" s="1"/>
      <c r="B833" s="1"/>
      <c r="C833" s="1"/>
      <c r="D833" s="1"/>
      <c r="E833" s="1"/>
      <c r="F833" s="2"/>
      <c r="G833" s="1"/>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row>
    <row r="834" spans="1:45" ht="14.25" customHeight="1">
      <c r="A834" s="1"/>
      <c r="B834" s="1"/>
      <c r="C834" s="1"/>
      <c r="D834" s="1"/>
      <c r="E834" s="1"/>
      <c r="F834" s="2"/>
      <c r="G834" s="1"/>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row>
    <row r="835" spans="1:45" ht="14.25" customHeight="1">
      <c r="A835" s="1"/>
      <c r="B835" s="1"/>
      <c r="C835" s="1"/>
      <c r="D835" s="1"/>
      <c r="E835" s="1"/>
      <c r="F835" s="2"/>
      <c r="G835" s="1"/>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row>
    <row r="836" spans="1:45" ht="14.25" customHeight="1">
      <c r="A836" s="1"/>
      <c r="B836" s="1"/>
      <c r="C836" s="1"/>
      <c r="D836" s="1"/>
      <c r="E836" s="1"/>
      <c r="F836" s="2"/>
      <c r="G836" s="1"/>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row>
    <row r="837" spans="1:45" ht="14.25" customHeight="1">
      <c r="A837" s="1"/>
      <c r="B837" s="1"/>
      <c r="C837" s="1"/>
      <c r="D837" s="1"/>
      <c r="E837" s="1"/>
      <c r="F837" s="2"/>
      <c r="G837" s="1"/>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row>
    <row r="838" spans="1:45" ht="14.25" customHeight="1">
      <c r="A838" s="1"/>
      <c r="B838" s="1"/>
      <c r="C838" s="1"/>
      <c r="D838" s="1"/>
      <c r="E838" s="1"/>
      <c r="F838" s="2"/>
      <c r="G838" s="1"/>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row>
    <row r="839" spans="1:45" ht="14.25" customHeight="1">
      <c r="A839" s="1"/>
      <c r="B839" s="1"/>
      <c r="C839" s="1"/>
      <c r="D839" s="1"/>
      <c r="E839" s="1"/>
      <c r="F839" s="2"/>
      <c r="G839" s="1"/>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row>
    <row r="840" spans="1:45" ht="14.25" customHeight="1">
      <c r="A840" s="1"/>
      <c r="B840" s="1"/>
      <c r="C840" s="1"/>
      <c r="D840" s="1"/>
      <c r="E840" s="1"/>
      <c r="F840" s="2"/>
      <c r="G840" s="1"/>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row>
    <row r="841" spans="1:45" ht="14.25" customHeight="1">
      <c r="A841" s="1"/>
      <c r="B841" s="1"/>
      <c r="C841" s="1"/>
      <c r="D841" s="1"/>
      <c r="E841" s="1"/>
      <c r="F841" s="2"/>
      <c r="G841" s="1"/>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row>
    <row r="842" spans="1:45" ht="14.25" customHeight="1">
      <c r="A842" s="1"/>
      <c r="B842" s="1"/>
      <c r="C842" s="1"/>
      <c r="D842" s="1"/>
      <c r="E842" s="1"/>
      <c r="F842" s="2"/>
      <c r="G842" s="1"/>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row>
    <row r="843" spans="1:45" ht="14.25" customHeight="1">
      <c r="A843" s="1"/>
      <c r="B843" s="1"/>
      <c r="C843" s="1"/>
      <c r="D843" s="1"/>
      <c r="E843" s="1"/>
      <c r="F843" s="2"/>
      <c r="G843" s="1"/>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row>
    <row r="844" spans="1:45" ht="14.25" customHeight="1">
      <c r="A844" s="1"/>
      <c r="B844" s="1"/>
      <c r="C844" s="1"/>
      <c r="D844" s="1"/>
      <c r="E844" s="1"/>
      <c r="F844" s="2"/>
      <c r="G844" s="1"/>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row>
    <row r="845" spans="1:45" ht="14.25" customHeight="1">
      <c r="A845" s="1"/>
      <c r="B845" s="1"/>
      <c r="C845" s="1"/>
      <c r="D845" s="1"/>
      <c r="E845" s="1"/>
      <c r="F845" s="2"/>
      <c r="G845" s="1"/>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row>
    <row r="846" spans="1:45" ht="14.25" customHeight="1">
      <c r="A846" s="1"/>
      <c r="B846" s="1"/>
      <c r="C846" s="1"/>
      <c r="D846" s="1"/>
      <c r="E846" s="1"/>
      <c r="F846" s="2"/>
      <c r="G846" s="1"/>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row>
    <row r="847" spans="1:45" ht="14.25" customHeight="1">
      <c r="A847" s="1"/>
      <c r="B847" s="1"/>
      <c r="C847" s="1"/>
      <c r="D847" s="1"/>
      <c r="E847" s="1"/>
      <c r="F847" s="2"/>
      <c r="G847" s="1"/>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row>
    <row r="848" spans="1:45" ht="14.25" customHeight="1">
      <c r="A848" s="1"/>
      <c r="B848" s="1"/>
      <c r="C848" s="1"/>
      <c r="D848" s="1"/>
      <c r="E848" s="1"/>
      <c r="F848" s="2"/>
      <c r="G848" s="1"/>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row>
    <row r="849" spans="1:45" ht="14.25" customHeight="1">
      <c r="A849" s="1"/>
      <c r="B849" s="1"/>
      <c r="C849" s="1"/>
      <c r="D849" s="1"/>
      <c r="E849" s="1"/>
      <c r="F849" s="2"/>
      <c r="G849" s="1"/>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row>
    <row r="850" spans="1:45" ht="14.25" customHeight="1">
      <c r="A850" s="1"/>
      <c r="B850" s="1"/>
      <c r="C850" s="1"/>
      <c r="D850" s="1"/>
      <c r="E850" s="1"/>
      <c r="F850" s="2"/>
      <c r="G850" s="1"/>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row>
    <row r="851" spans="1:45" ht="14.25" customHeight="1">
      <c r="A851" s="1"/>
      <c r="B851" s="1"/>
      <c r="C851" s="1"/>
      <c r="D851" s="1"/>
      <c r="E851" s="1"/>
      <c r="F851" s="2"/>
      <c r="G851" s="1"/>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row>
    <row r="852" spans="1:45" ht="14.25" customHeight="1">
      <c r="A852" s="1"/>
      <c r="B852" s="1"/>
      <c r="C852" s="1"/>
      <c r="D852" s="1"/>
      <c r="E852" s="1"/>
      <c r="F852" s="2"/>
      <c r="G852" s="1"/>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row>
    <row r="853" spans="1:45" ht="14.25" customHeight="1">
      <c r="A853" s="1"/>
      <c r="B853" s="1"/>
      <c r="C853" s="1"/>
      <c r="D853" s="1"/>
      <c r="E853" s="1"/>
      <c r="F853" s="2"/>
      <c r="G853" s="1"/>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row>
    <row r="854" spans="1:45" ht="14.25" customHeight="1">
      <c r="A854" s="1"/>
      <c r="B854" s="1"/>
      <c r="C854" s="1"/>
      <c r="D854" s="1"/>
      <c r="E854" s="1"/>
      <c r="F854" s="2"/>
      <c r="G854" s="1"/>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row>
    <row r="855" spans="1:45" ht="14.25" customHeight="1">
      <c r="A855" s="1"/>
      <c r="B855" s="1"/>
      <c r="C855" s="1"/>
      <c r="D855" s="1"/>
      <c r="E855" s="1"/>
      <c r="F855" s="2"/>
      <c r="G855" s="1"/>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row>
    <row r="856" spans="1:45" ht="14.25" customHeight="1">
      <c r="A856" s="1"/>
      <c r="B856" s="1"/>
      <c r="C856" s="1"/>
      <c r="D856" s="1"/>
      <c r="E856" s="1"/>
      <c r="F856" s="2"/>
      <c r="G856" s="1"/>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row>
    <row r="857" spans="1:45" ht="14.25" customHeight="1">
      <c r="A857" s="1"/>
      <c r="B857" s="1"/>
      <c r="C857" s="1"/>
      <c r="D857" s="1"/>
      <c r="E857" s="1"/>
      <c r="F857" s="2"/>
      <c r="G857" s="1"/>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row>
    <row r="858" spans="1:45" ht="14.25" customHeight="1">
      <c r="A858" s="1"/>
      <c r="B858" s="1"/>
      <c r="C858" s="1"/>
      <c r="D858" s="1"/>
      <c r="E858" s="1"/>
      <c r="F858" s="2"/>
      <c r="G858" s="1"/>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row>
    <row r="859" spans="1:45" ht="14.25" customHeight="1">
      <c r="A859" s="1"/>
      <c r="B859" s="1"/>
      <c r="C859" s="1"/>
      <c r="D859" s="1"/>
      <c r="E859" s="1"/>
      <c r="F859" s="2"/>
      <c r="G859" s="1"/>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row>
    <row r="860" spans="1:45" ht="14.25" customHeight="1">
      <c r="A860" s="1"/>
      <c r="B860" s="1"/>
      <c r="C860" s="1"/>
      <c r="D860" s="1"/>
      <c r="E860" s="1"/>
      <c r="F860" s="2"/>
      <c r="G860" s="1"/>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row>
    <row r="861" spans="1:45" ht="14.25" customHeight="1">
      <c r="A861" s="1"/>
      <c r="B861" s="1"/>
      <c r="C861" s="1"/>
      <c r="D861" s="1"/>
      <c r="E861" s="1"/>
      <c r="F861" s="2"/>
      <c r="G861" s="1"/>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row>
    <row r="862" spans="1:45" ht="14.25" customHeight="1">
      <c r="A862" s="1"/>
      <c r="B862" s="1"/>
      <c r="C862" s="1"/>
      <c r="D862" s="1"/>
      <c r="E862" s="1"/>
      <c r="F862" s="2"/>
      <c r="G862" s="1"/>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row>
    <row r="863" spans="1:45" ht="14.25" customHeight="1">
      <c r="A863" s="1"/>
      <c r="B863" s="1"/>
      <c r="C863" s="1"/>
      <c r="D863" s="1"/>
      <c r="E863" s="1"/>
      <c r="F863" s="2"/>
      <c r="G863" s="1"/>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row>
    <row r="864" spans="1:45" ht="14.25" customHeight="1">
      <c r="A864" s="1"/>
      <c r="B864" s="1"/>
      <c r="C864" s="1"/>
      <c r="D864" s="1"/>
      <c r="E864" s="1"/>
      <c r="F864" s="2"/>
      <c r="G864" s="1"/>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row>
    <row r="865" spans="1:45" ht="14.25" customHeight="1">
      <c r="A865" s="1"/>
      <c r="B865" s="1"/>
      <c r="C865" s="1"/>
      <c r="D865" s="1"/>
      <c r="E865" s="1"/>
      <c r="F865" s="2"/>
      <c r="G865" s="1"/>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row>
    <row r="866" spans="1:45" ht="14.25" customHeight="1">
      <c r="A866" s="1"/>
      <c r="B866" s="1"/>
      <c r="C866" s="1"/>
      <c r="D866" s="1"/>
      <c r="E866" s="1"/>
      <c r="F866" s="2"/>
      <c r="G866" s="1"/>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row>
    <row r="867" spans="1:45" ht="14.25" customHeight="1">
      <c r="A867" s="1"/>
      <c r="B867" s="1"/>
      <c r="C867" s="1"/>
      <c r="D867" s="1"/>
      <c r="E867" s="1"/>
      <c r="F867" s="2"/>
      <c r="G867" s="1"/>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row>
    <row r="868" spans="1:45" ht="14.25" customHeight="1">
      <c r="A868" s="1"/>
      <c r="B868" s="1"/>
      <c r="C868" s="1"/>
      <c r="D868" s="1"/>
      <c r="E868" s="1"/>
      <c r="F868" s="2"/>
      <c r="G868" s="1"/>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row>
    <row r="869" spans="1:45" ht="14.25" customHeight="1">
      <c r="A869" s="1"/>
      <c r="B869" s="1"/>
      <c r="C869" s="1"/>
      <c r="D869" s="1"/>
      <c r="E869" s="1"/>
      <c r="F869" s="2"/>
      <c r="G869" s="1"/>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row>
    <row r="870" spans="1:45" ht="14.25" customHeight="1">
      <c r="A870" s="1"/>
      <c r="B870" s="1"/>
      <c r="C870" s="1"/>
      <c r="D870" s="1"/>
      <c r="E870" s="1"/>
      <c r="F870" s="2"/>
      <c r="G870" s="1"/>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row>
    <row r="871" spans="1:45" ht="14.25" customHeight="1">
      <c r="A871" s="1"/>
      <c r="B871" s="1"/>
      <c r="C871" s="1"/>
      <c r="D871" s="1"/>
      <c r="E871" s="1"/>
      <c r="F871" s="2"/>
      <c r="G871" s="1"/>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row>
    <row r="872" spans="1:45" ht="14.25" customHeight="1">
      <c r="A872" s="1"/>
      <c r="B872" s="1"/>
      <c r="C872" s="1"/>
      <c r="D872" s="1"/>
      <c r="E872" s="1"/>
      <c r="F872" s="2"/>
      <c r="G872" s="1"/>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row>
    <row r="873" spans="1:45" ht="14.25" customHeight="1">
      <c r="A873" s="1"/>
      <c r="B873" s="1"/>
      <c r="C873" s="1"/>
      <c r="D873" s="1"/>
      <c r="E873" s="1"/>
      <c r="F873" s="2"/>
      <c r="G873" s="1"/>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row>
    <row r="874" spans="1:45" ht="14.25" customHeight="1">
      <c r="A874" s="1"/>
      <c r="B874" s="1"/>
      <c r="C874" s="1"/>
      <c r="D874" s="1"/>
      <c r="E874" s="1"/>
      <c r="F874" s="2"/>
      <c r="G874" s="1"/>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row>
    <row r="875" spans="1:45" ht="14.25" customHeight="1">
      <c r="A875" s="1"/>
      <c r="B875" s="1"/>
      <c r="C875" s="1"/>
      <c r="D875" s="1"/>
      <c r="E875" s="1"/>
      <c r="F875" s="2"/>
      <c r="G875" s="1"/>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row>
    <row r="876" spans="1:45" ht="14.25" customHeight="1">
      <c r="A876" s="1"/>
      <c r="B876" s="1"/>
      <c r="C876" s="1"/>
      <c r="D876" s="1"/>
      <c r="E876" s="1"/>
      <c r="F876" s="2"/>
      <c r="G876" s="1"/>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row>
    <row r="877" spans="1:45" ht="14.25" customHeight="1">
      <c r="A877" s="1"/>
      <c r="B877" s="1"/>
      <c r="C877" s="1"/>
      <c r="D877" s="1"/>
      <c r="E877" s="1"/>
      <c r="F877" s="2"/>
      <c r="G877" s="1"/>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row>
    <row r="878" spans="1:45" ht="14.25" customHeight="1">
      <c r="A878" s="1"/>
      <c r="B878" s="1"/>
      <c r="C878" s="1"/>
      <c r="D878" s="1"/>
      <c r="E878" s="1"/>
      <c r="F878" s="2"/>
      <c r="G878" s="1"/>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row>
    <row r="879" spans="1:45" ht="14.25" customHeight="1">
      <c r="A879" s="1"/>
      <c r="B879" s="1"/>
      <c r="C879" s="1"/>
      <c r="D879" s="1"/>
      <c r="E879" s="1"/>
      <c r="F879" s="2"/>
      <c r="G879" s="1"/>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row>
    <row r="880" spans="1:45" ht="14.25" customHeight="1">
      <c r="A880" s="1"/>
      <c r="B880" s="1"/>
      <c r="C880" s="1"/>
      <c r="D880" s="1"/>
      <c r="E880" s="1"/>
      <c r="F880" s="2"/>
      <c r="G880" s="1"/>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row>
    <row r="881" spans="1:45" ht="14.25" customHeight="1">
      <c r="A881" s="1"/>
      <c r="B881" s="1"/>
      <c r="C881" s="1"/>
      <c r="D881" s="1"/>
      <c r="E881" s="1"/>
      <c r="F881" s="2"/>
      <c r="G881" s="1"/>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row>
    <row r="882" spans="1:45" ht="14.25" customHeight="1">
      <c r="A882" s="1"/>
      <c r="B882" s="1"/>
      <c r="C882" s="1"/>
      <c r="D882" s="1"/>
      <c r="E882" s="1"/>
      <c r="F882" s="2"/>
      <c r="G882" s="1"/>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row>
    <row r="883" spans="1:45" ht="14.25" customHeight="1">
      <c r="A883" s="1"/>
      <c r="B883" s="1"/>
      <c r="C883" s="1"/>
      <c r="D883" s="1"/>
      <c r="E883" s="1"/>
      <c r="F883" s="2"/>
      <c r="G883" s="1"/>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row>
    <row r="884" spans="1:45" ht="14.25" customHeight="1">
      <c r="A884" s="1"/>
      <c r="B884" s="1"/>
      <c r="C884" s="1"/>
      <c r="D884" s="1"/>
      <c r="E884" s="1"/>
      <c r="F884" s="2"/>
      <c r="G884" s="1"/>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row>
    <row r="885" spans="1:45" ht="14.25" customHeight="1">
      <c r="A885" s="1"/>
      <c r="B885" s="1"/>
      <c r="C885" s="1"/>
      <c r="D885" s="1"/>
      <c r="E885" s="1"/>
      <c r="F885" s="2"/>
      <c r="G885" s="1"/>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row>
    <row r="886" spans="1:45" ht="14.25" customHeight="1">
      <c r="A886" s="1"/>
      <c r="B886" s="1"/>
      <c r="C886" s="1"/>
      <c r="D886" s="1"/>
      <c r="E886" s="1"/>
      <c r="F886" s="2"/>
      <c r="G886" s="1"/>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row>
    <row r="887" spans="1:45" ht="14.25" customHeight="1">
      <c r="A887" s="1"/>
      <c r="B887" s="1"/>
      <c r="C887" s="1"/>
      <c r="D887" s="1"/>
      <c r="E887" s="1"/>
      <c r="F887" s="2"/>
      <c r="G887" s="1"/>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row>
    <row r="888" spans="1:45" ht="14.25" customHeight="1">
      <c r="A888" s="1"/>
      <c r="B888" s="1"/>
      <c r="C888" s="1"/>
      <c r="D888" s="1"/>
      <c r="E888" s="1"/>
      <c r="F888" s="2"/>
      <c r="G888" s="1"/>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row>
    <row r="889" spans="1:45" ht="14.25" customHeight="1">
      <c r="A889" s="1"/>
      <c r="B889" s="1"/>
      <c r="C889" s="1"/>
      <c r="D889" s="1"/>
      <c r="E889" s="1"/>
      <c r="F889" s="2"/>
      <c r="G889" s="1"/>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row>
    <row r="890" spans="1:45" ht="14.25" customHeight="1">
      <c r="A890" s="1"/>
      <c r="B890" s="1"/>
      <c r="C890" s="1"/>
      <c r="D890" s="1"/>
      <c r="E890" s="1"/>
      <c r="F890" s="2"/>
      <c r="G890" s="1"/>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row>
    <row r="891" spans="1:45" ht="14.25" customHeight="1">
      <c r="A891" s="1"/>
      <c r="B891" s="1"/>
      <c r="C891" s="1"/>
      <c r="D891" s="1"/>
      <c r="E891" s="1"/>
      <c r="F891" s="2"/>
      <c r="G891" s="1"/>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row>
    <row r="892" spans="1:45" ht="14.25" customHeight="1">
      <c r="A892" s="1"/>
      <c r="B892" s="1"/>
      <c r="C892" s="1"/>
      <c r="D892" s="1"/>
      <c r="E892" s="1"/>
      <c r="F892" s="2"/>
      <c r="G892" s="1"/>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row>
    <row r="893" spans="1:45" ht="14.25" customHeight="1">
      <c r="A893" s="1"/>
      <c r="B893" s="1"/>
      <c r="C893" s="1"/>
      <c r="D893" s="1"/>
      <c r="E893" s="1"/>
      <c r="F893" s="2"/>
      <c r="G893" s="1"/>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row>
    <row r="894" spans="1:45" ht="14.25" customHeight="1">
      <c r="A894" s="1"/>
      <c r="B894" s="1"/>
      <c r="C894" s="1"/>
      <c r="D894" s="1"/>
      <c r="E894" s="1"/>
      <c r="F894" s="2"/>
      <c r="G894" s="1"/>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row>
    <row r="895" spans="1:45" ht="14.25" customHeight="1">
      <c r="A895" s="1"/>
      <c r="B895" s="1"/>
      <c r="C895" s="1"/>
      <c r="D895" s="1"/>
      <c r="E895" s="1"/>
      <c r="F895" s="2"/>
      <c r="G895" s="1"/>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row>
    <row r="896" spans="1:45" ht="14.25" customHeight="1">
      <c r="A896" s="1"/>
      <c r="B896" s="1"/>
      <c r="C896" s="1"/>
      <c r="D896" s="1"/>
      <c r="E896" s="1"/>
      <c r="F896" s="2"/>
      <c r="G896" s="1"/>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row>
    <row r="897" spans="1:45" ht="14.25" customHeight="1">
      <c r="A897" s="1"/>
      <c r="B897" s="1"/>
      <c r="C897" s="1"/>
      <c r="D897" s="1"/>
      <c r="E897" s="1"/>
      <c r="F897" s="2"/>
      <c r="G897" s="1"/>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row>
    <row r="898" spans="1:45" ht="14.25" customHeight="1">
      <c r="A898" s="1"/>
      <c r="B898" s="1"/>
      <c r="C898" s="1"/>
      <c r="D898" s="1"/>
      <c r="E898" s="1"/>
      <c r="F898" s="2"/>
      <c r="G898" s="1"/>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row>
    <row r="899" spans="1:45" ht="14.25" customHeight="1">
      <c r="A899" s="1"/>
      <c r="B899" s="1"/>
      <c r="C899" s="1"/>
      <c r="D899" s="1"/>
      <c r="E899" s="1"/>
      <c r="F899" s="2"/>
      <c r="G899" s="1"/>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row>
    <row r="900" spans="1:45" ht="14.25" customHeight="1">
      <c r="A900" s="1"/>
      <c r="B900" s="1"/>
      <c r="C900" s="1"/>
      <c r="D900" s="1"/>
      <c r="E900" s="1"/>
      <c r="F900" s="2"/>
      <c r="G900" s="1"/>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row>
    <row r="901" spans="1:45" ht="14.25" customHeight="1">
      <c r="A901" s="1"/>
      <c r="B901" s="1"/>
      <c r="C901" s="1"/>
      <c r="D901" s="1"/>
      <c r="E901" s="1"/>
      <c r="F901" s="2"/>
      <c r="G901" s="1"/>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row>
    <row r="902" spans="1:45" ht="14.25" customHeight="1">
      <c r="A902" s="1"/>
      <c r="B902" s="1"/>
      <c r="C902" s="1"/>
      <c r="D902" s="1"/>
      <c r="E902" s="1"/>
      <c r="F902" s="2"/>
      <c r="G902" s="1"/>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row>
    <row r="903" spans="1:45" ht="14.25" customHeight="1">
      <c r="A903" s="1"/>
      <c r="B903" s="1"/>
      <c r="C903" s="1"/>
      <c r="D903" s="1"/>
      <c r="E903" s="1"/>
      <c r="F903" s="2"/>
      <c r="G903" s="1"/>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row>
    <row r="904" spans="1:45" ht="14.25" customHeight="1">
      <c r="A904" s="1"/>
      <c r="B904" s="1"/>
      <c r="C904" s="1"/>
      <c r="D904" s="1"/>
      <c r="E904" s="1"/>
      <c r="F904" s="2"/>
      <c r="G904" s="1"/>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row>
    <row r="905" spans="1:45" ht="14.25" customHeight="1">
      <c r="A905" s="1"/>
      <c r="B905" s="1"/>
      <c r="C905" s="1"/>
      <c r="D905" s="1"/>
      <c r="E905" s="1"/>
      <c r="F905" s="2"/>
      <c r="G905" s="1"/>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row>
    <row r="906" spans="1:45" ht="14.25" customHeight="1">
      <c r="A906" s="1"/>
      <c r="B906" s="1"/>
      <c r="C906" s="1"/>
      <c r="D906" s="1"/>
      <c r="E906" s="1"/>
      <c r="F906" s="2"/>
      <c r="G906" s="1"/>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row>
    <row r="907" spans="1:45" ht="14.25" customHeight="1">
      <c r="A907" s="1"/>
      <c r="B907" s="1"/>
      <c r="C907" s="1"/>
      <c r="D907" s="1"/>
      <c r="E907" s="1"/>
      <c r="F907" s="2"/>
      <c r="G907" s="1"/>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row>
    <row r="908" spans="1:45" ht="14.25" customHeight="1">
      <c r="A908" s="1"/>
      <c r="B908" s="1"/>
      <c r="C908" s="1"/>
      <c r="D908" s="1"/>
      <c r="E908" s="1"/>
      <c r="F908" s="2"/>
      <c r="G908" s="1"/>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row>
    <row r="909" spans="1:45" ht="14.25" customHeight="1">
      <c r="A909" s="1"/>
      <c r="B909" s="1"/>
      <c r="C909" s="1"/>
      <c r="D909" s="1"/>
      <c r="E909" s="1"/>
      <c r="F909" s="2"/>
      <c r="G909" s="1"/>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row>
    <row r="910" spans="1:45" ht="14.25" customHeight="1">
      <c r="A910" s="1"/>
      <c r="B910" s="1"/>
      <c r="C910" s="1"/>
      <c r="D910" s="1"/>
      <c r="E910" s="1"/>
      <c r="F910" s="2"/>
      <c r="G910" s="1"/>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row>
    <row r="911" spans="1:45" ht="14.25" customHeight="1">
      <c r="A911" s="1"/>
      <c r="B911" s="1"/>
      <c r="C911" s="1"/>
      <c r="D911" s="1"/>
      <c r="E911" s="1"/>
      <c r="F911" s="2"/>
      <c r="G911" s="1"/>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row>
    <row r="912" spans="1:45" ht="14.25" customHeight="1">
      <c r="A912" s="1"/>
      <c r="B912" s="1"/>
      <c r="C912" s="1"/>
      <c r="D912" s="1"/>
      <c r="E912" s="1"/>
      <c r="F912" s="2"/>
      <c r="G912" s="1"/>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row>
    <row r="913" spans="1:45" ht="14.25" customHeight="1">
      <c r="A913" s="1"/>
      <c r="B913" s="1"/>
      <c r="C913" s="1"/>
      <c r="D913" s="1"/>
      <c r="E913" s="1"/>
      <c r="F913" s="2"/>
      <c r="G913" s="1"/>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row>
    <row r="914" spans="1:45" ht="14.25" customHeight="1">
      <c r="A914" s="1"/>
      <c r="B914" s="1"/>
      <c r="C914" s="1"/>
      <c r="D914" s="1"/>
      <c r="E914" s="1"/>
      <c r="F914" s="2"/>
      <c r="G914" s="1"/>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row>
    <row r="915" spans="1:45" ht="14.25" customHeight="1">
      <c r="A915" s="1"/>
      <c r="B915" s="1"/>
      <c r="C915" s="1"/>
      <c r="D915" s="1"/>
      <c r="E915" s="1"/>
      <c r="F915" s="2"/>
      <c r="G915" s="1"/>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row>
    <row r="916" spans="1:45" ht="14.25" customHeight="1">
      <c r="A916" s="1"/>
      <c r="B916" s="1"/>
      <c r="C916" s="1"/>
      <c r="D916" s="1"/>
      <c r="E916" s="1"/>
      <c r="F916" s="2"/>
      <c r="G916" s="1"/>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row>
    <row r="917" spans="1:45" ht="14.25" customHeight="1">
      <c r="A917" s="1"/>
      <c r="B917" s="1"/>
      <c r="C917" s="1"/>
      <c r="D917" s="1"/>
      <c r="E917" s="1"/>
      <c r="F917" s="2"/>
      <c r="G917" s="1"/>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row>
    <row r="918" spans="1:45" ht="14.25" customHeight="1">
      <c r="A918" s="1"/>
      <c r="B918" s="1"/>
      <c r="C918" s="1"/>
      <c r="D918" s="1"/>
      <c r="E918" s="1"/>
      <c r="F918" s="2"/>
      <c r="G918" s="1"/>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row>
    <row r="919" spans="1:45" ht="14.25" customHeight="1">
      <c r="A919" s="1"/>
      <c r="B919" s="1"/>
      <c r="C919" s="1"/>
      <c r="D919" s="1"/>
      <c r="E919" s="1"/>
      <c r="F919" s="2"/>
      <c r="G919" s="1"/>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row>
    <row r="920" spans="1:45" ht="14.25" customHeight="1">
      <c r="A920" s="1"/>
      <c r="B920" s="1"/>
      <c r="C920" s="1"/>
      <c r="D920" s="1"/>
      <c r="E920" s="1"/>
      <c r="F920" s="2"/>
      <c r="G920" s="1"/>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row>
    <row r="921" spans="1:45" ht="14.25" customHeight="1">
      <c r="A921" s="1"/>
      <c r="B921" s="1"/>
      <c r="C921" s="1"/>
      <c r="D921" s="1"/>
      <c r="E921" s="1"/>
      <c r="F921" s="2"/>
      <c r="G921" s="1"/>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row>
    <row r="922" spans="1:45" ht="14.25" customHeight="1">
      <c r="A922" s="1"/>
      <c r="B922" s="1"/>
      <c r="C922" s="1"/>
      <c r="D922" s="1"/>
      <c r="E922" s="1"/>
      <c r="F922" s="2"/>
      <c r="G922" s="1"/>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row>
    <row r="923" spans="1:45" ht="14.25" customHeight="1">
      <c r="A923" s="1"/>
      <c r="B923" s="1"/>
      <c r="C923" s="1"/>
      <c r="D923" s="1"/>
      <c r="E923" s="1"/>
      <c r="F923" s="2"/>
      <c r="G923" s="1"/>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row>
    <row r="924" spans="1:45" ht="14.25" customHeight="1">
      <c r="A924" s="1"/>
      <c r="B924" s="1"/>
      <c r="C924" s="1"/>
      <c r="D924" s="1"/>
      <c r="E924" s="1"/>
      <c r="F924" s="2"/>
      <c r="G924" s="1"/>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row>
    <row r="925" spans="1:45" ht="14.25" customHeight="1">
      <c r="A925" s="1"/>
      <c r="B925" s="1"/>
      <c r="C925" s="1"/>
      <c r="D925" s="1"/>
      <c r="E925" s="1"/>
      <c r="F925" s="2"/>
      <c r="G925" s="1"/>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row>
    <row r="926" spans="1:45" ht="14.25" customHeight="1">
      <c r="A926" s="1"/>
      <c r="B926" s="1"/>
      <c r="C926" s="1"/>
      <c r="D926" s="1"/>
      <c r="E926" s="1"/>
      <c r="F926" s="2"/>
      <c r="G926" s="1"/>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row>
    <row r="927" spans="1:45" ht="14.25" customHeight="1">
      <c r="A927" s="1"/>
      <c r="B927" s="1"/>
      <c r="C927" s="1"/>
      <c r="D927" s="1"/>
      <c r="E927" s="1"/>
      <c r="F927" s="2"/>
      <c r="G927" s="1"/>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row>
    <row r="928" spans="1:45" ht="14.25" customHeight="1">
      <c r="A928" s="1"/>
      <c r="B928" s="1"/>
      <c r="C928" s="1"/>
      <c r="D928" s="1"/>
      <c r="E928" s="1"/>
      <c r="F928" s="2"/>
      <c r="G928" s="1"/>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row>
    <row r="929" spans="1:45" ht="14.25" customHeight="1">
      <c r="A929" s="1"/>
      <c r="B929" s="1"/>
      <c r="C929" s="1"/>
      <c r="D929" s="1"/>
      <c r="E929" s="1"/>
      <c r="F929" s="2"/>
      <c r="G929" s="1"/>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row>
    <row r="930" spans="1:45" ht="14.25" customHeight="1">
      <c r="A930" s="1"/>
      <c r="B930" s="1"/>
      <c r="C930" s="1"/>
      <c r="D930" s="1"/>
      <c r="E930" s="1"/>
      <c r="F930" s="2"/>
      <c r="G930" s="1"/>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row>
    <row r="931" spans="1:45" ht="14.25" customHeight="1">
      <c r="A931" s="1"/>
      <c r="B931" s="1"/>
      <c r="C931" s="1"/>
      <c r="D931" s="1"/>
      <c r="E931" s="1"/>
      <c r="F931" s="2"/>
      <c r="G931" s="1"/>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row>
    <row r="932" spans="1:45" ht="14.25" customHeight="1">
      <c r="A932" s="1"/>
      <c r="B932" s="1"/>
      <c r="C932" s="1"/>
      <c r="D932" s="1"/>
      <c r="E932" s="1"/>
      <c r="F932" s="2"/>
      <c r="G932" s="1"/>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row>
    <row r="933" spans="1:45" ht="14.25" customHeight="1">
      <c r="A933" s="1"/>
      <c r="B933" s="1"/>
      <c r="C933" s="1"/>
      <c r="D933" s="1"/>
      <c r="E933" s="1"/>
      <c r="F933" s="2"/>
      <c r="G933" s="1"/>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row>
    <row r="934" spans="1:45" ht="14.25" customHeight="1">
      <c r="A934" s="1"/>
      <c r="B934" s="1"/>
      <c r="C934" s="1"/>
      <c r="D934" s="1"/>
      <c r="E934" s="1"/>
      <c r="F934" s="2"/>
      <c r="G934" s="1"/>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row>
    <row r="935" spans="1:45" ht="14.25" customHeight="1">
      <c r="A935" s="1"/>
      <c r="B935" s="1"/>
      <c r="C935" s="1"/>
      <c r="D935" s="1"/>
      <c r="E935" s="1"/>
      <c r="F935" s="2"/>
      <c r="G935" s="1"/>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row>
    <row r="936" spans="1:45" ht="14.25" customHeight="1">
      <c r="A936" s="1"/>
      <c r="B936" s="1"/>
      <c r="C936" s="1"/>
      <c r="D936" s="1"/>
      <c r="E936" s="1"/>
      <c r="F936" s="2"/>
      <c r="G936" s="1"/>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row>
    <row r="937" spans="1:45" ht="14.25" customHeight="1">
      <c r="A937" s="1"/>
      <c r="B937" s="1"/>
      <c r="C937" s="1"/>
      <c r="D937" s="1"/>
      <c r="E937" s="1"/>
      <c r="F937" s="2"/>
      <c r="G937" s="1"/>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row>
    <row r="938" spans="1:45" ht="14.25" customHeight="1">
      <c r="A938" s="1"/>
      <c r="B938" s="1"/>
      <c r="C938" s="1"/>
      <c r="D938" s="1"/>
      <c r="E938" s="1"/>
      <c r="F938" s="2"/>
      <c r="G938" s="1"/>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row>
    <row r="939" spans="1:45" ht="14.25" customHeight="1">
      <c r="A939" s="1"/>
      <c r="B939" s="1"/>
      <c r="C939" s="1"/>
      <c r="D939" s="1"/>
      <c r="E939" s="1"/>
      <c r="F939" s="2"/>
      <c r="G939" s="1"/>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row>
    <row r="940" spans="1:45" ht="14.25" customHeight="1">
      <c r="A940" s="1"/>
      <c r="B940" s="1"/>
      <c r="C940" s="1"/>
      <c r="D940" s="1"/>
      <c r="E940" s="1"/>
      <c r="F940" s="2"/>
      <c r="G940" s="1"/>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row>
    <row r="941" spans="1:45" ht="14.25" customHeight="1">
      <c r="A941" s="1"/>
      <c r="B941" s="1"/>
      <c r="C941" s="1"/>
      <c r="D941" s="1"/>
      <c r="E941" s="1"/>
      <c r="F941" s="2"/>
      <c r="G941" s="1"/>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row>
    <row r="942" spans="1:45" ht="14.25" customHeight="1">
      <c r="A942" s="1"/>
      <c r="B942" s="1"/>
      <c r="C942" s="1"/>
      <c r="D942" s="1"/>
      <c r="E942" s="1"/>
      <c r="F942" s="2"/>
      <c r="G942" s="1"/>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row>
    <row r="943" spans="1:45" ht="14.25" customHeight="1">
      <c r="A943" s="1"/>
      <c r="B943" s="1"/>
      <c r="C943" s="1"/>
      <c r="D943" s="1"/>
      <c r="E943" s="1"/>
      <c r="F943" s="2"/>
      <c r="G943" s="1"/>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row>
    <row r="944" spans="1:45" ht="14.25" customHeight="1">
      <c r="A944" s="1"/>
      <c r="B944" s="1"/>
      <c r="C944" s="1"/>
      <c r="D944" s="1"/>
      <c r="E944" s="1"/>
      <c r="F944" s="2"/>
      <c r="G944" s="1"/>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row>
    <row r="945" spans="1:45" ht="14.25" customHeight="1">
      <c r="A945" s="1"/>
      <c r="B945" s="1"/>
      <c r="C945" s="1"/>
      <c r="D945" s="1"/>
      <c r="E945" s="1"/>
      <c r="F945" s="2"/>
      <c r="G945" s="1"/>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row>
    <row r="946" spans="1:45" ht="14.25" customHeight="1">
      <c r="A946" s="1"/>
      <c r="B946" s="1"/>
      <c r="C946" s="1"/>
      <c r="D946" s="1"/>
      <c r="E946" s="1"/>
      <c r="F946" s="2"/>
      <c r="G946" s="1"/>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row>
    <row r="947" spans="1:45" ht="14.25" customHeight="1">
      <c r="A947" s="1"/>
      <c r="B947" s="1"/>
      <c r="C947" s="1"/>
      <c r="D947" s="1"/>
      <c r="E947" s="1"/>
      <c r="F947" s="2"/>
      <c r="G947" s="1"/>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row>
    <row r="948" spans="1:45" ht="14.25" customHeight="1">
      <c r="A948" s="1"/>
      <c r="B948" s="1"/>
      <c r="C948" s="1"/>
      <c r="D948" s="1"/>
      <c r="E948" s="1"/>
      <c r="F948" s="2"/>
      <c r="G948" s="1"/>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row>
    <row r="949" spans="1:45" ht="14.25" customHeight="1">
      <c r="A949" s="1"/>
      <c r="B949" s="1"/>
      <c r="C949" s="1"/>
      <c r="D949" s="1"/>
      <c r="E949" s="1"/>
      <c r="F949" s="2"/>
      <c r="G949" s="1"/>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row>
    <row r="950" spans="1:45" ht="14.25" customHeight="1">
      <c r="A950" s="1"/>
      <c r="B950" s="1"/>
      <c r="C950" s="1"/>
      <c r="D950" s="1"/>
      <c r="E950" s="1"/>
      <c r="F950" s="2"/>
      <c r="G950" s="1"/>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row>
    <row r="951" spans="1:45" ht="14.25" customHeight="1">
      <c r="A951" s="1"/>
      <c r="B951" s="1"/>
      <c r="C951" s="1"/>
      <c r="D951" s="1"/>
      <c r="E951" s="1"/>
      <c r="F951" s="2"/>
      <c r="G951" s="1"/>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row>
    <row r="952" spans="1:45" ht="14.25" customHeight="1">
      <c r="A952" s="1"/>
      <c r="B952" s="1"/>
      <c r="C952" s="1"/>
      <c r="D952" s="1"/>
      <c r="E952" s="1"/>
      <c r="F952" s="2"/>
      <c r="G952" s="1"/>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row>
    <row r="953" spans="1:45" ht="14.25" customHeight="1">
      <c r="A953" s="1"/>
      <c r="B953" s="1"/>
      <c r="C953" s="1"/>
      <c r="D953" s="1"/>
      <c r="E953" s="1"/>
      <c r="F953" s="2"/>
      <c r="G953" s="1"/>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row>
    <row r="954" spans="1:45" ht="14.25" customHeight="1">
      <c r="A954" s="1"/>
      <c r="B954" s="1"/>
      <c r="C954" s="1"/>
      <c r="D954" s="1"/>
      <c r="E954" s="1"/>
      <c r="F954" s="2"/>
      <c r="G954" s="1"/>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row>
    <row r="955" spans="1:45" ht="14.25" customHeight="1">
      <c r="A955" s="1"/>
      <c r="B955" s="1"/>
      <c r="C955" s="1"/>
      <c r="D955" s="1"/>
      <c r="E955" s="1"/>
      <c r="F955" s="2"/>
      <c r="G955" s="1"/>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row>
    <row r="956" spans="1:45" ht="14.25" customHeight="1">
      <c r="A956" s="1"/>
      <c r="B956" s="1"/>
      <c r="C956" s="1"/>
      <c r="D956" s="1"/>
      <c r="E956" s="1"/>
      <c r="F956" s="2"/>
      <c r="G956" s="1"/>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row>
    <row r="957" spans="1:45" ht="14.25" customHeight="1">
      <c r="A957" s="1"/>
      <c r="B957" s="1"/>
      <c r="C957" s="1"/>
      <c r="D957" s="1"/>
      <c r="E957" s="1"/>
      <c r="F957" s="2"/>
      <c r="G957" s="1"/>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row>
    <row r="958" spans="1:45" ht="14.25" customHeight="1">
      <c r="A958" s="1"/>
      <c r="B958" s="1"/>
      <c r="C958" s="1"/>
      <c r="D958" s="1"/>
      <c r="E958" s="1"/>
      <c r="F958" s="2"/>
      <c r="G958" s="1"/>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row>
    <row r="959" spans="1:45" ht="14.25" customHeight="1">
      <c r="A959" s="1"/>
      <c r="B959" s="1"/>
      <c r="C959" s="1"/>
      <c r="D959" s="1"/>
      <c r="E959" s="1"/>
      <c r="F959" s="2"/>
      <c r="G959" s="1"/>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row>
    <row r="960" spans="1:45" ht="14.25" customHeight="1">
      <c r="A960" s="1"/>
      <c r="B960" s="1"/>
      <c r="C960" s="1"/>
      <c r="D960" s="1"/>
      <c r="E960" s="1"/>
      <c r="F960" s="2"/>
      <c r="G960" s="1"/>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row>
    <row r="961" spans="1:45" ht="14.25" customHeight="1">
      <c r="A961" s="1"/>
      <c r="B961" s="1"/>
      <c r="C961" s="1"/>
      <c r="D961" s="1"/>
      <c r="E961" s="1"/>
      <c r="F961" s="2"/>
      <c r="G961" s="1"/>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row>
    <row r="962" spans="1:45" ht="14.25" customHeight="1">
      <c r="A962" s="1"/>
      <c r="B962" s="1"/>
      <c r="C962" s="1"/>
      <c r="D962" s="1"/>
      <c r="E962" s="1"/>
      <c r="F962" s="2"/>
      <c r="G962" s="1"/>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row>
    <row r="963" spans="1:45" ht="14.25" customHeight="1">
      <c r="A963" s="1"/>
      <c r="B963" s="1"/>
      <c r="C963" s="1"/>
      <c r="D963" s="1"/>
      <c r="E963" s="1"/>
      <c r="F963" s="2"/>
      <c r="G963" s="1"/>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row>
    <row r="964" spans="1:45" ht="14.25" customHeight="1">
      <c r="A964" s="1"/>
      <c r="B964" s="1"/>
      <c r="C964" s="1"/>
      <c r="D964" s="1"/>
      <c r="E964" s="1"/>
      <c r="F964" s="2"/>
      <c r="G964" s="1"/>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row>
    <row r="965" spans="1:45" ht="14.25" customHeight="1">
      <c r="A965" s="1"/>
      <c r="B965" s="1"/>
      <c r="C965" s="1"/>
      <c r="D965" s="1"/>
      <c r="E965" s="1"/>
      <c r="F965" s="2"/>
      <c r="G965" s="1"/>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row>
    <row r="966" spans="1:45" ht="14.25" customHeight="1">
      <c r="A966" s="1"/>
      <c r="B966" s="1"/>
      <c r="C966" s="1"/>
      <c r="D966" s="1"/>
      <c r="E966" s="1"/>
      <c r="F966" s="2"/>
      <c r="G966" s="1"/>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row>
    <row r="967" spans="1:45" ht="14.25" customHeight="1">
      <c r="A967" s="1"/>
      <c r="B967" s="1"/>
      <c r="C967" s="1"/>
      <c r="D967" s="1"/>
      <c r="E967" s="1"/>
      <c r="F967" s="2"/>
      <c r="G967" s="1"/>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row>
    <row r="968" spans="1:45" ht="14.25" customHeight="1">
      <c r="A968" s="1"/>
      <c r="B968" s="1"/>
      <c r="C968" s="1"/>
      <c r="D968" s="1"/>
      <c r="E968" s="1"/>
      <c r="F968" s="2"/>
      <c r="G968" s="1"/>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row>
    <row r="969" spans="1:45" ht="14.25" customHeight="1">
      <c r="A969" s="1"/>
      <c r="B969" s="1"/>
      <c r="C969" s="1"/>
      <c r="D969" s="1"/>
      <c r="E969" s="1"/>
      <c r="F969" s="2"/>
      <c r="G969" s="1"/>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row>
    <row r="970" spans="1:45" ht="14.25" customHeight="1">
      <c r="A970" s="1"/>
      <c r="B970" s="1"/>
      <c r="C970" s="1"/>
      <c r="D970" s="1"/>
      <c r="E970" s="1"/>
      <c r="F970" s="2"/>
      <c r="G970" s="1"/>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row>
    <row r="971" spans="1:45" ht="14.25" customHeight="1">
      <c r="A971" s="1"/>
      <c r="B971" s="1"/>
      <c r="C971" s="1"/>
      <c r="D971" s="1"/>
      <c r="E971" s="1"/>
      <c r="F971" s="2"/>
      <c r="G971" s="1"/>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row>
    <row r="972" spans="1:45" ht="14.25" customHeight="1">
      <c r="A972" s="1"/>
      <c r="B972" s="1"/>
      <c r="C972" s="1"/>
      <c r="D972" s="1"/>
      <c r="E972" s="1"/>
      <c r="F972" s="2"/>
      <c r="G972" s="1"/>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row>
    <row r="973" spans="1:45" ht="14.25" customHeight="1">
      <c r="A973" s="1"/>
      <c r="B973" s="1"/>
      <c r="C973" s="1"/>
      <c r="D973" s="1"/>
      <c r="E973" s="1"/>
      <c r="F973" s="2"/>
      <c r="G973" s="1"/>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row>
    <row r="974" spans="1:45" ht="14.25" customHeight="1">
      <c r="A974" s="1"/>
      <c r="B974" s="1"/>
      <c r="C974" s="1"/>
      <c r="D974" s="1"/>
      <c r="E974" s="1"/>
      <c r="F974" s="2"/>
      <c r="G974" s="1"/>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row>
    <row r="975" spans="1:45" ht="14.25" customHeight="1">
      <c r="A975" s="1"/>
      <c r="B975" s="1"/>
      <c r="C975" s="1"/>
      <c r="D975" s="1"/>
      <c r="E975" s="1"/>
      <c r="F975" s="2"/>
      <c r="G975" s="1"/>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row>
    <row r="976" spans="1:45" ht="14.25" customHeight="1">
      <c r="A976" s="1"/>
      <c r="B976" s="1"/>
      <c r="C976" s="1"/>
      <c r="D976" s="1"/>
      <c r="E976" s="1"/>
      <c r="F976" s="2"/>
      <c r="G976" s="1"/>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row>
    <row r="977" spans="1:45" ht="14.25" customHeight="1">
      <c r="A977" s="1"/>
      <c r="B977" s="1"/>
      <c r="C977" s="1"/>
      <c r="D977" s="1"/>
      <c r="E977" s="1"/>
      <c r="F977" s="2"/>
      <c r="G977" s="1"/>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row>
    <row r="978" spans="1:45" ht="14.25" customHeight="1">
      <c r="A978" s="1"/>
      <c r="B978" s="1"/>
      <c r="C978" s="1"/>
      <c r="D978" s="1"/>
      <c r="E978" s="1"/>
      <c r="F978" s="2"/>
      <c r="G978" s="1"/>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row>
    <row r="979" spans="1:45" ht="14.25" customHeight="1">
      <c r="A979" s="1"/>
      <c r="B979" s="1"/>
      <c r="C979" s="1"/>
      <c r="D979" s="1"/>
      <c r="E979" s="1"/>
      <c r="F979" s="2"/>
      <c r="G979" s="1"/>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row>
    <row r="980" spans="1:45" ht="14.25" customHeight="1">
      <c r="A980" s="1"/>
      <c r="B980" s="1"/>
      <c r="C980" s="1"/>
      <c r="D980" s="1"/>
      <c r="E980" s="1"/>
      <c r="F980" s="2"/>
      <c r="G980" s="1"/>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row>
    <row r="981" spans="1:45" ht="14.25" customHeight="1">
      <c r="A981" s="1"/>
      <c r="B981" s="1"/>
      <c r="C981" s="1"/>
      <c r="D981" s="1"/>
      <c r="E981" s="1"/>
      <c r="F981" s="2"/>
      <c r="G981" s="1"/>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row>
    <row r="982" spans="1:45" ht="14.25" customHeight="1">
      <c r="A982" s="1"/>
      <c r="B982" s="1"/>
      <c r="C982" s="1"/>
      <c r="D982" s="1"/>
      <c r="E982" s="1"/>
      <c r="F982" s="2"/>
      <c r="G982" s="1"/>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row>
    <row r="983" spans="1:45" ht="14.25" customHeight="1">
      <c r="A983" s="1"/>
      <c r="B983" s="1"/>
      <c r="C983" s="1"/>
      <c r="D983" s="1"/>
      <c r="E983" s="1"/>
      <c r="F983" s="2"/>
      <c r="G983" s="1"/>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row>
    <row r="984" spans="1:45" ht="14.25" customHeight="1">
      <c r="A984" s="1"/>
      <c r="B984" s="1"/>
      <c r="C984" s="1"/>
      <c r="D984" s="1"/>
      <c r="E984" s="1"/>
      <c r="F984" s="2"/>
      <c r="G984" s="1"/>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row>
    <row r="985" spans="1:45" ht="14.25" customHeight="1">
      <c r="A985" s="1"/>
      <c r="B985" s="1"/>
      <c r="C985" s="1"/>
      <c r="D985" s="1"/>
      <c r="E985" s="1"/>
      <c r="F985" s="2"/>
      <c r="G985" s="1"/>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row>
    <row r="986" spans="1:45" ht="14.25" customHeight="1">
      <c r="A986" s="1"/>
      <c r="B986" s="1"/>
      <c r="C986" s="1"/>
      <c r="D986" s="1"/>
      <c r="E986" s="1"/>
      <c r="F986" s="2"/>
      <c r="G986" s="1"/>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row>
    <row r="987" spans="1:45" ht="14.25" customHeight="1">
      <c r="A987" s="1"/>
      <c r="B987" s="1"/>
      <c r="C987" s="1"/>
      <c r="D987" s="1"/>
      <c r="E987" s="1"/>
      <c r="F987" s="2"/>
      <c r="G987" s="1"/>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row>
    <row r="988" spans="1:45" ht="14.25" customHeight="1">
      <c r="A988" s="1"/>
      <c r="B988" s="1"/>
      <c r="C988" s="1"/>
      <c r="D988" s="1"/>
      <c r="E988" s="1"/>
      <c r="F988" s="2"/>
      <c r="G988" s="1"/>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row>
    <row r="989" spans="1:45" ht="14.25" customHeight="1">
      <c r="A989" s="1"/>
      <c r="B989" s="1"/>
      <c r="C989" s="1"/>
      <c r="D989" s="1"/>
      <c r="E989" s="1"/>
      <c r="F989" s="2"/>
      <c r="G989" s="1"/>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row>
    <row r="990" spans="1:45" ht="14.25" customHeight="1">
      <c r="A990" s="1"/>
      <c r="B990" s="1"/>
      <c r="C990" s="1"/>
      <c r="D990" s="1"/>
      <c r="E990" s="1"/>
      <c r="F990" s="2"/>
      <c r="G990" s="1"/>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row>
    <row r="991" spans="1:45" ht="14.25" customHeight="1">
      <c r="A991" s="1"/>
      <c r="B991" s="1"/>
      <c r="C991" s="1"/>
      <c r="D991" s="1"/>
      <c r="E991" s="1"/>
      <c r="F991" s="2"/>
      <c r="G991" s="1"/>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row>
    <row r="992" spans="1:45" ht="14.25" customHeight="1">
      <c r="A992" s="1"/>
      <c r="B992" s="1"/>
      <c r="C992" s="1"/>
      <c r="D992" s="1"/>
      <c r="E992" s="1"/>
      <c r="F992" s="2"/>
      <c r="G992" s="1"/>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row>
    <row r="993" spans="1:45" ht="14.25" customHeight="1">
      <c r="A993" s="1"/>
      <c r="B993" s="1"/>
      <c r="C993" s="1"/>
      <c r="D993" s="1"/>
      <c r="E993" s="1"/>
      <c r="F993" s="2"/>
      <c r="G993" s="1"/>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row>
    <row r="994" spans="1:45" ht="14.25" customHeight="1">
      <c r="A994" s="1"/>
      <c r="B994" s="1"/>
      <c r="C994" s="1"/>
      <c r="D994" s="1"/>
      <c r="E994" s="1"/>
      <c r="F994" s="2"/>
      <c r="G994" s="1"/>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row>
    <row r="995" spans="1:45" ht="14.25" customHeight="1">
      <c r="A995" s="1"/>
      <c r="B995" s="1"/>
      <c r="C995" s="1"/>
      <c r="D995" s="1"/>
      <c r="E995" s="1"/>
      <c r="F995" s="2"/>
      <c r="G995" s="1"/>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row>
    <row r="996" spans="1:45" ht="14.25" customHeight="1">
      <c r="A996" s="1"/>
      <c r="B996" s="1"/>
      <c r="C996" s="1"/>
      <c r="D996" s="1"/>
      <c r="E996" s="1"/>
      <c r="F996" s="2"/>
      <c r="G996" s="1"/>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row>
    <row r="997" spans="1:45" ht="14.25" customHeight="1">
      <c r="A997" s="1"/>
      <c r="B997" s="1"/>
      <c r="C997" s="1"/>
      <c r="D997" s="1"/>
      <c r="E997" s="1"/>
      <c r="F997" s="2"/>
      <c r="G997" s="1"/>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row>
    <row r="998" spans="1:45" ht="14.25" customHeight="1">
      <c r="A998" s="1"/>
      <c r="B998" s="1"/>
      <c r="C998" s="1"/>
      <c r="D998" s="1"/>
      <c r="E998" s="1"/>
      <c r="F998" s="2"/>
      <c r="G998" s="1"/>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row>
    <row r="999" spans="1:45" ht="14.25" customHeight="1">
      <c r="A999" s="1"/>
      <c r="B999" s="1"/>
      <c r="C999" s="1"/>
      <c r="D999" s="1"/>
      <c r="E999" s="1"/>
      <c r="F999" s="2"/>
      <c r="G999" s="1"/>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row>
    <row r="1000" spans="1:45" ht="14.25" customHeight="1">
      <c r="A1000" s="1"/>
      <c r="B1000" s="1"/>
      <c r="C1000" s="1"/>
      <c r="D1000" s="1"/>
      <c r="E1000" s="1"/>
      <c r="F1000" s="2"/>
      <c r="G1000" s="1"/>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row>
  </sheetData>
  <conditionalFormatting sqref="K5:K47">
    <cfRule type="cellIs" dxfId="9" priority="2" stopIfTrue="1" operator="greaterThan">
      <formula>1500</formula>
    </cfRule>
  </conditionalFormatting>
  <conditionalFormatting sqref="K43:K46">
    <cfRule type="cellIs" dxfId="8" priority="11" stopIfTrue="1" operator="greaterThan">
      <formula>300</formula>
    </cfRule>
  </conditionalFormatting>
  <conditionalFormatting sqref="K49:K55 K57:K60">
    <cfRule type="cellIs" dxfId="7" priority="10" stopIfTrue="1" operator="greaterThan">
      <formula>1500</formula>
    </cfRule>
  </conditionalFormatting>
  <conditionalFormatting sqref="AR5:AS62 F65:AO65 D69">
    <cfRule type="cellIs" dxfId="5" priority="9" stopIfTrue="1" operator="notEqual">
      <formula>0</formula>
    </cfRule>
  </conditionalFormatting>
  <dataValidations count="1">
    <dataValidation type="list" allowBlank="1" showErrorMessage="1" sqref="D35:D62" xr:uid="{00000000-0002-0000-0000-000000000000}">
      <formula1>$B$72:$B$79</formula1>
    </dataValidation>
  </dataValidation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AF1000"/>
  <sheetViews>
    <sheetView workbookViewId="0"/>
  </sheetViews>
  <sheetFormatPr defaultColWidth="14.3984375" defaultRowHeight="15" customHeight="1"/>
  <cols>
    <col min="1" max="1" width="23.73046875" customWidth="1"/>
    <col min="2" max="2" width="11.3984375" customWidth="1"/>
    <col min="3" max="3" width="19" customWidth="1"/>
    <col min="4" max="4" width="19.86328125" customWidth="1"/>
    <col min="5" max="5" width="18.1328125" customWidth="1"/>
    <col min="6" max="6" width="12.86328125" customWidth="1"/>
    <col min="7" max="7" width="11.3984375" customWidth="1"/>
    <col min="8" max="14" width="10.86328125" customWidth="1"/>
    <col min="15" max="15" width="13.59765625" customWidth="1"/>
    <col min="16" max="32" width="8" customWidth="1"/>
  </cols>
  <sheetData>
    <row r="1" spans="1:32" ht="14.25">
      <c r="A1" s="47"/>
      <c r="B1" s="48"/>
      <c r="C1" s="48"/>
      <c r="D1" s="1"/>
      <c r="E1" s="1"/>
      <c r="F1" s="1"/>
      <c r="G1" s="1"/>
      <c r="H1" s="1"/>
      <c r="I1" s="1"/>
      <c r="J1" s="1"/>
      <c r="K1" s="1"/>
      <c r="L1" s="1"/>
      <c r="M1" s="1"/>
      <c r="N1" s="1"/>
      <c r="O1" s="3"/>
      <c r="P1" s="3"/>
      <c r="Q1" s="3"/>
      <c r="R1" s="3"/>
      <c r="S1" s="3"/>
      <c r="T1" s="3"/>
      <c r="U1" s="3"/>
      <c r="V1" s="3"/>
      <c r="W1" s="3"/>
      <c r="X1" s="3"/>
      <c r="Y1" s="3"/>
      <c r="Z1" s="3"/>
      <c r="AA1" s="3"/>
      <c r="AB1" s="3"/>
      <c r="AC1" s="3"/>
      <c r="AD1" s="3"/>
      <c r="AE1" s="3"/>
      <c r="AF1" s="3"/>
    </row>
    <row r="2" spans="1:32" ht="15.75" customHeight="1">
      <c r="A2" s="283" t="s">
        <v>2448</v>
      </c>
      <c r="B2" s="276"/>
      <c r="C2" s="276"/>
      <c r="D2" s="276"/>
      <c r="E2" s="276"/>
      <c r="F2" s="276"/>
      <c r="G2" s="276"/>
      <c r="H2" s="276"/>
      <c r="I2" s="276"/>
      <c r="J2" s="276"/>
      <c r="K2" s="276"/>
      <c r="L2" s="276"/>
      <c r="M2" s="276"/>
      <c r="N2" s="277"/>
      <c r="O2" s="50"/>
      <c r="P2" s="50"/>
      <c r="Q2" s="50"/>
      <c r="R2" s="50"/>
      <c r="S2" s="50"/>
      <c r="T2" s="50"/>
      <c r="U2" s="50"/>
      <c r="V2" s="50"/>
      <c r="W2" s="50"/>
      <c r="X2" s="50"/>
      <c r="Y2" s="50"/>
      <c r="Z2" s="50"/>
      <c r="AA2" s="50"/>
      <c r="AB2" s="50"/>
      <c r="AC2" s="50"/>
      <c r="AD2" s="50"/>
      <c r="AE2" s="50"/>
      <c r="AF2" s="50"/>
    </row>
    <row r="3" spans="1:32" ht="15.4">
      <c r="A3" s="123"/>
      <c r="B3" s="123"/>
      <c r="C3" s="123"/>
      <c r="D3" s="123"/>
      <c r="E3" s="123"/>
      <c r="F3" s="123"/>
      <c r="G3" s="123"/>
      <c r="H3" s="123"/>
      <c r="I3" s="123"/>
      <c r="J3" s="123"/>
      <c r="K3" s="123"/>
      <c r="L3" s="123"/>
      <c r="M3" s="123"/>
      <c r="N3" s="123"/>
      <c r="O3" s="50"/>
      <c r="P3" s="50"/>
      <c r="Q3" s="50"/>
      <c r="R3" s="50"/>
      <c r="S3" s="50"/>
      <c r="T3" s="50"/>
      <c r="U3" s="50"/>
      <c r="V3" s="50"/>
      <c r="W3" s="50"/>
      <c r="X3" s="50"/>
      <c r="Y3" s="50"/>
      <c r="Z3" s="50"/>
      <c r="AA3" s="50"/>
      <c r="AB3" s="50"/>
      <c r="AC3" s="50"/>
      <c r="AD3" s="50"/>
      <c r="AE3" s="50"/>
      <c r="AF3" s="50"/>
    </row>
    <row r="4" spans="1:32" ht="28.5" customHeight="1">
      <c r="A4" s="275" t="s">
        <v>2449</v>
      </c>
      <c r="B4" s="276"/>
      <c r="C4" s="276"/>
      <c r="D4" s="276"/>
      <c r="E4" s="276"/>
      <c r="F4" s="276"/>
      <c r="G4" s="276"/>
      <c r="H4" s="276"/>
      <c r="I4" s="276"/>
      <c r="J4" s="276"/>
      <c r="K4" s="276"/>
      <c r="L4" s="276"/>
      <c r="M4" s="276"/>
      <c r="N4" s="277"/>
      <c r="O4" s="50"/>
      <c r="P4" s="50"/>
      <c r="Q4" s="50"/>
      <c r="R4" s="50"/>
      <c r="S4" s="50"/>
      <c r="T4" s="50"/>
      <c r="U4" s="50"/>
      <c r="V4" s="50"/>
      <c r="W4" s="50"/>
      <c r="X4" s="50"/>
      <c r="Y4" s="50"/>
      <c r="Z4" s="50"/>
      <c r="AA4" s="50"/>
      <c r="AB4" s="50"/>
      <c r="AC4" s="50"/>
      <c r="AD4" s="50"/>
      <c r="AE4" s="50"/>
      <c r="AF4" s="50"/>
    </row>
    <row r="5" spans="1:32" ht="28.5" customHeight="1">
      <c r="A5" s="275" t="s">
        <v>2450</v>
      </c>
      <c r="B5" s="276"/>
      <c r="C5" s="276"/>
      <c r="D5" s="276"/>
      <c r="E5" s="276"/>
      <c r="F5" s="276"/>
      <c r="G5" s="276"/>
      <c r="H5" s="276"/>
      <c r="I5" s="276"/>
      <c r="J5" s="276"/>
      <c r="K5" s="276"/>
      <c r="L5" s="276"/>
      <c r="M5" s="276"/>
      <c r="N5" s="277"/>
      <c r="O5" s="50"/>
      <c r="P5" s="50"/>
      <c r="Q5" s="50"/>
      <c r="R5" s="50"/>
      <c r="S5" s="50"/>
      <c r="T5" s="50"/>
      <c r="U5" s="50"/>
      <c r="V5" s="50"/>
      <c r="W5" s="50"/>
      <c r="X5" s="50"/>
      <c r="Y5" s="50"/>
      <c r="Z5" s="50"/>
      <c r="AA5" s="50"/>
      <c r="AB5" s="50"/>
      <c r="AC5" s="50"/>
      <c r="AD5" s="50"/>
      <c r="AE5" s="50"/>
      <c r="AF5" s="50"/>
    </row>
    <row r="6" spans="1:32" ht="24" customHeight="1">
      <c r="A6" s="275" t="s">
        <v>2451</v>
      </c>
      <c r="B6" s="276"/>
      <c r="C6" s="276"/>
      <c r="D6" s="276"/>
      <c r="E6" s="276"/>
      <c r="F6" s="276"/>
      <c r="G6" s="276"/>
      <c r="H6" s="276"/>
      <c r="I6" s="276"/>
      <c r="J6" s="276"/>
      <c r="K6" s="276"/>
      <c r="L6" s="276"/>
      <c r="M6" s="276"/>
      <c r="N6" s="277"/>
      <c r="O6" s="50"/>
      <c r="P6" s="50"/>
      <c r="Q6" s="50"/>
      <c r="R6" s="50"/>
      <c r="S6" s="50"/>
      <c r="T6" s="50"/>
      <c r="U6" s="50"/>
      <c r="V6" s="50"/>
      <c r="W6" s="50"/>
      <c r="X6" s="50"/>
      <c r="Y6" s="50"/>
      <c r="Z6" s="50"/>
      <c r="AA6" s="50"/>
      <c r="AB6" s="50"/>
      <c r="AC6" s="50"/>
      <c r="AD6" s="50"/>
      <c r="AE6" s="50"/>
      <c r="AF6" s="50"/>
    </row>
    <row r="7" spans="1:32" ht="14.25">
      <c r="A7" s="275" t="s">
        <v>2452</v>
      </c>
      <c r="B7" s="276"/>
      <c r="C7" s="276"/>
      <c r="D7" s="276"/>
      <c r="E7" s="276"/>
      <c r="F7" s="276"/>
      <c r="G7" s="276"/>
      <c r="H7" s="276"/>
      <c r="I7" s="276"/>
      <c r="J7" s="276"/>
      <c r="K7" s="276"/>
      <c r="L7" s="276"/>
      <c r="M7" s="276"/>
      <c r="N7" s="277"/>
      <c r="O7" s="50"/>
      <c r="P7" s="50"/>
      <c r="Q7" s="50"/>
      <c r="R7" s="50"/>
      <c r="S7" s="50"/>
      <c r="T7" s="50"/>
      <c r="U7" s="50"/>
      <c r="V7" s="50"/>
      <c r="W7" s="50"/>
      <c r="X7" s="50"/>
      <c r="Y7" s="50"/>
      <c r="Z7" s="50"/>
      <c r="AA7" s="50"/>
      <c r="AB7" s="50"/>
      <c r="AC7" s="50"/>
      <c r="AD7" s="50"/>
      <c r="AE7" s="50"/>
      <c r="AF7" s="50"/>
    </row>
    <row r="8" spans="1:32" ht="88.5" customHeight="1">
      <c r="A8" s="275" t="s">
        <v>2453</v>
      </c>
      <c r="B8" s="276"/>
      <c r="C8" s="276"/>
      <c r="D8" s="276"/>
      <c r="E8" s="276"/>
      <c r="F8" s="276"/>
      <c r="G8" s="276"/>
      <c r="H8" s="276"/>
      <c r="I8" s="276"/>
      <c r="J8" s="276"/>
      <c r="K8" s="276"/>
      <c r="L8" s="276"/>
      <c r="M8" s="276"/>
      <c r="N8" s="277"/>
      <c r="O8" s="50"/>
      <c r="P8" s="50"/>
      <c r="Q8" s="50"/>
      <c r="R8" s="50"/>
      <c r="S8" s="50"/>
      <c r="T8" s="50"/>
      <c r="U8" s="50"/>
      <c r="V8" s="50"/>
      <c r="W8" s="50"/>
      <c r="X8" s="50"/>
      <c r="Y8" s="50"/>
      <c r="Z8" s="50"/>
      <c r="AA8" s="50"/>
      <c r="AB8" s="50"/>
      <c r="AC8" s="50"/>
      <c r="AD8" s="50"/>
      <c r="AE8" s="50"/>
      <c r="AF8" s="50"/>
    </row>
    <row r="9" spans="1:32" ht="14.25">
      <c r="A9" s="53"/>
      <c r="B9" s="54"/>
      <c r="C9" s="54"/>
      <c r="D9" s="53"/>
      <c r="E9" s="53"/>
      <c r="F9" s="53"/>
      <c r="G9" s="53"/>
      <c r="H9" s="53"/>
      <c r="I9" s="53"/>
      <c r="J9" s="53"/>
      <c r="K9" s="53"/>
      <c r="L9" s="53"/>
      <c r="M9" s="53"/>
      <c r="N9" s="53"/>
      <c r="O9" s="50"/>
      <c r="P9" s="50"/>
      <c r="Q9" s="50"/>
      <c r="R9" s="50"/>
      <c r="S9" s="50"/>
      <c r="T9" s="50"/>
      <c r="U9" s="50"/>
      <c r="V9" s="50"/>
      <c r="W9" s="50"/>
      <c r="X9" s="50"/>
      <c r="Y9" s="50"/>
      <c r="Z9" s="50"/>
      <c r="AA9" s="50"/>
      <c r="AB9" s="50"/>
      <c r="AC9" s="50"/>
      <c r="AD9" s="50"/>
      <c r="AE9" s="50"/>
      <c r="AF9" s="50"/>
    </row>
    <row r="10" spans="1:32" ht="51" customHeight="1">
      <c r="A10" s="113" t="s">
        <v>2454</v>
      </c>
      <c r="B10" s="113" t="s">
        <v>2455</v>
      </c>
      <c r="C10" s="55" t="s">
        <v>142</v>
      </c>
      <c r="D10" s="57" t="s">
        <v>7</v>
      </c>
      <c r="E10" s="57" t="s">
        <v>2456</v>
      </c>
      <c r="F10" s="113" t="s">
        <v>2457</v>
      </c>
      <c r="G10" s="57" t="s">
        <v>2458</v>
      </c>
      <c r="H10" s="56" t="s">
        <v>150</v>
      </c>
      <c r="I10" s="56" t="s">
        <v>2459</v>
      </c>
      <c r="J10" s="56" t="s">
        <v>155</v>
      </c>
      <c r="K10" s="56" t="s">
        <v>156</v>
      </c>
      <c r="L10" s="56" t="s">
        <v>157</v>
      </c>
      <c r="M10" s="55" t="s">
        <v>158</v>
      </c>
      <c r="N10" s="57" t="s">
        <v>162</v>
      </c>
      <c r="O10" s="60" t="s">
        <v>163</v>
      </c>
      <c r="P10" s="50"/>
      <c r="Q10" s="50"/>
      <c r="R10" s="50"/>
      <c r="S10" s="50"/>
      <c r="T10" s="50"/>
      <c r="U10" s="50"/>
      <c r="V10" s="50"/>
      <c r="W10" s="50"/>
      <c r="X10" s="50"/>
      <c r="Y10" s="50"/>
      <c r="Z10" s="50"/>
      <c r="AA10" s="50"/>
      <c r="AB10" s="50"/>
      <c r="AC10" s="50"/>
      <c r="AD10" s="50"/>
      <c r="AE10" s="50"/>
      <c r="AF10" s="50"/>
    </row>
    <row r="11" spans="1:32" ht="14.25">
      <c r="A11" s="95" t="s">
        <v>2460</v>
      </c>
      <c r="B11" s="95" t="s">
        <v>2461</v>
      </c>
      <c r="C11" s="70" t="s">
        <v>60</v>
      </c>
      <c r="D11" s="70" t="s">
        <v>51</v>
      </c>
      <c r="E11" s="95" t="s">
        <v>2462</v>
      </c>
      <c r="F11" s="70" t="s">
        <v>2463</v>
      </c>
      <c r="G11" s="187">
        <v>44939</v>
      </c>
      <c r="H11" s="70" t="s">
        <v>2464</v>
      </c>
      <c r="I11" s="95" t="s">
        <v>2465</v>
      </c>
      <c r="J11" s="188">
        <v>1</v>
      </c>
      <c r="K11" s="188">
        <v>1</v>
      </c>
      <c r="L11" s="188">
        <v>1</v>
      </c>
      <c r="M11" s="188">
        <v>100</v>
      </c>
      <c r="N11" s="70">
        <v>100</v>
      </c>
      <c r="O11" s="70" t="s">
        <v>60</v>
      </c>
      <c r="P11" s="50"/>
      <c r="Q11" s="50"/>
      <c r="R11" s="50"/>
      <c r="S11" s="50"/>
      <c r="T11" s="50"/>
      <c r="U11" s="50"/>
      <c r="V11" s="50"/>
      <c r="W11" s="50"/>
      <c r="X11" s="50"/>
      <c r="Y11" s="50"/>
      <c r="Z11" s="50"/>
      <c r="AA11" s="50"/>
      <c r="AB11" s="50"/>
      <c r="AC11" s="50"/>
      <c r="AD11" s="50"/>
      <c r="AE11" s="50"/>
      <c r="AF11" s="50"/>
    </row>
    <row r="12" spans="1:32" ht="14.25">
      <c r="A12" s="95" t="s">
        <v>2466</v>
      </c>
      <c r="B12" s="95" t="s">
        <v>2461</v>
      </c>
      <c r="C12" s="70" t="s">
        <v>60</v>
      </c>
      <c r="D12" s="70" t="s">
        <v>51</v>
      </c>
      <c r="E12" s="95" t="s">
        <v>2467</v>
      </c>
      <c r="F12" s="70" t="s">
        <v>2463</v>
      </c>
      <c r="G12" s="187">
        <v>44939</v>
      </c>
      <c r="H12" s="70" t="s">
        <v>2468</v>
      </c>
      <c r="I12" s="95" t="s">
        <v>2469</v>
      </c>
      <c r="J12" s="70">
        <v>1</v>
      </c>
      <c r="K12" s="70">
        <v>1</v>
      </c>
      <c r="L12" s="70">
        <v>1</v>
      </c>
      <c r="M12" s="70">
        <v>100</v>
      </c>
      <c r="N12" s="70">
        <v>100</v>
      </c>
      <c r="O12" s="70" t="s">
        <v>60</v>
      </c>
      <c r="P12" s="50"/>
      <c r="Q12" s="50"/>
      <c r="R12" s="50"/>
      <c r="S12" s="50"/>
      <c r="T12" s="50"/>
      <c r="U12" s="50"/>
      <c r="V12" s="50"/>
      <c r="W12" s="50"/>
      <c r="X12" s="50"/>
      <c r="Y12" s="50"/>
      <c r="Z12" s="50"/>
      <c r="AA12" s="50"/>
      <c r="AB12" s="50"/>
      <c r="AC12" s="50"/>
      <c r="AD12" s="50"/>
      <c r="AE12" s="50"/>
      <c r="AF12" s="50"/>
    </row>
    <row r="13" spans="1:32" ht="14.25">
      <c r="A13" s="95" t="s">
        <v>2470</v>
      </c>
      <c r="B13" s="95" t="s">
        <v>2461</v>
      </c>
      <c r="C13" s="70" t="s">
        <v>2471</v>
      </c>
      <c r="D13" s="70" t="s">
        <v>51</v>
      </c>
      <c r="E13" s="95" t="s">
        <v>2472</v>
      </c>
      <c r="F13" s="70" t="s">
        <v>2473</v>
      </c>
      <c r="G13" s="187" t="s">
        <v>2474</v>
      </c>
      <c r="H13" s="189" t="s">
        <v>2475</v>
      </c>
      <c r="I13" s="95" t="s">
        <v>2476</v>
      </c>
      <c r="J13" s="70">
        <v>1</v>
      </c>
      <c r="K13" s="70">
        <v>1</v>
      </c>
      <c r="L13" s="70">
        <v>2</v>
      </c>
      <c r="M13" s="70">
        <v>100</v>
      </c>
      <c r="N13" s="70">
        <v>100</v>
      </c>
      <c r="O13" s="70" t="s">
        <v>70</v>
      </c>
      <c r="P13" s="50"/>
      <c r="Q13" s="50"/>
      <c r="R13" s="50"/>
      <c r="S13" s="50"/>
      <c r="T13" s="50"/>
      <c r="U13" s="50"/>
      <c r="V13" s="50"/>
      <c r="W13" s="50"/>
      <c r="X13" s="50"/>
      <c r="Y13" s="50"/>
      <c r="Z13" s="50"/>
      <c r="AA13" s="50"/>
      <c r="AB13" s="50"/>
      <c r="AC13" s="50"/>
      <c r="AD13" s="50"/>
      <c r="AE13" s="50"/>
      <c r="AF13" s="50"/>
    </row>
    <row r="14" spans="1:32" ht="14.25">
      <c r="A14" s="95" t="s">
        <v>2477</v>
      </c>
      <c r="B14" s="95" t="s">
        <v>2461</v>
      </c>
      <c r="C14" s="70" t="s">
        <v>2478</v>
      </c>
      <c r="D14" s="70" t="s">
        <v>51</v>
      </c>
      <c r="E14" s="95" t="s">
        <v>2479</v>
      </c>
      <c r="F14" s="70" t="s">
        <v>2480</v>
      </c>
      <c r="G14" s="187" t="s">
        <v>2481</v>
      </c>
      <c r="H14" s="70" t="s">
        <v>2482</v>
      </c>
      <c r="I14" s="95" t="s">
        <v>2483</v>
      </c>
      <c r="J14" s="70">
        <v>1</v>
      </c>
      <c r="K14" s="70">
        <v>1</v>
      </c>
      <c r="L14" s="70">
        <v>2</v>
      </c>
      <c r="M14" s="70">
        <v>100</v>
      </c>
      <c r="N14" s="70">
        <v>100</v>
      </c>
      <c r="O14" s="70" t="s">
        <v>70</v>
      </c>
      <c r="P14" s="50"/>
      <c r="Q14" s="50"/>
      <c r="R14" s="50"/>
      <c r="S14" s="50"/>
      <c r="T14" s="50"/>
      <c r="U14" s="50"/>
      <c r="V14" s="50"/>
      <c r="W14" s="50"/>
      <c r="X14" s="50"/>
      <c r="Y14" s="50"/>
      <c r="Z14" s="50"/>
      <c r="AA14" s="50"/>
      <c r="AB14" s="50"/>
      <c r="AC14" s="50"/>
      <c r="AD14" s="50"/>
      <c r="AE14" s="50"/>
      <c r="AF14" s="50"/>
    </row>
    <row r="15" spans="1:32" ht="14.25">
      <c r="A15" s="95" t="s">
        <v>2484</v>
      </c>
      <c r="B15" s="95" t="s">
        <v>2461</v>
      </c>
      <c r="C15" s="70" t="s">
        <v>2485</v>
      </c>
      <c r="D15" s="70" t="s">
        <v>51</v>
      </c>
      <c r="E15" s="95" t="s">
        <v>2486</v>
      </c>
      <c r="F15" s="70" t="s">
        <v>2487</v>
      </c>
      <c r="G15" s="187" t="s">
        <v>2488</v>
      </c>
      <c r="H15" s="70" t="s">
        <v>2489</v>
      </c>
      <c r="I15" s="95" t="s">
        <v>2490</v>
      </c>
      <c r="J15" s="70">
        <v>1</v>
      </c>
      <c r="K15" s="70">
        <v>1</v>
      </c>
      <c r="L15" s="70">
        <v>2</v>
      </c>
      <c r="M15" s="70">
        <v>100</v>
      </c>
      <c r="N15" s="70">
        <v>100</v>
      </c>
      <c r="O15" s="70" t="s">
        <v>81</v>
      </c>
      <c r="P15" s="50"/>
      <c r="Q15" s="50"/>
      <c r="R15" s="50"/>
      <c r="S15" s="50"/>
      <c r="T15" s="50"/>
      <c r="U15" s="50"/>
      <c r="V15" s="50"/>
      <c r="W15" s="50"/>
      <c r="X15" s="50"/>
      <c r="Y15" s="50"/>
      <c r="Z15" s="50"/>
      <c r="AA15" s="50"/>
      <c r="AB15" s="50"/>
      <c r="AC15" s="50"/>
      <c r="AD15" s="50"/>
      <c r="AE15" s="50"/>
      <c r="AF15" s="50"/>
    </row>
    <row r="16" spans="1:32" ht="14.25">
      <c r="A16" s="95" t="s">
        <v>2491</v>
      </c>
      <c r="B16" s="95" t="s">
        <v>2461</v>
      </c>
      <c r="C16" s="70" t="s">
        <v>2492</v>
      </c>
      <c r="D16" s="70" t="s">
        <v>89</v>
      </c>
      <c r="E16" s="95" t="s">
        <v>2493</v>
      </c>
      <c r="F16" s="70" t="s">
        <v>2494</v>
      </c>
      <c r="G16" s="187" t="s">
        <v>2495</v>
      </c>
      <c r="H16" s="189" t="s">
        <v>2496</v>
      </c>
      <c r="I16" s="95" t="s">
        <v>2497</v>
      </c>
      <c r="J16" s="70">
        <v>2</v>
      </c>
      <c r="K16" s="70">
        <v>2</v>
      </c>
      <c r="L16" s="70">
        <v>2</v>
      </c>
      <c r="M16" s="70">
        <v>150</v>
      </c>
      <c r="N16" s="70">
        <v>75</v>
      </c>
      <c r="O16" s="70" t="s">
        <v>495</v>
      </c>
      <c r="Q16" s="50"/>
      <c r="R16" s="50"/>
      <c r="S16" s="50"/>
      <c r="T16" s="50"/>
      <c r="U16" s="50"/>
      <c r="V16" s="50"/>
      <c r="W16" s="50"/>
      <c r="X16" s="50"/>
      <c r="Y16" s="50"/>
      <c r="Z16" s="50"/>
      <c r="AA16" s="50"/>
      <c r="AB16" s="50"/>
      <c r="AC16" s="50"/>
      <c r="AD16" s="50"/>
      <c r="AE16" s="50"/>
      <c r="AF16" s="50"/>
    </row>
    <row r="17" spans="1:32" ht="14.25">
      <c r="A17" s="95" t="s">
        <v>2498</v>
      </c>
      <c r="B17" s="95" t="s">
        <v>2461</v>
      </c>
      <c r="C17" s="70" t="s">
        <v>2492</v>
      </c>
      <c r="D17" s="70" t="s">
        <v>89</v>
      </c>
      <c r="E17" s="95" t="s">
        <v>2498</v>
      </c>
      <c r="F17" s="70" t="s">
        <v>2499</v>
      </c>
      <c r="G17" s="187" t="s">
        <v>2500</v>
      </c>
      <c r="H17" s="70" t="s">
        <v>2501</v>
      </c>
      <c r="I17" s="95" t="s">
        <v>2497</v>
      </c>
      <c r="J17" s="70">
        <v>2</v>
      </c>
      <c r="K17" s="70">
        <v>2</v>
      </c>
      <c r="L17" s="70">
        <v>2</v>
      </c>
      <c r="M17" s="70">
        <v>150</v>
      </c>
      <c r="N17" s="70">
        <v>75</v>
      </c>
      <c r="O17" s="70" t="s">
        <v>495</v>
      </c>
      <c r="Q17" s="50"/>
      <c r="R17" s="50"/>
      <c r="S17" s="50"/>
      <c r="T17" s="50"/>
      <c r="U17" s="50"/>
      <c r="V17" s="50"/>
      <c r="W17" s="50"/>
      <c r="X17" s="50"/>
      <c r="Y17" s="50"/>
      <c r="Z17" s="50"/>
      <c r="AA17" s="50"/>
      <c r="AB17" s="50"/>
      <c r="AC17" s="50"/>
      <c r="AD17" s="50"/>
      <c r="AE17" s="50"/>
      <c r="AF17" s="50"/>
    </row>
    <row r="18" spans="1:32" ht="14.25">
      <c r="A18" s="95" t="s">
        <v>2502</v>
      </c>
      <c r="B18" s="95" t="s">
        <v>2461</v>
      </c>
      <c r="C18" s="70" t="s">
        <v>2503</v>
      </c>
      <c r="D18" s="70" t="s">
        <v>89</v>
      </c>
      <c r="E18" s="95" t="s">
        <v>2504</v>
      </c>
      <c r="F18" s="70" t="s">
        <v>2505</v>
      </c>
      <c r="G18" s="187" t="s">
        <v>2506</v>
      </c>
      <c r="H18" s="70"/>
      <c r="I18" s="95" t="s">
        <v>2507</v>
      </c>
      <c r="J18" s="70">
        <v>2</v>
      </c>
      <c r="K18" s="70">
        <v>2</v>
      </c>
      <c r="L18" s="70">
        <v>2</v>
      </c>
      <c r="M18" s="70">
        <v>50</v>
      </c>
      <c r="N18" s="70">
        <v>25</v>
      </c>
      <c r="O18" s="70" t="s">
        <v>96</v>
      </c>
      <c r="Q18" s="50"/>
      <c r="R18" s="50"/>
      <c r="S18" s="50"/>
      <c r="T18" s="50"/>
      <c r="U18" s="50"/>
      <c r="V18" s="50"/>
      <c r="W18" s="50"/>
      <c r="X18" s="50"/>
      <c r="Y18" s="50"/>
      <c r="Z18" s="50"/>
      <c r="AA18" s="50"/>
      <c r="AB18" s="50"/>
      <c r="AC18" s="50"/>
      <c r="AD18" s="50"/>
      <c r="AE18" s="50"/>
      <c r="AF18" s="50"/>
    </row>
    <row r="19" spans="1:32" ht="14.25">
      <c r="A19" s="95" t="s">
        <v>2508</v>
      </c>
      <c r="B19" s="95" t="s">
        <v>2461</v>
      </c>
      <c r="C19" s="70" t="s">
        <v>2509</v>
      </c>
      <c r="D19" s="70" t="s">
        <v>89</v>
      </c>
      <c r="E19" s="95" t="s">
        <v>2504</v>
      </c>
      <c r="F19" s="70" t="s">
        <v>2505</v>
      </c>
      <c r="G19" s="187" t="s">
        <v>2510</v>
      </c>
      <c r="H19" s="70"/>
      <c r="I19" s="95" t="s">
        <v>2507</v>
      </c>
      <c r="J19" s="70">
        <v>2</v>
      </c>
      <c r="K19" s="70">
        <v>2</v>
      </c>
      <c r="L19" s="70">
        <v>2</v>
      </c>
      <c r="M19" s="70">
        <v>50</v>
      </c>
      <c r="N19" s="70">
        <v>25</v>
      </c>
      <c r="O19" s="70" t="s">
        <v>96</v>
      </c>
      <c r="Q19" s="50"/>
      <c r="R19" s="50"/>
      <c r="S19" s="50"/>
      <c r="T19" s="50"/>
      <c r="U19" s="50"/>
      <c r="V19" s="50"/>
      <c r="W19" s="50"/>
      <c r="X19" s="50"/>
      <c r="Y19" s="50"/>
      <c r="Z19" s="50"/>
      <c r="AA19" s="50"/>
      <c r="AB19" s="50"/>
      <c r="AC19" s="50"/>
      <c r="AD19" s="50"/>
      <c r="AE19" s="50"/>
      <c r="AF19" s="50"/>
    </row>
    <row r="20" spans="1:32" ht="14.25">
      <c r="A20" s="95" t="s">
        <v>2511</v>
      </c>
      <c r="B20" s="95" t="s">
        <v>2461</v>
      </c>
      <c r="C20" s="70" t="s">
        <v>2512</v>
      </c>
      <c r="D20" s="70" t="s">
        <v>89</v>
      </c>
      <c r="E20" s="95" t="s">
        <v>2504</v>
      </c>
      <c r="F20" s="70" t="s">
        <v>2505</v>
      </c>
      <c r="G20" s="187" t="s">
        <v>2513</v>
      </c>
      <c r="H20" s="70"/>
      <c r="I20" s="95" t="s">
        <v>2507</v>
      </c>
      <c r="J20" s="70">
        <v>1</v>
      </c>
      <c r="K20" s="70">
        <v>1</v>
      </c>
      <c r="L20" s="70">
        <v>1</v>
      </c>
      <c r="M20" s="70">
        <v>50</v>
      </c>
      <c r="N20" s="70">
        <v>50</v>
      </c>
      <c r="O20" s="70" t="s">
        <v>96</v>
      </c>
      <c r="Q20" s="50"/>
      <c r="R20" s="50"/>
      <c r="S20" s="50"/>
      <c r="T20" s="50"/>
      <c r="U20" s="50"/>
      <c r="V20" s="50"/>
      <c r="W20" s="50"/>
      <c r="X20" s="50"/>
      <c r="Y20" s="50"/>
      <c r="Z20" s="50"/>
      <c r="AA20" s="50"/>
      <c r="AB20" s="50"/>
      <c r="AC20" s="50"/>
      <c r="AD20" s="50"/>
      <c r="AE20" s="50"/>
      <c r="AF20" s="50"/>
    </row>
    <row r="21" spans="1:32" ht="15.75" customHeight="1">
      <c r="A21" s="95" t="s">
        <v>2514</v>
      </c>
      <c r="B21" s="95" t="s">
        <v>2461</v>
      </c>
      <c r="C21" s="70" t="s">
        <v>2515</v>
      </c>
      <c r="D21" s="70" t="s">
        <v>89</v>
      </c>
      <c r="E21" s="95" t="s">
        <v>2504</v>
      </c>
      <c r="F21" s="70" t="s">
        <v>2505</v>
      </c>
      <c r="G21" s="187" t="s">
        <v>2516</v>
      </c>
      <c r="H21" s="70"/>
      <c r="I21" s="95" t="s">
        <v>2507</v>
      </c>
      <c r="J21" s="70">
        <v>2</v>
      </c>
      <c r="K21" s="70">
        <v>2</v>
      </c>
      <c r="L21" s="70">
        <v>2</v>
      </c>
      <c r="M21" s="70">
        <v>50</v>
      </c>
      <c r="N21" s="70">
        <v>25</v>
      </c>
      <c r="O21" s="70" t="s">
        <v>96</v>
      </c>
      <c r="Q21" s="50"/>
      <c r="R21" s="50"/>
      <c r="S21" s="50"/>
      <c r="T21" s="50"/>
      <c r="U21" s="50"/>
      <c r="V21" s="50"/>
      <c r="W21" s="50"/>
      <c r="X21" s="50"/>
      <c r="Y21" s="50"/>
      <c r="Z21" s="50"/>
      <c r="AA21" s="50"/>
      <c r="AB21" s="50"/>
      <c r="AC21" s="50"/>
      <c r="AD21" s="50"/>
      <c r="AE21" s="50"/>
      <c r="AF21" s="50"/>
    </row>
    <row r="22" spans="1:32" ht="15.75" customHeight="1">
      <c r="A22" s="95" t="s">
        <v>2514</v>
      </c>
      <c r="B22" s="95" t="s">
        <v>2461</v>
      </c>
      <c r="C22" s="70" t="s">
        <v>2515</v>
      </c>
      <c r="D22" s="70" t="s">
        <v>89</v>
      </c>
      <c r="E22" s="95" t="s">
        <v>2504</v>
      </c>
      <c r="F22" s="70" t="s">
        <v>2505</v>
      </c>
      <c r="G22" s="187" t="s">
        <v>2516</v>
      </c>
      <c r="H22" s="70">
        <v>0</v>
      </c>
      <c r="I22" s="95">
        <v>0</v>
      </c>
      <c r="J22" s="70">
        <v>2</v>
      </c>
      <c r="K22" s="70">
        <v>2</v>
      </c>
      <c r="L22" s="70">
        <v>2</v>
      </c>
      <c r="M22" s="70">
        <v>50</v>
      </c>
      <c r="N22" s="70">
        <v>25</v>
      </c>
      <c r="O22" s="70" t="s">
        <v>97</v>
      </c>
      <c r="Q22" s="50"/>
      <c r="R22" s="50"/>
      <c r="S22" s="50"/>
      <c r="T22" s="50"/>
      <c r="U22" s="50"/>
      <c r="V22" s="50"/>
      <c r="W22" s="50"/>
      <c r="X22" s="50"/>
      <c r="Y22" s="50"/>
      <c r="Z22" s="50"/>
      <c r="AA22" s="50"/>
      <c r="AB22" s="50"/>
      <c r="AC22" s="50"/>
      <c r="AD22" s="50"/>
      <c r="AE22" s="50"/>
      <c r="AF22" s="50"/>
    </row>
    <row r="23" spans="1:32" ht="15.75" customHeight="1">
      <c r="A23" s="95" t="s">
        <v>2517</v>
      </c>
      <c r="B23" s="95" t="s">
        <v>2461</v>
      </c>
      <c r="C23" s="70" t="s">
        <v>2518</v>
      </c>
      <c r="D23" s="70" t="s">
        <v>89</v>
      </c>
      <c r="E23" s="95" t="s">
        <v>2519</v>
      </c>
      <c r="F23" s="70" t="s">
        <v>2520</v>
      </c>
      <c r="G23" s="187" t="s">
        <v>2521</v>
      </c>
      <c r="H23" s="70"/>
      <c r="I23" s="95" t="s">
        <v>2522</v>
      </c>
      <c r="J23" s="70">
        <v>4</v>
      </c>
      <c r="K23" s="70">
        <v>1</v>
      </c>
      <c r="L23" s="70">
        <v>4</v>
      </c>
      <c r="M23" s="70" t="s">
        <v>2523</v>
      </c>
      <c r="N23" s="70">
        <v>25</v>
      </c>
      <c r="O23" s="70" t="s">
        <v>98</v>
      </c>
      <c r="Q23" s="50"/>
      <c r="R23" s="50"/>
      <c r="S23" s="50"/>
      <c r="T23" s="50"/>
      <c r="U23" s="50"/>
      <c r="V23" s="50"/>
      <c r="W23" s="50"/>
      <c r="X23" s="50"/>
      <c r="Y23" s="50"/>
      <c r="Z23" s="50"/>
      <c r="AA23" s="50"/>
      <c r="AB23" s="50"/>
      <c r="AC23" s="50"/>
      <c r="AD23" s="50"/>
      <c r="AE23" s="50"/>
      <c r="AF23" s="50"/>
    </row>
    <row r="24" spans="1:32" ht="15.75" customHeight="1">
      <c r="A24" s="95" t="s">
        <v>2524</v>
      </c>
      <c r="B24" s="95" t="s">
        <v>2461</v>
      </c>
      <c r="C24" s="70" t="s">
        <v>2525</v>
      </c>
      <c r="D24" s="70" t="s">
        <v>89</v>
      </c>
      <c r="E24" s="95" t="s">
        <v>2504</v>
      </c>
      <c r="F24" s="70" t="s">
        <v>2505</v>
      </c>
      <c r="G24" s="187" t="s">
        <v>2526</v>
      </c>
      <c r="H24" s="70"/>
      <c r="I24" s="95" t="s">
        <v>2527</v>
      </c>
      <c r="J24" s="70">
        <v>1</v>
      </c>
      <c r="K24" s="70">
        <v>1</v>
      </c>
      <c r="L24" s="70">
        <v>1</v>
      </c>
      <c r="M24" s="70">
        <v>50</v>
      </c>
      <c r="N24" s="70">
        <v>50</v>
      </c>
      <c r="O24" s="70" t="s">
        <v>98</v>
      </c>
      <c r="Q24" s="50"/>
      <c r="R24" s="50"/>
      <c r="S24" s="50"/>
      <c r="T24" s="50"/>
      <c r="U24" s="50"/>
      <c r="V24" s="50"/>
      <c r="W24" s="50"/>
      <c r="X24" s="50"/>
      <c r="Y24" s="50"/>
      <c r="Z24" s="50"/>
      <c r="AA24" s="50"/>
      <c r="AB24" s="50"/>
      <c r="AC24" s="50"/>
      <c r="AD24" s="50"/>
      <c r="AE24" s="50"/>
      <c r="AF24" s="50"/>
    </row>
    <row r="25" spans="1:32" ht="15.75" customHeight="1">
      <c r="A25" s="95" t="s">
        <v>2528</v>
      </c>
      <c r="B25" s="95" t="s">
        <v>2461</v>
      </c>
      <c r="C25" s="70" t="s">
        <v>2525</v>
      </c>
      <c r="D25" s="70" t="s">
        <v>89</v>
      </c>
      <c r="E25" s="95" t="s">
        <v>2504</v>
      </c>
      <c r="F25" s="70" t="s">
        <v>2529</v>
      </c>
      <c r="G25" s="187" t="s">
        <v>2530</v>
      </c>
      <c r="H25" s="70"/>
      <c r="I25" s="95" t="s">
        <v>2527</v>
      </c>
      <c r="J25" s="70">
        <v>1</v>
      </c>
      <c r="K25" s="70">
        <v>1</v>
      </c>
      <c r="L25" s="70">
        <v>1</v>
      </c>
      <c r="M25" s="70">
        <v>50</v>
      </c>
      <c r="N25" s="70">
        <v>50</v>
      </c>
      <c r="O25" s="70" t="s">
        <v>98</v>
      </c>
      <c r="Q25" s="50"/>
      <c r="R25" s="50"/>
      <c r="S25" s="50"/>
      <c r="T25" s="50"/>
      <c r="U25" s="50"/>
      <c r="V25" s="50"/>
      <c r="W25" s="50"/>
      <c r="X25" s="50"/>
      <c r="Y25" s="50"/>
      <c r="Z25" s="50"/>
      <c r="AA25" s="50"/>
      <c r="AB25" s="50"/>
      <c r="AC25" s="50"/>
      <c r="AD25" s="50"/>
      <c r="AE25" s="50"/>
      <c r="AF25" s="50"/>
    </row>
    <row r="26" spans="1:32" ht="15.75" customHeight="1">
      <c r="A26" s="95" t="s">
        <v>2502</v>
      </c>
      <c r="B26" s="95" t="s">
        <v>2461</v>
      </c>
      <c r="C26" s="70" t="s">
        <v>2531</v>
      </c>
      <c r="D26" s="70" t="s">
        <v>89</v>
      </c>
      <c r="E26" s="95" t="s">
        <v>2504</v>
      </c>
      <c r="F26" s="70" t="s">
        <v>2505</v>
      </c>
      <c r="G26" s="187" t="s">
        <v>2506</v>
      </c>
      <c r="H26" s="70"/>
      <c r="I26" s="95"/>
      <c r="J26" s="70">
        <v>2</v>
      </c>
      <c r="K26" s="70">
        <v>2</v>
      </c>
      <c r="L26" s="70">
        <v>2</v>
      </c>
      <c r="M26" s="70">
        <v>50</v>
      </c>
      <c r="N26" s="70">
        <v>25</v>
      </c>
      <c r="O26" s="70" t="s">
        <v>99</v>
      </c>
      <c r="Q26" s="50"/>
      <c r="R26" s="50"/>
      <c r="S26" s="50"/>
      <c r="T26" s="50"/>
      <c r="U26" s="50"/>
      <c r="V26" s="50"/>
      <c r="W26" s="50"/>
      <c r="X26" s="50"/>
      <c r="Y26" s="50"/>
      <c r="Z26" s="50"/>
      <c r="AA26" s="50"/>
      <c r="AB26" s="50"/>
      <c r="AC26" s="50"/>
      <c r="AD26" s="50"/>
      <c r="AE26" s="50"/>
      <c r="AF26" s="50"/>
    </row>
    <row r="27" spans="1:32" ht="15.75" customHeight="1">
      <c r="A27" s="95" t="s">
        <v>2532</v>
      </c>
      <c r="B27" s="95" t="s">
        <v>2533</v>
      </c>
      <c r="C27" s="70" t="s">
        <v>101</v>
      </c>
      <c r="D27" s="70" t="s">
        <v>89</v>
      </c>
      <c r="E27" s="95" t="s">
        <v>2534</v>
      </c>
      <c r="F27" s="70" t="s">
        <v>2535</v>
      </c>
      <c r="G27" s="187" t="s">
        <v>2536</v>
      </c>
      <c r="H27" s="189" t="s">
        <v>2537</v>
      </c>
      <c r="I27" s="91" t="s">
        <v>2538</v>
      </c>
      <c r="J27" s="70"/>
      <c r="K27" s="70"/>
      <c r="L27" s="70">
        <v>1</v>
      </c>
      <c r="M27" s="70">
        <v>50</v>
      </c>
      <c r="N27" s="70">
        <v>50</v>
      </c>
      <c r="O27" s="70" t="s">
        <v>101</v>
      </c>
      <c r="Q27" s="50"/>
      <c r="R27" s="50"/>
      <c r="S27" s="50"/>
      <c r="T27" s="50"/>
      <c r="U27" s="50"/>
      <c r="V27" s="50"/>
      <c r="W27" s="50"/>
      <c r="X27" s="50"/>
      <c r="Y27" s="50"/>
      <c r="Z27" s="50"/>
      <c r="AA27" s="50"/>
      <c r="AB27" s="50"/>
      <c r="AC27" s="50"/>
      <c r="AD27" s="50"/>
      <c r="AE27" s="50"/>
      <c r="AF27" s="50"/>
    </row>
    <row r="28" spans="1:32" ht="15.75" customHeight="1">
      <c r="A28" s="95" t="s">
        <v>2539</v>
      </c>
      <c r="B28" s="95" t="s">
        <v>2461</v>
      </c>
      <c r="C28" s="70" t="s">
        <v>2540</v>
      </c>
      <c r="D28" s="70" t="s">
        <v>89</v>
      </c>
      <c r="E28" s="95" t="s">
        <v>2541</v>
      </c>
      <c r="F28" s="70" t="s">
        <v>2542</v>
      </c>
      <c r="G28" s="187" t="s">
        <v>2543</v>
      </c>
      <c r="H28" s="189" t="s">
        <v>2544</v>
      </c>
      <c r="I28" s="95" t="s">
        <v>2527</v>
      </c>
      <c r="J28" s="70">
        <v>2</v>
      </c>
      <c r="K28" s="70">
        <v>2</v>
      </c>
      <c r="L28" s="70">
        <v>2</v>
      </c>
      <c r="M28" s="70">
        <v>50</v>
      </c>
      <c r="N28" s="70">
        <v>25</v>
      </c>
      <c r="O28" s="70" t="s">
        <v>103</v>
      </c>
      <c r="Q28" s="50"/>
      <c r="R28" s="50"/>
      <c r="S28" s="50"/>
      <c r="T28" s="50"/>
      <c r="U28" s="50"/>
      <c r="V28" s="50"/>
      <c r="W28" s="50"/>
      <c r="X28" s="50"/>
      <c r="Y28" s="50"/>
      <c r="Z28" s="50"/>
      <c r="AA28" s="50"/>
      <c r="AB28" s="50"/>
      <c r="AC28" s="50"/>
      <c r="AD28" s="50"/>
      <c r="AE28" s="50"/>
      <c r="AF28" s="50"/>
    </row>
    <row r="29" spans="1:32" ht="15.75" customHeight="1">
      <c r="A29" s="95" t="s">
        <v>2545</v>
      </c>
      <c r="B29" s="95" t="s">
        <v>2461</v>
      </c>
      <c r="C29" s="70" t="s">
        <v>2546</v>
      </c>
      <c r="D29" s="70" t="s">
        <v>89</v>
      </c>
      <c r="E29" s="95" t="s">
        <v>2547</v>
      </c>
      <c r="F29" s="70" t="s">
        <v>2505</v>
      </c>
      <c r="G29" s="187" t="s">
        <v>2548</v>
      </c>
      <c r="H29" s="189" t="s">
        <v>2549</v>
      </c>
      <c r="I29" s="95" t="s">
        <v>2527</v>
      </c>
      <c r="J29" s="70">
        <v>1</v>
      </c>
      <c r="K29" s="70">
        <v>1</v>
      </c>
      <c r="L29" s="70">
        <v>1</v>
      </c>
      <c r="M29" s="70">
        <v>50</v>
      </c>
      <c r="N29" s="70">
        <v>50</v>
      </c>
      <c r="O29" s="70" t="s">
        <v>103</v>
      </c>
      <c r="Q29" s="50"/>
      <c r="R29" s="50"/>
      <c r="S29" s="50"/>
      <c r="T29" s="50"/>
      <c r="U29" s="50"/>
      <c r="V29" s="50"/>
      <c r="W29" s="50"/>
      <c r="X29" s="50"/>
      <c r="Y29" s="50"/>
      <c r="Z29" s="50"/>
      <c r="AA29" s="50"/>
      <c r="AB29" s="50"/>
      <c r="AC29" s="50"/>
      <c r="AD29" s="50"/>
      <c r="AE29" s="50"/>
      <c r="AF29" s="50"/>
    </row>
    <row r="30" spans="1:32" ht="15.75" customHeight="1">
      <c r="A30" s="95" t="s">
        <v>2550</v>
      </c>
      <c r="B30" s="95" t="s">
        <v>2533</v>
      </c>
      <c r="C30" s="70" t="s">
        <v>2551</v>
      </c>
      <c r="D30" s="70" t="s">
        <v>89</v>
      </c>
      <c r="E30" s="95" t="s">
        <v>2552</v>
      </c>
      <c r="F30" s="70" t="s">
        <v>2553</v>
      </c>
      <c r="G30" s="187" t="s">
        <v>2554</v>
      </c>
      <c r="H30" s="70" t="s">
        <v>2555</v>
      </c>
      <c r="I30" s="95" t="s">
        <v>2556</v>
      </c>
      <c r="J30" s="70">
        <v>3</v>
      </c>
      <c r="K30" s="70">
        <v>1</v>
      </c>
      <c r="L30" s="70">
        <v>5</v>
      </c>
      <c r="M30" s="70">
        <v>100</v>
      </c>
      <c r="N30" s="70">
        <v>33.33</v>
      </c>
      <c r="O30" s="70" t="s">
        <v>1813</v>
      </c>
      <c r="P30" s="190"/>
      <c r="Q30" s="50"/>
      <c r="R30" s="50"/>
      <c r="S30" s="50"/>
      <c r="T30" s="50"/>
      <c r="U30" s="50"/>
      <c r="V30" s="50"/>
      <c r="W30" s="50"/>
      <c r="X30" s="50"/>
      <c r="Y30" s="50"/>
      <c r="Z30" s="50"/>
      <c r="AA30" s="50"/>
      <c r="AB30" s="50"/>
      <c r="AC30" s="50"/>
      <c r="AD30" s="50"/>
      <c r="AE30" s="50"/>
      <c r="AF30" s="50"/>
    </row>
    <row r="31" spans="1:32" ht="15.75" customHeight="1">
      <c r="A31" s="96" t="s">
        <v>121</v>
      </c>
      <c r="B31" s="48"/>
      <c r="C31" s="48"/>
      <c r="D31" s="1"/>
      <c r="E31" s="1"/>
      <c r="F31" s="1"/>
      <c r="G31" s="49"/>
      <c r="H31" s="97"/>
      <c r="I31" s="97"/>
      <c r="J31" s="97"/>
      <c r="K31" s="97"/>
      <c r="L31" s="97"/>
      <c r="M31" s="97"/>
      <c r="N31" s="97">
        <f>SUM(N11:N30)</f>
        <v>1108.33</v>
      </c>
      <c r="O31" s="3"/>
      <c r="P31" s="3"/>
      <c r="Q31" s="3"/>
      <c r="R31" s="3"/>
      <c r="S31" s="3"/>
      <c r="T31" s="3"/>
      <c r="U31" s="3"/>
      <c r="V31" s="3"/>
      <c r="W31" s="3"/>
      <c r="X31" s="3"/>
      <c r="Y31" s="3"/>
      <c r="Z31" s="3"/>
      <c r="AA31" s="3"/>
      <c r="AB31" s="3"/>
      <c r="AC31" s="3"/>
      <c r="AD31" s="3"/>
      <c r="AE31" s="3"/>
      <c r="AF31" s="3"/>
    </row>
    <row r="32" spans="1:32" ht="15.75" customHeight="1">
      <c r="A32" s="47"/>
      <c r="B32" s="48"/>
      <c r="C32" s="48"/>
      <c r="D32" s="1"/>
      <c r="E32" s="1"/>
      <c r="F32" s="1"/>
      <c r="G32" s="1"/>
      <c r="H32" s="1"/>
      <c r="I32" s="1"/>
      <c r="J32" s="1"/>
      <c r="K32" s="1"/>
      <c r="L32" s="1"/>
      <c r="M32" s="1"/>
      <c r="N32" s="1"/>
      <c r="O32" s="3"/>
      <c r="P32" s="3"/>
      <c r="Q32" s="3"/>
      <c r="R32" s="3"/>
      <c r="S32" s="3"/>
      <c r="T32" s="3"/>
      <c r="U32" s="3"/>
      <c r="V32" s="3"/>
      <c r="W32" s="3"/>
      <c r="X32" s="3"/>
      <c r="Y32" s="3"/>
      <c r="Z32" s="3"/>
      <c r="AA32" s="3"/>
      <c r="AB32" s="3"/>
      <c r="AC32" s="3"/>
      <c r="AD32" s="3"/>
      <c r="AE32" s="3"/>
      <c r="AF32" s="3"/>
    </row>
    <row r="33" spans="1:32" ht="15.75" customHeight="1">
      <c r="A33" s="279" t="s">
        <v>726</v>
      </c>
      <c r="B33" s="280"/>
      <c r="C33" s="280"/>
      <c r="D33" s="280"/>
      <c r="E33" s="280"/>
      <c r="F33" s="280"/>
      <c r="G33" s="280"/>
      <c r="H33" s="280"/>
      <c r="I33" s="280"/>
      <c r="J33" s="280"/>
      <c r="K33" s="280"/>
      <c r="L33" s="280"/>
      <c r="M33" s="280"/>
      <c r="N33" s="281"/>
      <c r="O33" s="3"/>
      <c r="P33" s="3"/>
      <c r="Q33" s="3"/>
      <c r="R33" s="3"/>
      <c r="S33" s="3"/>
      <c r="T33" s="3"/>
      <c r="U33" s="3"/>
      <c r="V33" s="3"/>
      <c r="W33" s="3"/>
      <c r="X33" s="3"/>
      <c r="Y33" s="3"/>
      <c r="Z33" s="3"/>
      <c r="AA33" s="3"/>
      <c r="AB33" s="3"/>
      <c r="AC33" s="3"/>
      <c r="AD33" s="3"/>
      <c r="AE33" s="3"/>
      <c r="AF33" s="3"/>
    </row>
    <row r="34" spans="1:32" ht="15.75" customHeight="1">
      <c r="A34" s="47"/>
      <c r="B34" s="48"/>
      <c r="C34" s="48"/>
      <c r="D34" s="1"/>
      <c r="E34" s="1"/>
      <c r="F34" s="1"/>
      <c r="G34" s="1"/>
      <c r="H34" s="1"/>
      <c r="I34" s="1"/>
      <c r="J34" s="1"/>
      <c r="K34" s="1"/>
      <c r="L34" s="1"/>
      <c r="M34" s="1"/>
      <c r="N34" s="1"/>
      <c r="O34" s="3"/>
      <c r="P34" s="3"/>
      <c r="Q34" s="3"/>
      <c r="R34" s="3"/>
      <c r="S34" s="3"/>
      <c r="T34" s="3"/>
      <c r="U34" s="3"/>
      <c r="V34" s="3"/>
      <c r="W34" s="3"/>
      <c r="X34" s="3"/>
      <c r="Y34" s="3"/>
      <c r="Z34" s="3"/>
      <c r="AA34" s="3"/>
      <c r="AB34" s="3"/>
      <c r="AC34" s="3"/>
      <c r="AD34" s="3"/>
      <c r="AE34" s="3"/>
      <c r="AF34" s="3"/>
    </row>
    <row r="35" spans="1:32" ht="15.75" customHeight="1">
      <c r="A35" s="47"/>
      <c r="B35" s="48"/>
      <c r="C35" s="48"/>
      <c r="D35" s="1"/>
      <c r="E35" s="1"/>
      <c r="F35" s="1"/>
      <c r="G35" s="1"/>
      <c r="H35" s="1"/>
      <c r="I35" s="1"/>
      <c r="J35" s="1"/>
      <c r="K35" s="1"/>
      <c r="L35" s="1"/>
      <c r="M35" s="1"/>
      <c r="N35" s="1"/>
      <c r="O35" s="3"/>
      <c r="P35" s="3"/>
      <c r="Q35" s="3"/>
      <c r="R35" s="3"/>
      <c r="S35" s="3"/>
      <c r="T35" s="3"/>
      <c r="U35" s="3"/>
      <c r="V35" s="3"/>
      <c r="W35" s="3"/>
      <c r="X35" s="3"/>
      <c r="Y35" s="3"/>
      <c r="Z35" s="3"/>
      <c r="AA35" s="3"/>
      <c r="AB35" s="3"/>
      <c r="AC35" s="3"/>
      <c r="AD35" s="3"/>
      <c r="AE35" s="3"/>
      <c r="AF35" s="3"/>
    </row>
    <row r="36" spans="1:32" ht="15.75" customHeight="1">
      <c r="A36" s="47"/>
      <c r="B36" s="48"/>
      <c r="C36" s="48"/>
      <c r="D36" s="1"/>
      <c r="E36" s="1"/>
      <c r="F36" s="1"/>
      <c r="G36" s="1"/>
      <c r="H36" s="1"/>
      <c r="I36" s="1"/>
      <c r="J36" s="1"/>
      <c r="K36" s="1"/>
      <c r="L36" s="1"/>
      <c r="M36" s="1"/>
      <c r="N36" s="1"/>
      <c r="O36" s="3"/>
      <c r="P36" s="3"/>
      <c r="Q36" s="3"/>
      <c r="R36" s="3"/>
      <c r="S36" s="3"/>
      <c r="T36" s="3"/>
      <c r="U36" s="3"/>
      <c r="V36" s="3"/>
      <c r="W36" s="3"/>
      <c r="X36" s="3"/>
      <c r="Y36" s="3"/>
      <c r="Z36" s="3"/>
      <c r="AA36" s="3"/>
      <c r="AB36" s="3"/>
      <c r="AC36" s="3"/>
      <c r="AD36" s="3"/>
      <c r="AE36" s="3"/>
      <c r="AF36" s="3"/>
    </row>
    <row r="37" spans="1:32" ht="15.75" customHeight="1">
      <c r="A37" s="47"/>
      <c r="B37" s="48"/>
      <c r="C37" s="48"/>
      <c r="D37" s="1"/>
      <c r="E37" s="1"/>
      <c r="F37" s="1"/>
      <c r="G37" s="1"/>
      <c r="H37" s="1"/>
      <c r="I37" s="1"/>
      <c r="J37" s="1"/>
      <c r="K37" s="1"/>
      <c r="L37" s="1"/>
      <c r="M37" s="1"/>
      <c r="N37" s="1"/>
      <c r="O37" s="3"/>
      <c r="P37" s="3"/>
      <c r="Q37" s="3"/>
      <c r="R37" s="3"/>
      <c r="S37" s="3"/>
      <c r="T37" s="3"/>
      <c r="U37" s="3"/>
      <c r="V37" s="3"/>
      <c r="W37" s="3"/>
      <c r="X37" s="3"/>
      <c r="Y37" s="3"/>
      <c r="Z37" s="3"/>
      <c r="AA37" s="3"/>
      <c r="AB37" s="3"/>
      <c r="AC37" s="3"/>
      <c r="AD37" s="3"/>
      <c r="AE37" s="3"/>
      <c r="AF37" s="3"/>
    </row>
    <row r="38" spans="1:32" ht="15.75" customHeight="1">
      <c r="A38" s="47"/>
      <c r="B38" s="48"/>
      <c r="C38" s="48"/>
      <c r="D38" s="1"/>
      <c r="E38" s="1"/>
      <c r="F38" s="1"/>
      <c r="G38" s="1"/>
      <c r="H38" s="1"/>
      <c r="I38" s="1"/>
      <c r="J38" s="1"/>
      <c r="K38" s="1"/>
      <c r="L38" s="1"/>
      <c r="M38" s="1"/>
      <c r="N38" s="1"/>
      <c r="O38" s="3"/>
      <c r="P38" s="3"/>
      <c r="Q38" s="3"/>
      <c r="R38" s="3"/>
      <c r="S38" s="3"/>
      <c r="T38" s="3"/>
      <c r="U38" s="3"/>
      <c r="V38" s="3"/>
      <c r="W38" s="3"/>
      <c r="X38" s="3"/>
      <c r="Y38" s="3"/>
      <c r="Z38" s="3"/>
      <c r="AA38" s="3"/>
      <c r="AB38" s="3"/>
      <c r="AC38" s="3"/>
      <c r="AD38" s="3"/>
      <c r="AE38" s="3"/>
      <c r="AF38" s="3"/>
    </row>
    <row r="39" spans="1:32" ht="15.75" customHeight="1">
      <c r="A39" s="47"/>
      <c r="B39" s="48"/>
      <c r="C39" s="48"/>
      <c r="D39" s="1"/>
      <c r="E39" s="1"/>
      <c r="F39" s="1"/>
      <c r="G39" s="1"/>
      <c r="H39" s="1"/>
      <c r="I39" s="1"/>
      <c r="J39" s="1"/>
      <c r="K39" s="1"/>
      <c r="L39" s="1"/>
      <c r="M39" s="1"/>
      <c r="N39" s="1"/>
      <c r="O39" s="3"/>
      <c r="P39" s="3"/>
      <c r="Q39" s="3"/>
      <c r="R39" s="3"/>
      <c r="S39" s="3"/>
      <c r="T39" s="3"/>
      <c r="U39" s="3"/>
      <c r="V39" s="3"/>
      <c r="W39" s="3"/>
      <c r="X39" s="3"/>
      <c r="Y39" s="3"/>
      <c r="Z39" s="3"/>
      <c r="AA39" s="3"/>
      <c r="AB39" s="3"/>
      <c r="AC39" s="3"/>
      <c r="AD39" s="3"/>
      <c r="AE39" s="3"/>
      <c r="AF39" s="3"/>
    </row>
    <row r="40" spans="1:32" ht="15.75" customHeight="1">
      <c r="A40" s="47"/>
      <c r="B40" s="48"/>
      <c r="C40" s="48"/>
      <c r="D40" s="1"/>
      <c r="E40" s="1"/>
      <c r="F40" s="1"/>
      <c r="G40" s="1"/>
      <c r="H40" s="1"/>
      <c r="I40" s="1"/>
      <c r="J40" s="1"/>
      <c r="K40" s="1"/>
      <c r="L40" s="1"/>
      <c r="M40" s="1"/>
      <c r="N40" s="1"/>
      <c r="O40" s="3"/>
      <c r="P40" s="3"/>
      <c r="Q40" s="3"/>
      <c r="R40" s="3"/>
      <c r="S40" s="3"/>
      <c r="T40" s="3"/>
      <c r="U40" s="3"/>
      <c r="V40" s="3"/>
      <c r="W40" s="3"/>
      <c r="X40" s="3"/>
      <c r="Y40" s="3"/>
      <c r="Z40" s="3"/>
      <c r="AA40" s="3"/>
      <c r="AB40" s="3"/>
      <c r="AC40" s="3"/>
      <c r="AD40" s="3"/>
      <c r="AE40" s="3"/>
      <c r="AF40" s="3"/>
    </row>
    <row r="41" spans="1:32" ht="15.75" customHeight="1">
      <c r="A41" s="47"/>
      <c r="B41" s="48"/>
      <c r="C41" s="48"/>
      <c r="D41" s="1"/>
      <c r="E41" s="1"/>
      <c r="F41" s="1"/>
      <c r="G41" s="1"/>
      <c r="H41" s="1"/>
      <c r="I41" s="1"/>
      <c r="J41" s="1"/>
      <c r="K41" s="1"/>
      <c r="L41" s="1"/>
      <c r="M41" s="1"/>
      <c r="N41" s="1"/>
      <c r="O41" s="3"/>
      <c r="P41" s="3"/>
      <c r="Q41" s="3"/>
      <c r="R41" s="3"/>
      <c r="S41" s="3"/>
      <c r="T41" s="3"/>
      <c r="U41" s="3"/>
      <c r="V41" s="3"/>
      <c r="W41" s="3"/>
      <c r="X41" s="3"/>
      <c r="Y41" s="3"/>
      <c r="Z41" s="3"/>
      <c r="AA41" s="3"/>
      <c r="AB41" s="3"/>
      <c r="AC41" s="3"/>
      <c r="AD41" s="3"/>
      <c r="AE41" s="3"/>
      <c r="AF41" s="3"/>
    </row>
    <row r="42" spans="1:32" ht="15.75" customHeight="1">
      <c r="A42" s="47"/>
      <c r="B42" s="48"/>
      <c r="C42" s="48"/>
      <c r="D42" s="1"/>
      <c r="E42" s="1"/>
      <c r="F42" s="1"/>
      <c r="G42" s="1"/>
      <c r="H42" s="1"/>
      <c r="I42" s="1"/>
      <c r="J42" s="1"/>
      <c r="K42" s="1"/>
      <c r="L42" s="1"/>
      <c r="M42" s="1"/>
      <c r="N42" s="1"/>
      <c r="O42" s="3"/>
      <c r="P42" s="3"/>
      <c r="Q42" s="3"/>
      <c r="R42" s="3"/>
      <c r="S42" s="3"/>
      <c r="T42" s="3"/>
      <c r="U42" s="3"/>
      <c r="V42" s="3"/>
      <c r="W42" s="3"/>
      <c r="X42" s="3"/>
      <c r="Y42" s="3"/>
      <c r="Z42" s="3"/>
      <c r="AA42" s="3"/>
      <c r="AB42" s="3"/>
      <c r="AC42" s="3"/>
      <c r="AD42" s="3"/>
      <c r="AE42" s="3"/>
      <c r="AF42" s="3"/>
    </row>
    <row r="43" spans="1:32" ht="15.75" customHeight="1">
      <c r="A43" s="47"/>
      <c r="B43" s="48"/>
      <c r="C43" s="48"/>
      <c r="D43" s="1"/>
      <c r="E43" s="1"/>
      <c r="F43" s="1"/>
      <c r="G43" s="1"/>
      <c r="H43" s="1"/>
      <c r="I43" s="1"/>
      <c r="J43" s="1"/>
      <c r="K43" s="1"/>
      <c r="L43" s="1"/>
      <c r="M43" s="1"/>
      <c r="N43" s="1"/>
      <c r="O43" s="3"/>
      <c r="P43" s="3"/>
      <c r="Q43" s="3"/>
      <c r="R43" s="3"/>
      <c r="S43" s="3"/>
      <c r="T43" s="3"/>
      <c r="U43" s="3"/>
      <c r="V43" s="3"/>
      <c r="W43" s="3"/>
      <c r="X43" s="3"/>
      <c r="Y43" s="3"/>
      <c r="Z43" s="3"/>
      <c r="AA43" s="3"/>
      <c r="AB43" s="3"/>
      <c r="AC43" s="3"/>
      <c r="AD43" s="3"/>
      <c r="AE43" s="3"/>
      <c r="AF43" s="3"/>
    </row>
    <row r="44" spans="1:32" ht="15.75" customHeight="1">
      <c r="A44" s="47"/>
      <c r="B44" s="48"/>
      <c r="C44" s="48"/>
      <c r="D44" s="1"/>
      <c r="E44" s="1"/>
      <c r="F44" s="1"/>
      <c r="G44" s="1"/>
      <c r="H44" s="1"/>
      <c r="I44" s="1"/>
      <c r="J44" s="1"/>
      <c r="K44" s="1"/>
      <c r="L44" s="1"/>
      <c r="M44" s="1"/>
      <c r="N44" s="1"/>
      <c r="O44" s="3"/>
      <c r="P44" s="3"/>
      <c r="Q44" s="3"/>
      <c r="R44" s="3"/>
      <c r="S44" s="3"/>
      <c r="T44" s="3"/>
      <c r="U44" s="3"/>
      <c r="V44" s="3"/>
      <c r="W44" s="3"/>
      <c r="X44" s="3"/>
      <c r="Y44" s="3"/>
      <c r="Z44" s="3"/>
      <c r="AA44" s="3"/>
      <c r="AB44" s="3"/>
      <c r="AC44" s="3"/>
      <c r="AD44" s="3"/>
      <c r="AE44" s="3"/>
      <c r="AF44" s="3"/>
    </row>
    <row r="45" spans="1:32" ht="15.75" customHeight="1">
      <c r="A45" s="47"/>
      <c r="B45" s="48"/>
      <c r="C45" s="48"/>
      <c r="D45" s="1"/>
      <c r="E45" s="1"/>
      <c r="F45" s="1"/>
      <c r="G45" s="1"/>
      <c r="H45" s="1"/>
      <c r="I45" s="1"/>
      <c r="J45" s="1"/>
      <c r="K45" s="1"/>
      <c r="L45" s="1"/>
      <c r="M45" s="1"/>
      <c r="N45" s="1"/>
      <c r="O45" s="3"/>
      <c r="P45" s="3"/>
      <c r="Q45" s="3"/>
      <c r="R45" s="3"/>
      <c r="S45" s="3"/>
      <c r="T45" s="3"/>
      <c r="U45" s="3"/>
      <c r="V45" s="3"/>
      <c r="W45" s="3"/>
      <c r="X45" s="3"/>
      <c r="Y45" s="3"/>
      <c r="Z45" s="3"/>
      <c r="AA45" s="3"/>
      <c r="AB45" s="3"/>
      <c r="AC45" s="3"/>
      <c r="AD45" s="3"/>
      <c r="AE45" s="3"/>
      <c r="AF45" s="3"/>
    </row>
    <row r="46" spans="1:32" ht="15.75" customHeight="1">
      <c r="A46" s="47"/>
      <c r="B46" s="48"/>
      <c r="C46" s="48"/>
      <c r="D46" s="1"/>
      <c r="E46" s="1"/>
      <c r="F46" s="1"/>
      <c r="G46" s="1"/>
      <c r="H46" s="1"/>
      <c r="I46" s="1"/>
      <c r="J46" s="1"/>
      <c r="K46" s="1"/>
      <c r="L46" s="1"/>
      <c r="M46" s="1"/>
      <c r="N46" s="1"/>
      <c r="O46" s="3"/>
      <c r="P46" s="3"/>
      <c r="Q46" s="3"/>
      <c r="R46" s="3"/>
      <c r="S46" s="3"/>
      <c r="T46" s="3"/>
      <c r="U46" s="3"/>
      <c r="V46" s="3"/>
      <c r="W46" s="3"/>
      <c r="X46" s="3"/>
      <c r="Y46" s="3"/>
      <c r="Z46" s="3"/>
      <c r="AA46" s="3"/>
      <c r="AB46" s="3"/>
      <c r="AC46" s="3"/>
      <c r="AD46" s="3"/>
      <c r="AE46" s="3"/>
      <c r="AF46" s="3"/>
    </row>
    <row r="47" spans="1:32" ht="15.75" customHeight="1">
      <c r="A47" s="47"/>
      <c r="B47" s="48"/>
      <c r="C47" s="48"/>
      <c r="D47" s="1"/>
      <c r="E47" s="1"/>
      <c r="F47" s="1"/>
      <c r="G47" s="1"/>
      <c r="H47" s="1"/>
      <c r="I47" s="1"/>
      <c r="J47" s="1"/>
      <c r="K47" s="1"/>
      <c r="L47" s="1"/>
      <c r="M47" s="1"/>
      <c r="N47" s="1"/>
      <c r="O47" s="3"/>
      <c r="P47" s="3"/>
      <c r="Q47" s="3"/>
      <c r="R47" s="3"/>
      <c r="S47" s="3"/>
      <c r="T47" s="3"/>
      <c r="U47" s="3"/>
      <c r="V47" s="3"/>
      <c r="W47" s="3"/>
      <c r="X47" s="3"/>
      <c r="Y47" s="3"/>
      <c r="Z47" s="3"/>
      <c r="AA47" s="3"/>
      <c r="AB47" s="3"/>
      <c r="AC47" s="3"/>
      <c r="AD47" s="3"/>
      <c r="AE47" s="3"/>
      <c r="AF47" s="3"/>
    </row>
    <row r="48" spans="1:32" ht="15.75" customHeight="1">
      <c r="A48" s="47"/>
      <c r="B48" s="48"/>
      <c r="C48" s="48"/>
      <c r="D48" s="1"/>
      <c r="E48" s="1"/>
      <c r="F48" s="1"/>
      <c r="G48" s="1"/>
      <c r="H48" s="1"/>
      <c r="I48" s="1"/>
      <c r="J48" s="1"/>
      <c r="K48" s="1"/>
      <c r="L48" s="1"/>
      <c r="M48" s="1"/>
      <c r="N48" s="1"/>
      <c r="O48" s="3"/>
      <c r="P48" s="3"/>
      <c r="Q48" s="3"/>
      <c r="R48" s="3"/>
      <c r="S48" s="3"/>
      <c r="T48" s="3"/>
      <c r="U48" s="3"/>
      <c r="V48" s="3"/>
      <c r="W48" s="3"/>
      <c r="X48" s="3"/>
      <c r="Y48" s="3"/>
      <c r="Z48" s="3"/>
      <c r="AA48" s="3"/>
      <c r="AB48" s="3"/>
      <c r="AC48" s="3"/>
      <c r="AD48" s="3"/>
      <c r="AE48" s="3"/>
      <c r="AF48" s="3"/>
    </row>
    <row r="49" spans="1:32" ht="15.75" customHeight="1">
      <c r="A49" s="47"/>
      <c r="B49" s="48"/>
      <c r="C49" s="48"/>
      <c r="D49" s="1"/>
      <c r="E49" s="1"/>
      <c r="F49" s="1"/>
      <c r="G49" s="1"/>
      <c r="H49" s="1"/>
      <c r="I49" s="1"/>
      <c r="J49" s="1"/>
      <c r="K49" s="1"/>
      <c r="L49" s="1"/>
      <c r="M49" s="1"/>
      <c r="N49" s="1"/>
      <c r="O49" s="3"/>
      <c r="P49" s="3"/>
      <c r="Q49" s="3"/>
      <c r="R49" s="3"/>
      <c r="S49" s="3"/>
      <c r="T49" s="3"/>
      <c r="U49" s="3"/>
      <c r="V49" s="3"/>
      <c r="W49" s="3"/>
      <c r="X49" s="3"/>
      <c r="Y49" s="3"/>
      <c r="Z49" s="3"/>
      <c r="AA49" s="3"/>
      <c r="AB49" s="3"/>
      <c r="AC49" s="3"/>
      <c r="AD49" s="3"/>
      <c r="AE49" s="3"/>
      <c r="AF49" s="3"/>
    </row>
    <row r="50" spans="1:32" ht="15.75" customHeight="1">
      <c r="A50" s="47"/>
      <c r="B50" s="48"/>
      <c r="C50" s="48"/>
      <c r="D50" s="1"/>
      <c r="E50" s="1"/>
      <c r="F50" s="1"/>
      <c r="G50" s="1"/>
      <c r="H50" s="1"/>
      <c r="I50" s="1"/>
      <c r="J50" s="1"/>
      <c r="K50" s="1"/>
      <c r="L50" s="1"/>
      <c r="M50" s="1"/>
      <c r="N50" s="1"/>
      <c r="O50" s="3"/>
      <c r="P50" s="3"/>
      <c r="Q50" s="3"/>
      <c r="R50" s="3"/>
      <c r="S50" s="3"/>
      <c r="T50" s="3"/>
      <c r="U50" s="3"/>
      <c r="V50" s="3"/>
      <c r="W50" s="3"/>
      <c r="X50" s="3"/>
      <c r="Y50" s="3"/>
      <c r="Z50" s="3"/>
      <c r="AA50" s="3"/>
      <c r="AB50" s="3"/>
      <c r="AC50" s="3"/>
      <c r="AD50" s="3"/>
      <c r="AE50" s="3"/>
      <c r="AF50" s="3"/>
    </row>
    <row r="51" spans="1:32" ht="15.75" customHeight="1">
      <c r="A51" s="47"/>
      <c r="B51" s="48"/>
      <c r="C51" s="48"/>
      <c r="D51" s="1"/>
      <c r="E51" s="1"/>
      <c r="F51" s="1"/>
      <c r="G51" s="1"/>
      <c r="H51" s="1"/>
      <c r="I51" s="1"/>
      <c r="J51" s="1"/>
      <c r="K51" s="1"/>
      <c r="L51" s="1"/>
      <c r="M51" s="1"/>
      <c r="N51" s="1"/>
      <c r="O51" s="3"/>
      <c r="P51" s="3"/>
      <c r="Q51" s="3"/>
      <c r="R51" s="3"/>
      <c r="S51" s="3"/>
      <c r="T51" s="3"/>
      <c r="U51" s="3"/>
      <c r="V51" s="3"/>
      <c r="W51" s="3"/>
      <c r="X51" s="3"/>
      <c r="Y51" s="3"/>
      <c r="Z51" s="3"/>
      <c r="AA51" s="3"/>
      <c r="AB51" s="3"/>
      <c r="AC51" s="3"/>
      <c r="AD51" s="3"/>
      <c r="AE51" s="3"/>
      <c r="AF51" s="3"/>
    </row>
    <row r="52" spans="1:32" ht="15.75" customHeight="1">
      <c r="A52" s="47"/>
      <c r="B52" s="48"/>
      <c r="C52" s="48"/>
      <c r="D52" s="1"/>
      <c r="E52" s="1"/>
      <c r="F52" s="1"/>
      <c r="G52" s="1"/>
      <c r="H52" s="1"/>
      <c r="I52" s="1"/>
      <c r="J52" s="1"/>
      <c r="K52" s="1"/>
      <c r="L52" s="1"/>
      <c r="M52" s="1"/>
      <c r="N52" s="1"/>
      <c r="O52" s="3"/>
      <c r="P52" s="3"/>
      <c r="Q52" s="3"/>
      <c r="R52" s="3"/>
      <c r="S52" s="3"/>
      <c r="T52" s="3"/>
      <c r="U52" s="3"/>
      <c r="V52" s="3"/>
      <c r="W52" s="3"/>
      <c r="X52" s="3"/>
      <c r="Y52" s="3"/>
      <c r="Z52" s="3"/>
      <c r="AA52" s="3"/>
      <c r="AB52" s="3"/>
      <c r="AC52" s="3"/>
      <c r="AD52" s="3"/>
      <c r="AE52" s="3"/>
      <c r="AF52" s="3"/>
    </row>
    <row r="53" spans="1:32" ht="15.75" customHeight="1">
      <c r="A53" s="47"/>
      <c r="B53" s="48"/>
      <c r="C53" s="48"/>
      <c r="D53" s="1"/>
      <c r="E53" s="1"/>
      <c r="F53" s="1"/>
      <c r="G53" s="1"/>
      <c r="H53" s="1"/>
      <c r="I53" s="1"/>
      <c r="J53" s="1"/>
      <c r="K53" s="1"/>
      <c r="L53" s="1"/>
      <c r="M53" s="1"/>
      <c r="N53" s="1"/>
      <c r="O53" s="3"/>
      <c r="P53" s="3"/>
      <c r="Q53" s="3"/>
      <c r="R53" s="3"/>
      <c r="S53" s="3"/>
      <c r="T53" s="3"/>
      <c r="U53" s="3"/>
      <c r="V53" s="3"/>
      <c r="W53" s="3"/>
      <c r="X53" s="3"/>
      <c r="Y53" s="3"/>
      <c r="Z53" s="3"/>
      <c r="AA53" s="3"/>
      <c r="AB53" s="3"/>
      <c r="AC53" s="3"/>
      <c r="AD53" s="3"/>
      <c r="AE53" s="3"/>
      <c r="AF53" s="3"/>
    </row>
    <row r="54" spans="1:32" ht="15.75" customHeight="1">
      <c r="A54" s="47"/>
      <c r="B54" s="48"/>
      <c r="C54" s="48"/>
      <c r="D54" s="1"/>
      <c r="E54" s="1"/>
      <c r="F54" s="1"/>
      <c r="G54" s="1"/>
      <c r="H54" s="1"/>
      <c r="I54" s="1"/>
      <c r="J54" s="1"/>
      <c r="K54" s="1"/>
      <c r="L54" s="1"/>
      <c r="M54" s="1"/>
      <c r="N54" s="1"/>
      <c r="O54" s="3"/>
      <c r="P54" s="3"/>
      <c r="Q54" s="3"/>
      <c r="R54" s="3"/>
      <c r="S54" s="3"/>
      <c r="T54" s="3"/>
      <c r="U54" s="3"/>
      <c r="V54" s="3"/>
      <c r="W54" s="3"/>
      <c r="X54" s="3"/>
      <c r="Y54" s="3"/>
      <c r="Z54" s="3"/>
      <c r="AA54" s="3"/>
      <c r="AB54" s="3"/>
      <c r="AC54" s="3"/>
      <c r="AD54" s="3"/>
      <c r="AE54" s="3"/>
      <c r="AF54" s="3"/>
    </row>
    <row r="55" spans="1:32" ht="15.75" customHeight="1">
      <c r="A55" s="47"/>
      <c r="B55" s="48"/>
      <c r="C55" s="48"/>
      <c r="D55" s="1"/>
      <c r="E55" s="1"/>
      <c r="F55" s="1"/>
      <c r="G55" s="1"/>
      <c r="H55" s="1"/>
      <c r="I55" s="1"/>
      <c r="J55" s="1"/>
      <c r="K55" s="1"/>
      <c r="L55" s="1"/>
      <c r="M55" s="1"/>
      <c r="N55" s="1"/>
      <c r="O55" s="3"/>
      <c r="P55" s="3"/>
      <c r="Q55" s="3"/>
      <c r="R55" s="3"/>
      <c r="S55" s="3"/>
      <c r="T55" s="3"/>
      <c r="U55" s="3"/>
      <c r="V55" s="3"/>
      <c r="W55" s="3"/>
      <c r="X55" s="3"/>
      <c r="Y55" s="3"/>
      <c r="Z55" s="3"/>
      <c r="AA55" s="3"/>
      <c r="AB55" s="3"/>
      <c r="AC55" s="3"/>
      <c r="AD55" s="3"/>
      <c r="AE55" s="3"/>
      <c r="AF55" s="3"/>
    </row>
    <row r="56" spans="1:32" ht="15.75" customHeight="1">
      <c r="A56" s="47"/>
      <c r="B56" s="48"/>
      <c r="C56" s="48"/>
      <c r="D56" s="1"/>
      <c r="E56" s="1"/>
      <c r="F56" s="1"/>
      <c r="G56" s="1"/>
      <c r="H56" s="1"/>
      <c r="I56" s="1"/>
      <c r="J56" s="1"/>
      <c r="K56" s="1"/>
      <c r="L56" s="1"/>
      <c r="M56" s="1"/>
      <c r="N56" s="1"/>
      <c r="O56" s="3"/>
      <c r="P56" s="3"/>
      <c r="Q56" s="3"/>
      <c r="R56" s="3"/>
      <c r="S56" s="3"/>
      <c r="T56" s="3"/>
      <c r="U56" s="3"/>
      <c r="V56" s="3"/>
      <c r="W56" s="3"/>
      <c r="X56" s="3"/>
      <c r="Y56" s="3"/>
      <c r="Z56" s="3"/>
      <c r="AA56" s="3"/>
      <c r="AB56" s="3"/>
      <c r="AC56" s="3"/>
      <c r="AD56" s="3"/>
      <c r="AE56" s="3"/>
      <c r="AF56" s="3"/>
    </row>
    <row r="57" spans="1:32" ht="15.75" customHeight="1">
      <c r="A57" s="47"/>
      <c r="B57" s="48"/>
      <c r="C57" s="48"/>
      <c r="D57" s="1"/>
      <c r="E57" s="1"/>
      <c r="F57" s="1"/>
      <c r="G57" s="1"/>
      <c r="H57" s="1"/>
      <c r="I57" s="1"/>
      <c r="J57" s="1"/>
      <c r="K57" s="1"/>
      <c r="L57" s="1"/>
      <c r="M57" s="1"/>
      <c r="N57" s="1"/>
      <c r="O57" s="3"/>
      <c r="P57" s="3"/>
      <c r="Q57" s="3"/>
      <c r="R57" s="3"/>
      <c r="S57" s="3"/>
      <c r="T57" s="3"/>
      <c r="U57" s="3"/>
      <c r="V57" s="3"/>
      <c r="W57" s="3"/>
      <c r="X57" s="3"/>
      <c r="Y57" s="3"/>
      <c r="Z57" s="3"/>
      <c r="AA57" s="3"/>
      <c r="AB57" s="3"/>
      <c r="AC57" s="3"/>
      <c r="AD57" s="3"/>
      <c r="AE57" s="3"/>
      <c r="AF57" s="3"/>
    </row>
    <row r="58" spans="1:32" ht="15.75" customHeight="1">
      <c r="A58" s="47"/>
      <c r="B58" s="48"/>
      <c r="C58" s="48"/>
      <c r="D58" s="1"/>
      <c r="E58" s="1"/>
      <c r="F58" s="1"/>
      <c r="G58" s="1"/>
      <c r="H58" s="1"/>
      <c r="I58" s="1"/>
      <c r="J58" s="1"/>
      <c r="K58" s="1"/>
      <c r="L58" s="1"/>
      <c r="M58" s="1"/>
      <c r="N58" s="1"/>
      <c r="O58" s="3"/>
      <c r="P58" s="3"/>
      <c r="Q58" s="3"/>
      <c r="R58" s="3"/>
      <c r="S58" s="3"/>
      <c r="T58" s="3"/>
      <c r="U58" s="3"/>
      <c r="V58" s="3"/>
      <c r="W58" s="3"/>
      <c r="X58" s="3"/>
      <c r="Y58" s="3"/>
      <c r="Z58" s="3"/>
      <c r="AA58" s="3"/>
      <c r="AB58" s="3"/>
      <c r="AC58" s="3"/>
      <c r="AD58" s="3"/>
      <c r="AE58" s="3"/>
      <c r="AF58" s="3"/>
    </row>
    <row r="59" spans="1:32" ht="15.75" customHeight="1">
      <c r="A59" s="47"/>
      <c r="B59" s="48"/>
      <c r="C59" s="48"/>
      <c r="D59" s="1"/>
      <c r="E59" s="1"/>
      <c r="F59" s="1"/>
      <c r="G59" s="1"/>
      <c r="H59" s="1"/>
      <c r="I59" s="1"/>
      <c r="J59" s="1"/>
      <c r="K59" s="1"/>
      <c r="L59" s="1"/>
      <c r="M59" s="1"/>
      <c r="N59" s="1"/>
      <c r="O59" s="3"/>
      <c r="P59" s="3"/>
      <c r="Q59" s="3"/>
      <c r="R59" s="3"/>
      <c r="S59" s="3"/>
      <c r="T59" s="3"/>
      <c r="U59" s="3"/>
      <c r="V59" s="3"/>
      <c r="W59" s="3"/>
      <c r="X59" s="3"/>
      <c r="Y59" s="3"/>
      <c r="Z59" s="3"/>
      <c r="AA59" s="3"/>
      <c r="AB59" s="3"/>
      <c r="AC59" s="3"/>
      <c r="AD59" s="3"/>
      <c r="AE59" s="3"/>
      <c r="AF59" s="3"/>
    </row>
    <row r="60" spans="1:32" ht="15.75" customHeight="1">
      <c r="A60" s="47"/>
      <c r="B60" s="48"/>
      <c r="C60" s="48"/>
      <c r="D60" s="1"/>
      <c r="E60" s="1"/>
      <c r="F60" s="1"/>
      <c r="G60" s="1"/>
      <c r="H60" s="1"/>
      <c r="I60" s="1"/>
      <c r="J60" s="1"/>
      <c r="K60" s="1"/>
      <c r="L60" s="1"/>
      <c r="M60" s="1"/>
      <c r="N60" s="1"/>
      <c r="O60" s="3"/>
      <c r="P60" s="3"/>
      <c r="Q60" s="3"/>
      <c r="R60" s="3"/>
      <c r="S60" s="3"/>
      <c r="T60" s="3"/>
      <c r="U60" s="3"/>
      <c r="V60" s="3"/>
      <c r="W60" s="3"/>
      <c r="X60" s="3"/>
      <c r="Y60" s="3"/>
      <c r="Z60" s="3"/>
      <c r="AA60" s="3"/>
      <c r="AB60" s="3"/>
      <c r="AC60" s="3"/>
      <c r="AD60" s="3"/>
      <c r="AE60" s="3"/>
      <c r="AF60" s="3"/>
    </row>
    <row r="61" spans="1:32" ht="15.75" customHeight="1">
      <c r="A61" s="47"/>
      <c r="B61" s="48"/>
      <c r="C61" s="48"/>
      <c r="D61" s="1"/>
      <c r="E61" s="1"/>
      <c r="F61" s="1"/>
      <c r="G61" s="1"/>
      <c r="H61" s="1"/>
      <c r="I61" s="1"/>
      <c r="J61" s="1"/>
      <c r="K61" s="1"/>
      <c r="L61" s="1"/>
      <c r="M61" s="1"/>
      <c r="N61" s="1"/>
      <c r="O61" s="3"/>
      <c r="P61" s="3"/>
      <c r="Q61" s="3"/>
      <c r="R61" s="3"/>
      <c r="S61" s="3"/>
      <c r="T61" s="3"/>
      <c r="U61" s="3"/>
      <c r="V61" s="3"/>
      <c r="W61" s="3"/>
      <c r="X61" s="3"/>
      <c r="Y61" s="3"/>
      <c r="Z61" s="3"/>
      <c r="AA61" s="3"/>
      <c r="AB61" s="3"/>
      <c r="AC61" s="3"/>
      <c r="AD61" s="3"/>
      <c r="AE61" s="3"/>
      <c r="AF61" s="3"/>
    </row>
    <row r="62" spans="1:32" ht="15.75" customHeight="1">
      <c r="A62" s="47"/>
      <c r="B62" s="48"/>
      <c r="C62" s="48"/>
      <c r="D62" s="1"/>
      <c r="E62" s="1"/>
      <c r="F62" s="1"/>
      <c r="G62" s="1"/>
      <c r="H62" s="1"/>
      <c r="I62" s="1"/>
      <c r="J62" s="1"/>
      <c r="K62" s="1"/>
      <c r="L62" s="1"/>
      <c r="M62" s="1"/>
      <c r="N62" s="1"/>
      <c r="O62" s="3"/>
      <c r="P62" s="3"/>
      <c r="Q62" s="3"/>
      <c r="R62" s="3"/>
      <c r="S62" s="3"/>
      <c r="T62" s="3"/>
      <c r="U62" s="3"/>
      <c r="V62" s="3"/>
      <c r="W62" s="3"/>
      <c r="X62" s="3"/>
      <c r="Y62" s="3"/>
      <c r="Z62" s="3"/>
      <c r="AA62" s="3"/>
      <c r="AB62" s="3"/>
      <c r="AC62" s="3"/>
      <c r="AD62" s="3"/>
      <c r="AE62" s="3"/>
      <c r="AF62" s="3"/>
    </row>
    <row r="63" spans="1:32" ht="15.75" customHeight="1">
      <c r="A63" s="47"/>
      <c r="B63" s="48"/>
      <c r="C63" s="48"/>
      <c r="D63" s="1"/>
      <c r="E63" s="1"/>
      <c r="F63" s="1"/>
      <c r="G63" s="1"/>
      <c r="H63" s="1"/>
      <c r="I63" s="1"/>
      <c r="J63" s="1"/>
      <c r="K63" s="1"/>
      <c r="L63" s="1"/>
      <c r="M63" s="1"/>
      <c r="N63" s="1"/>
      <c r="O63" s="3"/>
      <c r="P63" s="3"/>
      <c r="Q63" s="3"/>
      <c r="R63" s="3"/>
      <c r="S63" s="3"/>
      <c r="T63" s="3"/>
      <c r="U63" s="3"/>
      <c r="V63" s="3"/>
      <c r="W63" s="3"/>
      <c r="X63" s="3"/>
      <c r="Y63" s="3"/>
      <c r="Z63" s="3"/>
      <c r="AA63" s="3"/>
      <c r="AB63" s="3"/>
      <c r="AC63" s="3"/>
      <c r="AD63" s="3"/>
      <c r="AE63" s="3"/>
      <c r="AF63" s="3"/>
    </row>
    <row r="64" spans="1:32" ht="15.75" customHeight="1">
      <c r="A64" s="47"/>
      <c r="B64" s="48"/>
      <c r="C64" s="48"/>
      <c r="D64" s="1"/>
      <c r="E64" s="1"/>
      <c r="F64" s="1"/>
      <c r="G64" s="1"/>
      <c r="H64" s="1"/>
      <c r="I64" s="1"/>
      <c r="J64" s="1"/>
      <c r="K64" s="1"/>
      <c r="L64" s="1"/>
      <c r="M64" s="1"/>
      <c r="N64" s="1"/>
      <c r="O64" s="3"/>
      <c r="P64" s="3"/>
      <c r="Q64" s="3"/>
      <c r="R64" s="3"/>
      <c r="S64" s="3"/>
      <c r="T64" s="3"/>
      <c r="U64" s="3"/>
      <c r="V64" s="3"/>
      <c r="W64" s="3"/>
      <c r="X64" s="3"/>
      <c r="Y64" s="3"/>
      <c r="Z64" s="3"/>
      <c r="AA64" s="3"/>
      <c r="AB64" s="3"/>
      <c r="AC64" s="3"/>
      <c r="AD64" s="3"/>
      <c r="AE64" s="3"/>
      <c r="AF64" s="3"/>
    </row>
    <row r="65" spans="1:32" ht="15.75" customHeight="1">
      <c r="A65" s="47"/>
      <c r="B65" s="48"/>
      <c r="C65" s="48"/>
      <c r="D65" s="1"/>
      <c r="E65" s="1"/>
      <c r="F65" s="1"/>
      <c r="G65" s="1"/>
      <c r="H65" s="1"/>
      <c r="I65" s="1"/>
      <c r="J65" s="1"/>
      <c r="K65" s="1"/>
      <c r="L65" s="1"/>
      <c r="M65" s="1"/>
      <c r="N65" s="1"/>
      <c r="O65" s="3"/>
      <c r="P65" s="3"/>
      <c r="Q65" s="3"/>
      <c r="R65" s="3"/>
      <c r="S65" s="3"/>
      <c r="T65" s="3"/>
      <c r="U65" s="3"/>
      <c r="V65" s="3"/>
      <c r="W65" s="3"/>
      <c r="X65" s="3"/>
      <c r="Y65" s="3"/>
      <c r="Z65" s="3"/>
      <c r="AA65" s="3"/>
      <c r="AB65" s="3"/>
      <c r="AC65" s="3"/>
      <c r="AD65" s="3"/>
      <c r="AE65" s="3"/>
      <c r="AF65" s="3"/>
    </row>
    <row r="66" spans="1:32" ht="15.75" customHeight="1">
      <c r="A66" s="47"/>
      <c r="B66" s="48"/>
      <c r="C66" s="48"/>
      <c r="D66" s="1"/>
      <c r="E66" s="1"/>
      <c r="F66" s="1"/>
      <c r="G66" s="1"/>
      <c r="H66" s="1"/>
      <c r="I66" s="1"/>
      <c r="J66" s="1"/>
      <c r="K66" s="1"/>
      <c r="L66" s="1"/>
      <c r="M66" s="1"/>
      <c r="N66" s="1"/>
      <c r="O66" s="3"/>
      <c r="P66" s="3"/>
      <c r="Q66" s="3"/>
      <c r="R66" s="3"/>
      <c r="S66" s="3"/>
      <c r="T66" s="3"/>
      <c r="U66" s="3"/>
      <c r="V66" s="3"/>
      <c r="W66" s="3"/>
      <c r="X66" s="3"/>
      <c r="Y66" s="3"/>
      <c r="Z66" s="3"/>
      <c r="AA66" s="3"/>
      <c r="AB66" s="3"/>
      <c r="AC66" s="3"/>
      <c r="AD66" s="3"/>
      <c r="AE66" s="3"/>
      <c r="AF66" s="3"/>
    </row>
    <row r="67" spans="1:32" ht="15.75" customHeight="1">
      <c r="A67" s="47"/>
      <c r="B67" s="48"/>
      <c r="C67" s="48"/>
      <c r="D67" s="1"/>
      <c r="E67" s="1"/>
      <c r="F67" s="1"/>
      <c r="G67" s="1"/>
      <c r="H67" s="1"/>
      <c r="I67" s="1"/>
      <c r="J67" s="1"/>
      <c r="K67" s="1"/>
      <c r="L67" s="1"/>
      <c r="M67" s="1"/>
      <c r="N67" s="1"/>
      <c r="O67" s="3"/>
      <c r="P67" s="3"/>
      <c r="Q67" s="3"/>
      <c r="R67" s="3"/>
      <c r="S67" s="3"/>
      <c r="T67" s="3"/>
      <c r="U67" s="3"/>
      <c r="V67" s="3"/>
      <c r="W67" s="3"/>
      <c r="X67" s="3"/>
      <c r="Y67" s="3"/>
      <c r="Z67" s="3"/>
      <c r="AA67" s="3"/>
      <c r="AB67" s="3"/>
      <c r="AC67" s="3"/>
      <c r="AD67" s="3"/>
      <c r="AE67" s="3"/>
      <c r="AF67" s="3"/>
    </row>
    <row r="68" spans="1:32" ht="15.75" customHeight="1">
      <c r="A68" s="47"/>
      <c r="B68" s="48"/>
      <c r="C68" s="48"/>
      <c r="D68" s="1"/>
      <c r="E68" s="1"/>
      <c r="F68" s="1"/>
      <c r="G68" s="1"/>
      <c r="H68" s="1"/>
      <c r="I68" s="1"/>
      <c r="J68" s="1"/>
      <c r="K68" s="1"/>
      <c r="L68" s="1"/>
      <c r="M68" s="1"/>
      <c r="N68" s="1"/>
      <c r="O68" s="3"/>
      <c r="P68" s="3"/>
      <c r="Q68" s="3"/>
      <c r="R68" s="3"/>
      <c r="S68" s="3"/>
      <c r="T68" s="3"/>
      <c r="U68" s="3"/>
      <c r="V68" s="3"/>
      <c r="W68" s="3"/>
      <c r="X68" s="3"/>
      <c r="Y68" s="3"/>
      <c r="Z68" s="3"/>
      <c r="AA68" s="3"/>
      <c r="AB68" s="3"/>
      <c r="AC68" s="3"/>
      <c r="AD68" s="3"/>
      <c r="AE68" s="3"/>
      <c r="AF68" s="3"/>
    </row>
    <row r="69" spans="1:32" ht="15.75" customHeight="1">
      <c r="A69" s="47"/>
      <c r="B69" s="48"/>
      <c r="C69" s="48"/>
      <c r="D69" s="1"/>
      <c r="E69" s="1"/>
      <c r="F69" s="1"/>
      <c r="G69" s="1"/>
      <c r="H69" s="1"/>
      <c r="I69" s="1"/>
      <c r="J69" s="1"/>
      <c r="K69" s="1"/>
      <c r="L69" s="1"/>
      <c r="M69" s="1"/>
      <c r="N69" s="1"/>
      <c r="O69" s="3"/>
      <c r="P69" s="3"/>
      <c r="Q69" s="3"/>
      <c r="R69" s="3"/>
      <c r="S69" s="3"/>
      <c r="T69" s="3"/>
      <c r="U69" s="3"/>
      <c r="V69" s="3"/>
      <c r="W69" s="3"/>
      <c r="X69" s="3"/>
      <c r="Y69" s="3"/>
      <c r="Z69" s="3"/>
      <c r="AA69" s="3"/>
      <c r="AB69" s="3"/>
      <c r="AC69" s="3"/>
      <c r="AD69" s="3"/>
      <c r="AE69" s="3"/>
      <c r="AF69" s="3"/>
    </row>
    <row r="70" spans="1:32" ht="15.75" customHeight="1">
      <c r="A70" s="47"/>
      <c r="B70" s="48"/>
      <c r="C70" s="48"/>
      <c r="D70" s="1"/>
      <c r="E70" s="1"/>
      <c r="F70" s="1"/>
      <c r="G70" s="1"/>
      <c r="H70" s="1"/>
      <c r="I70" s="1"/>
      <c r="J70" s="1"/>
      <c r="K70" s="1"/>
      <c r="L70" s="1"/>
      <c r="M70" s="1"/>
      <c r="N70" s="1"/>
      <c r="O70" s="3"/>
      <c r="P70" s="3"/>
      <c r="Q70" s="3"/>
      <c r="R70" s="3"/>
      <c r="S70" s="3"/>
      <c r="T70" s="3"/>
      <c r="U70" s="3"/>
      <c r="V70" s="3"/>
      <c r="W70" s="3"/>
      <c r="X70" s="3"/>
      <c r="Y70" s="3"/>
      <c r="Z70" s="3"/>
      <c r="AA70" s="3"/>
      <c r="AB70" s="3"/>
      <c r="AC70" s="3"/>
      <c r="AD70" s="3"/>
      <c r="AE70" s="3"/>
      <c r="AF70" s="3"/>
    </row>
    <row r="71" spans="1:32" ht="15.75" customHeight="1">
      <c r="A71" s="47"/>
      <c r="B71" s="48"/>
      <c r="C71" s="48"/>
      <c r="D71" s="1"/>
      <c r="E71" s="1"/>
      <c r="F71" s="1"/>
      <c r="G71" s="1"/>
      <c r="H71" s="1"/>
      <c r="I71" s="1"/>
      <c r="J71" s="1"/>
      <c r="K71" s="1"/>
      <c r="L71" s="1"/>
      <c r="M71" s="1"/>
      <c r="N71" s="1"/>
      <c r="O71" s="3"/>
      <c r="P71" s="3"/>
      <c r="Q71" s="3"/>
      <c r="R71" s="3"/>
      <c r="S71" s="3"/>
      <c r="T71" s="3"/>
      <c r="U71" s="3"/>
      <c r="V71" s="3"/>
      <c r="W71" s="3"/>
      <c r="X71" s="3"/>
      <c r="Y71" s="3"/>
      <c r="Z71" s="3"/>
      <c r="AA71" s="3"/>
      <c r="AB71" s="3"/>
      <c r="AC71" s="3"/>
      <c r="AD71" s="3"/>
      <c r="AE71" s="3"/>
      <c r="AF71" s="3"/>
    </row>
    <row r="72" spans="1:32" ht="15.75" customHeight="1">
      <c r="A72" s="47"/>
      <c r="B72" s="48"/>
      <c r="C72" s="48"/>
      <c r="D72" s="1"/>
      <c r="E72" s="1"/>
      <c r="F72" s="1"/>
      <c r="G72" s="1"/>
      <c r="H72" s="1"/>
      <c r="I72" s="1"/>
      <c r="J72" s="1"/>
      <c r="K72" s="1"/>
      <c r="L72" s="1"/>
      <c r="M72" s="1"/>
      <c r="N72" s="1"/>
      <c r="O72" s="3"/>
      <c r="P72" s="3"/>
      <c r="Q72" s="3"/>
      <c r="R72" s="3"/>
      <c r="S72" s="3"/>
      <c r="T72" s="3"/>
      <c r="U72" s="3"/>
      <c r="V72" s="3"/>
      <c r="W72" s="3"/>
      <c r="X72" s="3"/>
      <c r="Y72" s="3"/>
      <c r="Z72" s="3"/>
      <c r="AA72" s="3"/>
      <c r="AB72" s="3"/>
      <c r="AC72" s="3"/>
      <c r="AD72" s="3"/>
      <c r="AE72" s="3"/>
      <c r="AF72" s="3"/>
    </row>
    <row r="73" spans="1:32" ht="15.75" customHeight="1">
      <c r="A73" s="47"/>
      <c r="B73" s="48"/>
      <c r="C73" s="48"/>
      <c r="D73" s="1"/>
      <c r="E73" s="1"/>
      <c r="F73" s="1"/>
      <c r="G73" s="1"/>
      <c r="H73" s="1"/>
      <c r="I73" s="1"/>
      <c r="J73" s="1"/>
      <c r="K73" s="1"/>
      <c r="L73" s="1"/>
      <c r="M73" s="1"/>
      <c r="N73" s="1"/>
      <c r="O73" s="3"/>
      <c r="P73" s="3"/>
      <c r="Q73" s="3"/>
      <c r="R73" s="3"/>
      <c r="S73" s="3"/>
      <c r="T73" s="3"/>
      <c r="U73" s="3"/>
      <c r="V73" s="3"/>
      <c r="W73" s="3"/>
      <c r="X73" s="3"/>
      <c r="Y73" s="3"/>
      <c r="Z73" s="3"/>
      <c r="AA73" s="3"/>
      <c r="AB73" s="3"/>
      <c r="AC73" s="3"/>
      <c r="AD73" s="3"/>
      <c r="AE73" s="3"/>
      <c r="AF73" s="3"/>
    </row>
    <row r="74" spans="1:32" ht="15.75" customHeight="1">
      <c r="A74" s="47"/>
      <c r="B74" s="48"/>
      <c r="C74" s="48"/>
      <c r="D74" s="1"/>
      <c r="E74" s="1"/>
      <c r="F74" s="1"/>
      <c r="G74" s="1"/>
      <c r="H74" s="1"/>
      <c r="I74" s="1"/>
      <c r="J74" s="1"/>
      <c r="K74" s="1"/>
      <c r="L74" s="1"/>
      <c r="M74" s="1"/>
      <c r="N74" s="1"/>
      <c r="O74" s="3"/>
      <c r="P74" s="3"/>
      <c r="Q74" s="3"/>
      <c r="R74" s="3"/>
      <c r="S74" s="3"/>
      <c r="T74" s="3"/>
      <c r="U74" s="3"/>
      <c r="V74" s="3"/>
      <c r="W74" s="3"/>
      <c r="X74" s="3"/>
      <c r="Y74" s="3"/>
      <c r="Z74" s="3"/>
      <c r="AA74" s="3"/>
      <c r="AB74" s="3"/>
      <c r="AC74" s="3"/>
      <c r="AD74" s="3"/>
      <c r="AE74" s="3"/>
      <c r="AF74" s="3"/>
    </row>
    <row r="75" spans="1:32" ht="15.75" customHeight="1">
      <c r="A75" s="47"/>
      <c r="B75" s="48"/>
      <c r="C75" s="48"/>
      <c r="D75" s="1"/>
      <c r="E75" s="1"/>
      <c r="F75" s="1"/>
      <c r="G75" s="1"/>
      <c r="H75" s="1"/>
      <c r="I75" s="1"/>
      <c r="J75" s="1"/>
      <c r="K75" s="1"/>
      <c r="L75" s="1"/>
      <c r="M75" s="1"/>
      <c r="N75" s="1"/>
      <c r="O75" s="3"/>
      <c r="P75" s="3"/>
      <c r="Q75" s="3"/>
      <c r="R75" s="3"/>
      <c r="S75" s="3"/>
      <c r="T75" s="3"/>
      <c r="U75" s="3"/>
      <c r="V75" s="3"/>
      <c r="W75" s="3"/>
      <c r="X75" s="3"/>
      <c r="Y75" s="3"/>
      <c r="Z75" s="3"/>
      <c r="AA75" s="3"/>
      <c r="AB75" s="3"/>
      <c r="AC75" s="3"/>
      <c r="AD75" s="3"/>
      <c r="AE75" s="3"/>
      <c r="AF75" s="3"/>
    </row>
    <row r="76" spans="1:32" ht="15.75" customHeight="1">
      <c r="A76" s="47"/>
      <c r="B76" s="48"/>
      <c r="C76" s="48"/>
      <c r="D76" s="1"/>
      <c r="E76" s="1"/>
      <c r="F76" s="1"/>
      <c r="G76" s="1"/>
      <c r="H76" s="1"/>
      <c r="I76" s="1"/>
      <c r="J76" s="1"/>
      <c r="K76" s="1"/>
      <c r="L76" s="1"/>
      <c r="M76" s="1"/>
      <c r="N76" s="1"/>
      <c r="O76" s="3"/>
      <c r="P76" s="3"/>
      <c r="Q76" s="3"/>
      <c r="R76" s="3"/>
      <c r="S76" s="3"/>
      <c r="T76" s="3"/>
      <c r="U76" s="3"/>
      <c r="V76" s="3"/>
      <c r="W76" s="3"/>
      <c r="X76" s="3"/>
      <c r="Y76" s="3"/>
      <c r="Z76" s="3"/>
      <c r="AA76" s="3"/>
      <c r="AB76" s="3"/>
      <c r="AC76" s="3"/>
      <c r="AD76" s="3"/>
      <c r="AE76" s="3"/>
      <c r="AF76" s="3"/>
    </row>
    <row r="77" spans="1:32" ht="15.75" customHeight="1">
      <c r="A77" s="47"/>
      <c r="B77" s="48"/>
      <c r="C77" s="48"/>
      <c r="D77" s="1"/>
      <c r="E77" s="1"/>
      <c r="F77" s="1"/>
      <c r="G77" s="1"/>
      <c r="H77" s="1"/>
      <c r="I77" s="1"/>
      <c r="J77" s="1"/>
      <c r="K77" s="1"/>
      <c r="L77" s="1"/>
      <c r="M77" s="1"/>
      <c r="N77" s="1"/>
      <c r="O77" s="3"/>
      <c r="P77" s="3"/>
      <c r="Q77" s="3"/>
      <c r="R77" s="3"/>
      <c r="S77" s="3"/>
      <c r="T77" s="3"/>
      <c r="U77" s="3"/>
      <c r="V77" s="3"/>
      <c r="W77" s="3"/>
      <c r="X77" s="3"/>
      <c r="Y77" s="3"/>
      <c r="Z77" s="3"/>
      <c r="AA77" s="3"/>
      <c r="AB77" s="3"/>
      <c r="AC77" s="3"/>
      <c r="AD77" s="3"/>
      <c r="AE77" s="3"/>
      <c r="AF77" s="3"/>
    </row>
    <row r="78" spans="1:32" ht="15.75" customHeight="1">
      <c r="A78" s="47"/>
      <c r="B78" s="48"/>
      <c r="C78" s="48"/>
      <c r="D78" s="1"/>
      <c r="E78" s="1"/>
      <c r="F78" s="1"/>
      <c r="G78" s="1"/>
      <c r="H78" s="1"/>
      <c r="I78" s="1"/>
      <c r="J78" s="1"/>
      <c r="K78" s="1"/>
      <c r="L78" s="1"/>
      <c r="M78" s="1"/>
      <c r="N78" s="1"/>
      <c r="O78" s="3"/>
      <c r="P78" s="3"/>
      <c r="Q78" s="3"/>
      <c r="R78" s="3"/>
      <c r="S78" s="3"/>
      <c r="T78" s="3"/>
      <c r="U78" s="3"/>
      <c r="V78" s="3"/>
      <c r="W78" s="3"/>
      <c r="X78" s="3"/>
      <c r="Y78" s="3"/>
      <c r="Z78" s="3"/>
      <c r="AA78" s="3"/>
      <c r="AB78" s="3"/>
      <c r="AC78" s="3"/>
      <c r="AD78" s="3"/>
      <c r="AE78" s="3"/>
      <c r="AF78" s="3"/>
    </row>
    <row r="79" spans="1:32" ht="15.75" customHeight="1">
      <c r="A79" s="47"/>
      <c r="B79" s="48"/>
      <c r="C79" s="48"/>
      <c r="D79" s="1"/>
      <c r="E79" s="1"/>
      <c r="F79" s="1"/>
      <c r="G79" s="1"/>
      <c r="H79" s="1"/>
      <c r="I79" s="1"/>
      <c r="J79" s="1"/>
      <c r="K79" s="1"/>
      <c r="L79" s="1"/>
      <c r="M79" s="1"/>
      <c r="N79" s="1"/>
      <c r="O79" s="3"/>
      <c r="P79" s="3"/>
      <c r="Q79" s="3"/>
      <c r="R79" s="3"/>
      <c r="S79" s="3"/>
      <c r="T79" s="3"/>
      <c r="U79" s="3"/>
      <c r="V79" s="3"/>
      <c r="W79" s="3"/>
      <c r="X79" s="3"/>
      <c r="Y79" s="3"/>
      <c r="Z79" s="3"/>
      <c r="AA79" s="3"/>
      <c r="AB79" s="3"/>
      <c r="AC79" s="3"/>
      <c r="AD79" s="3"/>
      <c r="AE79" s="3"/>
      <c r="AF79" s="3"/>
    </row>
    <row r="80" spans="1:32" ht="15.75" customHeight="1">
      <c r="A80" s="47"/>
      <c r="B80" s="48"/>
      <c r="C80" s="48"/>
      <c r="D80" s="1"/>
      <c r="E80" s="1"/>
      <c r="F80" s="1"/>
      <c r="G80" s="1"/>
      <c r="H80" s="1"/>
      <c r="I80" s="1"/>
      <c r="J80" s="1"/>
      <c r="K80" s="1"/>
      <c r="L80" s="1"/>
      <c r="M80" s="1"/>
      <c r="N80" s="1"/>
      <c r="O80" s="3"/>
      <c r="P80" s="3"/>
      <c r="Q80" s="3"/>
      <c r="R80" s="3"/>
      <c r="S80" s="3"/>
      <c r="T80" s="3"/>
      <c r="U80" s="3"/>
      <c r="V80" s="3"/>
      <c r="W80" s="3"/>
      <c r="X80" s="3"/>
      <c r="Y80" s="3"/>
      <c r="Z80" s="3"/>
      <c r="AA80" s="3"/>
      <c r="AB80" s="3"/>
      <c r="AC80" s="3"/>
      <c r="AD80" s="3"/>
      <c r="AE80" s="3"/>
      <c r="AF80" s="3"/>
    </row>
    <row r="81" spans="1:32" ht="15.75" customHeight="1">
      <c r="A81" s="47"/>
      <c r="B81" s="48"/>
      <c r="C81" s="48"/>
      <c r="D81" s="1"/>
      <c r="E81" s="1"/>
      <c r="F81" s="1"/>
      <c r="G81" s="1"/>
      <c r="H81" s="1"/>
      <c r="I81" s="1"/>
      <c r="J81" s="1"/>
      <c r="K81" s="1"/>
      <c r="L81" s="1"/>
      <c r="M81" s="1"/>
      <c r="N81" s="1"/>
      <c r="O81" s="3"/>
      <c r="P81" s="3"/>
      <c r="Q81" s="3"/>
      <c r="R81" s="3"/>
      <c r="S81" s="3"/>
      <c r="T81" s="3"/>
      <c r="U81" s="3"/>
      <c r="V81" s="3"/>
      <c r="W81" s="3"/>
      <c r="X81" s="3"/>
      <c r="Y81" s="3"/>
      <c r="Z81" s="3"/>
      <c r="AA81" s="3"/>
      <c r="AB81" s="3"/>
      <c r="AC81" s="3"/>
      <c r="AD81" s="3"/>
      <c r="AE81" s="3"/>
      <c r="AF81" s="3"/>
    </row>
    <row r="82" spans="1:32" ht="15.75" customHeight="1">
      <c r="A82" s="47"/>
      <c r="B82" s="48"/>
      <c r="C82" s="48"/>
      <c r="D82" s="1"/>
      <c r="E82" s="1"/>
      <c r="F82" s="1"/>
      <c r="G82" s="1"/>
      <c r="H82" s="1"/>
      <c r="I82" s="1"/>
      <c r="J82" s="1"/>
      <c r="K82" s="1"/>
      <c r="L82" s="1"/>
      <c r="M82" s="1"/>
      <c r="N82" s="1"/>
      <c r="O82" s="3"/>
      <c r="P82" s="3"/>
      <c r="Q82" s="3"/>
      <c r="R82" s="3"/>
      <c r="S82" s="3"/>
      <c r="T82" s="3"/>
      <c r="U82" s="3"/>
      <c r="V82" s="3"/>
      <c r="W82" s="3"/>
      <c r="X82" s="3"/>
      <c r="Y82" s="3"/>
      <c r="Z82" s="3"/>
      <c r="AA82" s="3"/>
      <c r="AB82" s="3"/>
      <c r="AC82" s="3"/>
      <c r="AD82" s="3"/>
      <c r="AE82" s="3"/>
      <c r="AF82" s="3"/>
    </row>
    <row r="83" spans="1:32" ht="15.75" customHeight="1">
      <c r="A83" s="47"/>
      <c r="B83" s="48"/>
      <c r="C83" s="48"/>
      <c r="D83" s="1"/>
      <c r="E83" s="1"/>
      <c r="F83" s="1"/>
      <c r="G83" s="1"/>
      <c r="H83" s="1"/>
      <c r="I83" s="1"/>
      <c r="J83" s="1"/>
      <c r="K83" s="1"/>
      <c r="L83" s="1"/>
      <c r="M83" s="1"/>
      <c r="N83" s="1"/>
      <c r="O83" s="3"/>
      <c r="P83" s="3"/>
      <c r="Q83" s="3"/>
      <c r="R83" s="3"/>
      <c r="S83" s="3"/>
      <c r="T83" s="3"/>
      <c r="U83" s="3"/>
      <c r="V83" s="3"/>
      <c r="W83" s="3"/>
      <c r="X83" s="3"/>
      <c r="Y83" s="3"/>
      <c r="Z83" s="3"/>
      <c r="AA83" s="3"/>
      <c r="AB83" s="3"/>
      <c r="AC83" s="3"/>
      <c r="AD83" s="3"/>
      <c r="AE83" s="3"/>
      <c r="AF83" s="3"/>
    </row>
    <row r="84" spans="1:32" ht="15.75" customHeight="1">
      <c r="A84" s="47"/>
      <c r="B84" s="48"/>
      <c r="C84" s="48"/>
      <c r="D84" s="1"/>
      <c r="E84" s="1"/>
      <c r="F84" s="1"/>
      <c r="G84" s="1"/>
      <c r="H84" s="1"/>
      <c r="I84" s="1"/>
      <c r="J84" s="1"/>
      <c r="K84" s="1"/>
      <c r="L84" s="1"/>
      <c r="M84" s="1"/>
      <c r="N84" s="1"/>
      <c r="O84" s="3"/>
      <c r="P84" s="3"/>
      <c r="Q84" s="3"/>
      <c r="R84" s="3"/>
      <c r="S84" s="3"/>
      <c r="T84" s="3"/>
      <c r="U84" s="3"/>
      <c r="V84" s="3"/>
      <c r="W84" s="3"/>
      <c r="X84" s="3"/>
      <c r="Y84" s="3"/>
      <c r="Z84" s="3"/>
      <c r="AA84" s="3"/>
      <c r="AB84" s="3"/>
      <c r="AC84" s="3"/>
      <c r="AD84" s="3"/>
      <c r="AE84" s="3"/>
      <c r="AF84" s="3"/>
    </row>
    <row r="85" spans="1:32" ht="15.75" customHeight="1">
      <c r="A85" s="47"/>
      <c r="B85" s="48"/>
      <c r="C85" s="48"/>
      <c r="D85" s="1"/>
      <c r="E85" s="1"/>
      <c r="F85" s="1"/>
      <c r="G85" s="1"/>
      <c r="H85" s="1"/>
      <c r="I85" s="1"/>
      <c r="J85" s="1"/>
      <c r="K85" s="1"/>
      <c r="L85" s="1"/>
      <c r="M85" s="1"/>
      <c r="N85" s="1"/>
      <c r="O85" s="3"/>
      <c r="P85" s="3"/>
      <c r="Q85" s="3"/>
      <c r="R85" s="3"/>
      <c r="S85" s="3"/>
      <c r="T85" s="3"/>
      <c r="U85" s="3"/>
      <c r="V85" s="3"/>
      <c r="W85" s="3"/>
      <c r="X85" s="3"/>
      <c r="Y85" s="3"/>
      <c r="Z85" s="3"/>
      <c r="AA85" s="3"/>
      <c r="AB85" s="3"/>
      <c r="AC85" s="3"/>
      <c r="AD85" s="3"/>
      <c r="AE85" s="3"/>
      <c r="AF85" s="3"/>
    </row>
    <row r="86" spans="1:32" ht="15.75" customHeight="1">
      <c r="A86" s="47"/>
      <c r="B86" s="48"/>
      <c r="C86" s="48"/>
      <c r="D86" s="1"/>
      <c r="E86" s="1"/>
      <c r="F86" s="1"/>
      <c r="G86" s="1"/>
      <c r="H86" s="1"/>
      <c r="I86" s="1"/>
      <c r="J86" s="1"/>
      <c r="K86" s="1"/>
      <c r="L86" s="1"/>
      <c r="M86" s="1"/>
      <c r="N86" s="1"/>
      <c r="O86" s="3"/>
      <c r="P86" s="3"/>
      <c r="Q86" s="3"/>
      <c r="R86" s="3"/>
      <c r="S86" s="3"/>
      <c r="T86" s="3"/>
      <c r="U86" s="3"/>
      <c r="V86" s="3"/>
      <c r="W86" s="3"/>
      <c r="X86" s="3"/>
      <c r="Y86" s="3"/>
      <c r="Z86" s="3"/>
      <c r="AA86" s="3"/>
      <c r="AB86" s="3"/>
      <c r="AC86" s="3"/>
      <c r="AD86" s="3"/>
      <c r="AE86" s="3"/>
      <c r="AF86" s="3"/>
    </row>
    <row r="87" spans="1:32" ht="15.75" customHeight="1">
      <c r="A87" s="47"/>
      <c r="B87" s="48"/>
      <c r="C87" s="48"/>
      <c r="D87" s="1"/>
      <c r="E87" s="1"/>
      <c r="F87" s="1"/>
      <c r="G87" s="1"/>
      <c r="H87" s="1"/>
      <c r="I87" s="1"/>
      <c r="J87" s="1"/>
      <c r="K87" s="1"/>
      <c r="L87" s="1"/>
      <c r="M87" s="1"/>
      <c r="N87" s="1"/>
      <c r="O87" s="3"/>
      <c r="P87" s="3"/>
      <c r="Q87" s="3"/>
      <c r="R87" s="3"/>
      <c r="S87" s="3"/>
      <c r="T87" s="3"/>
      <c r="U87" s="3"/>
      <c r="V87" s="3"/>
      <c r="W87" s="3"/>
      <c r="X87" s="3"/>
      <c r="Y87" s="3"/>
      <c r="Z87" s="3"/>
      <c r="AA87" s="3"/>
      <c r="AB87" s="3"/>
      <c r="AC87" s="3"/>
      <c r="AD87" s="3"/>
      <c r="AE87" s="3"/>
      <c r="AF87" s="3"/>
    </row>
    <row r="88" spans="1:32" ht="15.75" customHeight="1">
      <c r="A88" s="47"/>
      <c r="B88" s="48"/>
      <c r="C88" s="48"/>
      <c r="D88" s="1"/>
      <c r="E88" s="1"/>
      <c r="F88" s="1"/>
      <c r="G88" s="1"/>
      <c r="H88" s="1"/>
      <c r="I88" s="1"/>
      <c r="J88" s="1"/>
      <c r="K88" s="1"/>
      <c r="L88" s="1"/>
      <c r="M88" s="1"/>
      <c r="N88" s="1"/>
      <c r="O88" s="3"/>
      <c r="P88" s="3"/>
      <c r="Q88" s="3"/>
      <c r="R88" s="3"/>
      <c r="S88" s="3"/>
      <c r="T88" s="3"/>
      <c r="U88" s="3"/>
      <c r="V88" s="3"/>
      <c r="W88" s="3"/>
      <c r="X88" s="3"/>
      <c r="Y88" s="3"/>
      <c r="Z88" s="3"/>
      <c r="AA88" s="3"/>
      <c r="AB88" s="3"/>
      <c r="AC88" s="3"/>
      <c r="AD88" s="3"/>
      <c r="AE88" s="3"/>
      <c r="AF88" s="3"/>
    </row>
    <row r="89" spans="1:32" ht="15.75" customHeight="1">
      <c r="A89" s="47"/>
      <c r="B89" s="48"/>
      <c r="C89" s="48"/>
      <c r="D89" s="1"/>
      <c r="E89" s="1"/>
      <c r="F89" s="1"/>
      <c r="G89" s="1"/>
      <c r="H89" s="1"/>
      <c r="I89" s="1"/>
      <c r="J89" s="1"/>
      <c r="K89" s="1"/>
      <c r="L89" s="1"/>
      <c r="M89" s="1"/>
      <c r="N89" s="1"/>
      <c r="O89" s="3"/>
      <c r="P89" s="3"/>
      <c r="Q89" s="3"/>
      <c r="R89" s="3"/>
      <c r="S89" s="3"/>
      <c r="T89" s="3"/>
      <c r="U89" s="3"/>
      <c r="V89" s="3"/>
      <c r="W89" s="3"/>
      <c r="X89" s="3"/>
      <c r="Y89" s="3"/>
      <c r="Z89" s="3"/>
      <c r="AA89" s="3"/>
      <c r="AB89" s="3"/>
      <c r="AC89" s="3"/>
      <c r="AD89" s="3"/>
      <c r="AE89" s="3"/>
      <c r="AF89" s="3"/>
    </row>
    <row r="90" spans="1:32" ht="15.75" customHeight="1">
      <c r="A90" s="47"/>
      <c r="B90" s="48"/>
      <c r="C90" s="48"/>
      <c r="D90" s="1"/>
      <c r="E90" s="1"/>
      <c r="F90" s="1"/>
      <c r="G90" s="1"/>
      <c r="H90" s="1"/>
      <c r="I90" s="1"/>
      <c r="J90" s="1"/>
      <c r="K90" s="1"/>
      <c r="L90" s="1"/>
      <c r="M90" s="1"/>
      <c r="N90" s="1"/>
      <c r="O90" s="3"/>
      <c r="P90" s="3"/>
      <c r="Q90" s="3"/>
      <c r="R90" s="3"/>
      <c r="S90" s="3"/>
      <c r="T90" s="3"/>
      <c r="U90" s="3"/>
      <c r="V90" s="3"/>
      <c r="W90" s="3"/>
      <c r="X90" s="3"/>
      <c r="Y90" s="3"/>
      <c r="Z90" s="3"/>
      <c r="AA90" s="3"/>
      <c r="AB90" s="3"/>
      <c r="AC90" s="3"/>
      <c r="AD90" s="3"/>
      <c r="AE90" s="3"/>
      <c r="AF90" s="3"/>
    </row>
    <row r="91" spans="1:32" ht="15.75" customHeight="1">
      <c r="A91" s="47"/>
      <c r="B91" s="48"/>
      <c r="C91" s="48"/>
      <c r="D91" s="1"/>
      <c r="E91" s="1"/>
      <c r="F91" s="1"/>
      <c r="G91" s="1"/>
      <c r="H91" s="1"/>
      <c r="I91" s="1"/>
      <c r="J91" s="1"/>
      <c r="K91" s="1"/>
      <c r="L91" s="1"/>
      <c r="M91" s="1"/>
      <c r="N91" s="1"/>
      <c r="O91" s="3"/>
      <c r="P91" s="3"/>
      <c r="Q91" s="3"/>
      <c r="R91" s="3"/>
      <c r="S91" s="3"/>
      <c r="T91" s="3"/>
      <c r="U91" s="3"/>
      <c r="V91" s="3"/>
      <c r="W91" s="3"/>
      <c r="X91" s="3"/>
      <c r="Y91" s="3"/>
      <c r="Z91" s="3"/>
      <c r="AA91" s="3"/>
      <c r="AB91" s="3"/>
      <c r="AC91" s="3"/>
      <c r="AD91" s="3"/>
      <c r="AE91" s="3"/>
      <c r="AF91" s="3"/>
    </row>
    <row r="92" spans="1:32" ht="15.75" customHeight="1">
      <c r="A92" s="47"/>
      <c r="B92" s="48"/>
      <c r="C92" s="48"/>
      <c r="D92" s="1"/>
      <c r="E92" s="1"/>
      <c r="F92" s="1"/>
      <c r="G92" s="1"/>
      <c r="H92" s="1"/>
      <c r="I92" s="1"/>
      <c r="J92" s="1"/>
      <c r="K92" s="1"/>
      <c r="L92" s="1"/>
      <c r="M92" s="1"/>
      <c r="N92" s="1"/>
      <c r="O92" s="3"/>
      <c r="P92" s="3"/>
      <c r="Q92" s="3"/>
      <c r="R92" s="3"/>
      <c r="S92" s="3"/>
      <c r="T92" s="3"/>
      <c r="U92" s="3"/>
      <c r="V92" s="3"/>
      <c r="W92" s="3"/>
      <c r="X92" s="3"/>
      <c r="Y92" s="3"/>
      <c r="Z92" s="3"/>
      <c r="AA92" s="3"/>
      <c r="AB92" s="3"/>
      <c r="AC92" s="3"/>
      <c r="AD92" s="3"/>
      <c r="AE92" s="3"/>
      <c r="AF92" s="3"/>
    </row>
    <row r="93" spans="1:32" ht="15.75" customHeight="1">
      <c r="A93" s="47"/>
      <c r="B93" s="48"/>
      <c r="C93" s="48"/>
      <c r="D93" s="1"/>
      <c r="E93" s="1"/>
      <c r="F93" s="1"/>
      <c r="G93" s="1"/>
      <c r="H93" s="1"/>
      <c r="I93" s="1"/>
      <c r="J93" s="1"/>
      <c r="K93" s="1"/>
      <c r="L93" s="1"/>
      <c r="M93" s="1"/>
      <c r="N93" s="1"/>
      <c r="O93" s="3"/>
      <c r="P93" s="3"/>
      <c r="Q93" s="3"/>
      <c r="R93" s="3"/>
      <c r="S93" s="3"/>
      <c r="T93" s="3"/>
      <c r="U93" s="3"/>
      <c r="V93" s="3"/>
      <c r="W93" s="3"/>
      <c r="X93" s="3"/>
      <c r="Y93" s="3"/>
      <c r="Z93" s="3"/>
      <c r="AA93" s="3"/>
      <c r="AB93" s="3"/>
      <c r="AC93" s="3"/>
      <c r="AD93" s="3"/>
      <c r="AE93" s="3"/>
      <c r="AF93" s="3"/>
    </row>
    <row r="94" spans="1:32" ht="15.75" customHeight="1">
      <c r="A94" s="47"/>
      <c r="B94" s="48"/>
      <c r="C94" s="48"/>
      <c r="D94" s="1"/>
      <c r="E94" s="1"/>
      <c r="F94" s="1"/>
      <c r="G94" s="1"/>
      <c r="H94" s="1"/>
      <c r="I94" s="1"/>
      <c r="J94" s="1"/>
      <c r="K94" s="1"/>
      <c r="L94" s="1"/>
      <c r="M94" s="1"/>
      <c r="N94" s="1"/>
      <c r="O94" s="3"/>
      <c r="P94" s="3"/>
      <c r="Q94" s="3"/>
      <c r="R94" s="3"/>
      <c r="S94" s="3"/>
      <c r="T94" s="3"/>
      <c r="U94" s="3"/>
      <c r="V94" s="3"/>
      <c r="W94" s="3"/>
      <c r="X94" s="3"/>
      <c r="Y94" s="3"/>
      <c r="Z94" s="3"/>
      <c r="AA94" s="3"/>
      <c r="AB94" s="3"/>
      <c r="AC94" s="3"/>
      <c r="AD94" s="3"/>
      <c r="AE94" s="3"/>
      <c r="AF94" s="3"/>
    </row>
    <row r="95" spans="1:32" ht="15.75" customHeight="1">
      <c r="A95" s="47"/>
      <c r="B95" s="48"/>
      <c r="C95" s="48"/>
      <c r="D95" s="1"/>
      <c r="E95" s="1"/>
      <c r="F95" s="1"/>
      <c r="G95" s="1"/>
      <c r="H95" s="1"/>
      <c r="I95" s="1"/>
      <c r="J95" s="1"/>
      <c r="K95" s="1"/>
      <c r="L95" s="1"/>
      <c r="M95" s="1"/>
      <c r="N95" s="1"/>
      <c r="O95" s="3"/>
      <c r="P95" s="3"/>
      <c r="Q95" s="3"/>
      <c r="R95" s="3"/>
      <c r="S95" s="3"/>
      <c r="T95" s="3"/>
      <c r="U95" s="3"/>
      <c r="V95" s="3"/>
      <c r="W95" s="3"/>
      <c r="X95" s="3"/>
      <c r="Y95" s="3"/>
      <c r="Z95" s="3"/>
      <c r="AA95" s="3"/>
      <c r="AB95" s="3"/>
      <c r="AC95" s="3"/>
      <c r="AD95" s="3"/>
      <c r="AE95" s="3"/>
      <c r="AF95" s="3"/>
    </row>
    <row r="96" spans="1:32" ht="15.75" customHeight="1">
      <c r="A96" s="47"/>
      <c r="B96" s="48"/>
      <c r="C96" s="48"/>
      <c r="D96" s="1"/>
      <c r="E96" s="1"/>
      <c r="F96" s="1"/>
      <c r="G96" s="1"/>
      <c r="H96" s="1"/>
      <c r="I96" s="1"/>
      <c r="J96" s="1"/>
      <c r="K96" s="1"/>
      <c r="L96" s="1"/>
      <c r="M96" s="1"/>
      <c r="N96" s="1"/>
      <c r="O96" s="3"/>
      <c r="P96" s="3"/>
      <c r="Q96" s="3"/>
      <c r="R96" s="3"/>
      <c r="S96" s="3"/>
      <c r="T96" s="3"/>
      <c r="U96" s="3"/>
      <c r="V96" s="3"/>
      <c r="W96" s="3"/>
      <c r="X96" s="3"/>
      <c r="Y96" s="3"/>
      <c r="Z96" s="3"/>
      <c r="AA96" s="3"/>
      <c r="AB96" s="3"/>
      <c r="AC96" s="3"/>
      <c r="AD96" s="3"/>
      <c r="AE96" s="3"/>
      <c r="AF96" s="3"/>
    </row>
    <row r="97" spans="1:32" ht="15.75" customHeight="1">
      <c r="A97" s="47"/>
      <c r="B97" s="48"/>
      <c r="C97" s="48"/>
      <c r="D97" s="1"/>
      <c r="E97" s="1"/>
      <c r="F97" s="1"/>
      <c r="G97" s="1"/>
      <c r="H97" s="1"/>
      <c r="I97" s="1"/>
      <c r="J97" s="1"/>
      <c r="K97" s="1"/>
      <c r="L97" s="1"/>
      <c r="M97" s="1"/>
      <c r="N97" s="1"/>
      <c r="O97" s="3"/>
      <c r="P97" s="3"/>
      <c r="Q97" s="3"/>
      <c r="R97" s="3"/>
      <c r="S97" s="3"/>
      <c r="T97" s="3"/>
      <c r="U97" s="3"/>
      <c r="V97" s="3"/>
      <c r="W97" s="3"/>
      <c r="X97" s="3"/>
      <c r="Y97" s="3"/>
      <c r="Z97" s="3"/>
      <c r="AA97" s="3"/>
      <c r="AB97" s="3"/>
      <c r="AC97" s="3"/>
      <c r="AD97" s="3"/>
      <c r="AE97" s="3"/>
      <c r="AF97" s="3"/>
    </row>
    <row r="98" spans="1:32" ht="15.75" customHeight="1">
      <c r="A98" s="47"/>
      <c r="B98" s="48"/>
      <c r="C98" s="48"/>
      <c r="D98" s="1"/>
      <c r="E98" s="1"/>
      <c r="F98" s="1"/>
      <c r="G98" s="1"/>
      <c r="H98" s="1"/>
      <c r="I98" s="1"/>
      <c r="J98" s="1"/>
      <c r="K98" s="1"/>
      <c r="L98" s="1"/>
      <c r="M98" s="1"/>
      <c r="N98" s="1"/>
      <c r="O98" s="3"/>
      <c r="P98" s="3"/>
      <c r="Q98" s="3"/>
      <c r="R98" s="3"/>
      <c r="S98" s="3"/>
      <c r="T98" s="3"/>
      <c r="U98" s="3"/>
      <c r="V98" s="3"/>
      <c r="W98" s="3"/>
      <c r="X98" s="3"/>
      <c r="Y98" s="3"/>
      <c r="Z98" s="3"/>
      <c r="AA98" s="3"/>
      <c r="AB98" s="3"/>
      <c r="AC98" s="3"/>
      <c r="AD98" s="3"/>
      <c r="AE98" s="3"/>
      <c r="AF98" s="3"/>
    </row>
    <row r="99" spans="1:32" ht="15.75" customHeight="1">
      <c r="A99" s="47"/>
      <c r="B99" s="48"/>
      <c r="C99" s="48"/>
      <c r="D99" s="1"/>
      <c r="E99" s="1"/>
      <c r="F99" s="1"/>
      <c r="G99" s="1"/>
      <c r="H99" s="1"/>
      <c r="I99" s="1"/>
      <c r="J99" s="1"/>
      <c r="K99" s="1"/>
      <c r="L99" s="1"/>
      <c r="M99" s="1"/>
      <c r="N99" s="1"/>
      <c r="O99" s="3"/>
      <c r="P99" s="3"/>
      <c r="Q99" s="3"/>
      <c r="R99" s="3"/>
      <c r="S99" s="3"/>
      <c r="T99" s="3"/>
      <c r="U99" s="3"/>
      <c r="V99" s="3"/>
      <c r="W99" s="3"/>
      <c r="X99" s="3"/>
      <c r="Y99" s="3"/>
      <c r="Z99" s="3"/>
      <c r="AA99" s="3"/>
      <c r="AB99" s="3"/>
      <c r="AC99" s="3"/>
      <c r="AD99" s="3"/>
      <c r="AE99" s="3"/>
      <c r="AF99" s="3"/>
    </row>
    <row r="100" spans="1:32" ht="15.75" customHeight="1">
      <c r="A100" s="47"/>
      <c r="B100" s="48"/>
      <c r="C100" s="48"/>
      <c r="D100" s="1"/>
      <c r="E100" s="1"/>
      <c r="F100" s="1"/>
      <c r="G100" s="1"/>
      <c r="H100" s="1"/>
      <c r="I100" s="1"/>
      <c r="J100" s="1"/>
      <c r="K100" s="1"/>
      <c r="L100" s="1"/>
      <c r="M100" s="1"/>
      <c r="N100" s="1"/>
      <c r="O100" s="3"/>
      <c r="P100" s="3"/>
      <c r="Q100" s="3"/>
      <c r="R100" s="3"/>
      <c r="S100" s="3"/>
      <c r="T100" s="3"/>
      <c r="U100" s="3"/>
      <c r="V100" s="3"/>
      <c r="W100" s="3"/>
      <c r="X100" s="3"/>
      <c r="Y100" s="3"/>
      <c r="Z100" s="3"/>
      <c r="AA100" s="3"/>
      <c r="AB100" s="3"/>
      <c r="AC100" s="3"/>
      <c r="AD100" s="3"/>
      <c r="AE100" s="3"/>
      <c r="AF100" s="3"/>
    </row>
    <row r="101" spans="1:32" ht="15.75" customHeight="1">
      <c r="A101" s="47"/>
      <c r="B101" s="48"/>
      <c r="C101" s="48"/>
      <c r="D101" s="1"/>
      <c r="E101" s="1"/>
      <c r="F101" s="1"/>
      <c r="G101" s="1"/>
      <c r="H101" s="1"/>
      <c r="I101" s="1"/>
      <c r="J101" s="1"/>
      <c r="K101" s="1"/>
      <c r="L101" s="1"/>
      <c r="M101" s="1"/>
      <c r="N101" s="1"/>
      <c r="O101" s="3"/>
      <c r="P101" s="3"/>
      <c r="Q101" s="3"/>
      <c r="R101" s="3"/>
      <c r="S101" s="3"/>
      <c r="T101" s="3"/>
      <c r="U101" s="3"/>
      <c r="V101" s="3"/>
      <c r="W101" s="3"/>
      <c r="X101" s="3"/>
      <c r="Y101" s="3"/>
      <c r="Z101" s="3"/>
      <c r="AA101" s="3"/>
      <c r="AB101" s="3"/>
      <c r="AC101" s="3"/>
      <c r="AD101" s="3"/>
      <c r="AE101" s="3"/>
      <c r="AF101" s="3"/>
    </row>
    <row r="102" spans="1:32" ht="15.75" customHeight="1">
      <c r="A102" s="47"/>
      <c r="B102" s="48"/>
      <c r="C102" s="48"/>
      <c r="D102" s="1"/>
      <c r="E102" s="1"/>
      <c r="F102" s="1"/>
      <c r="G102" s="1"/>
      <c r="H102" s="1"/>
      <c r="I102" s="1"/>
      <c r="J102" s="1"/>
      <c r="K102" s="1"/>
      <c r="L102" s="1"/>
      <c r="M102" s="1"/>
      <c r="N102" s="1"/>
      <c r="O102" s="3"/>
      <c r="P102" s="3"/>
      <c r="Q102" s="3"/>
      <c r="R102" s="3"/>
      <c r="S102" s="3"/>
      <c r="T102" s="3"/>
      <c r="U102" s="3"/>
      <c r="V102" s="3"/>
      <c r="W102" s="3"/>
      <c r="X102" s="3"/>
      <c r="Y102" s="3"/>
      <c r="Z102" s="3"/>
      <c r="AA102" s="3"/>
      <c r="AB102" s="3"/>
      <c r="AC102" s="3"/>
      <c r="AD102" s="3"/>
      <c r="AE102" s="3"/>
      <c r="AF102" s="3"/>
    </row>
    <row r="103" spans="1:32" ht="15.75" customHeight="1">
      <c r="A103" s="47"/>
      <c r="B103" s="48"/>
      <c r="C103" s="48"/>
      <c r="D103" s="1"/>
      <c r="E103" s="1"/>
      <c r="F103" s="1"/>
      <c r="G103" s="1"/>
      <c r="H103" s="1"/>
      <c r="I103" s="1"/>
      <c r="J103" s="1"/>
      <c r="K103" s="1"/>
      <c r="L103" s="1"/>
      <c r="M103" s="1"/>
      <c r="N103" s="1"/>
      <c r="O103" s="3"/>
      <c r="P103" s="3"/>
      <c r="Q103" s="3"/>
      <c r="R103" s="3"/>
      <c r="S103" s="3"/>
      <c r="T103" s="3"/>
      <c r="U103" s="3"/>
      <c r="V103" s="3"/>
      <c r="W103" s="3"/>
      <c r="X103" s="3"/>
      <c r="Y103" s="3"/>
      <c r="Z103" s="3"/>
      <c r="AA103" s="3"/>
      <c r="AB103" s="3"/>
      <c r="AC103" s="3"/>
      <c r="AD103" s="3"/>
      <c r="AE103" s="3"/>
      <c r="AF103" s="3"/>
    </row>
    <row r="104" spans="1:32" ht="15.75" customHeight="1">
      <c r="A104" s="47"/>
      <c r="B104" s="48"/>
      <c r="C104" s="48"/>
      <c r="D104" s="1"/>
      <c r="E104" s="1"/>
      <c r="F104" s="1"/>
      <c r="G104" s="1"/>
      <c r="H104" s="1"/>
      <c r="I104" s="1"/>
      <c r="J104" s="1"/>
      <c r="K104" s="1"/>
      <c r="L104" s="1"/>
      <c r="M104" s="1"/>
      <c r="N104" s="1"/>
      <c r="O104" s="3"/>
      <c r="P104" s="3"/>
      <c r="Q104" s="3"/>
      <c r="R104" s="3"/>
      <c r="S104" s="3"/>
      <c r="T104" s="3"/>
      <c r="U104" s="3"/>
      <c r="V104" s="3"/>
      <c r="W104" s="3"/>
      <c r="X104" s="3"/>
      <c r="Y104" s="3"/>
      <c r="Z104" s="3"/>
      <c r="AA104" s="3"/>
      <c r="AB104" s="3"/>
      <c r="AC104" s="3"/>
      <c r="AD104" s="3"/>
      <c r="AE104" s="3"/>
      <c r="AF104" s="3"/>
    </row>
    <row r="105" spans="1:32" ht="15.75" customHeight="1">
      <c r="A105" s="47"/>
      <c r="B105" s="48"/>
      <c r="C105" s="48"/>
      <c r="D105" s="1"/>
      <c r="E105" s="1"/>
      <c r="F105" s="1"/>
      <c r="G105" s="1"/>
      <c r="H105" s="1"/>
      <c r="I105" s="1"/>
      <c r="J105" s="1"/>
      <c r="K105" s="1"/>
      <c r="L105" s="1"/>
      <c r="M105" s="1"/>
      <c r="N105" s="1"/>
      <c r="O105" s="3"/>
      <c r="P105" s="3"/>
      <c r="Q105" s="3"/>
      <c r="R105" s="3"/>
      <c r="S105" s="3"/>
      <c r="T105" s="3"/>
      <c r="U105" s="3"/>
      <c r="V105" s="3"/>
      <c r="W105" s="3"/>
      <c r="X105" s="3"/>
      <c r="Y105" s="3"/>
      <c r="Z105" s="3"/>
      <c r="AA105" s="3"/>
      <c r="AB105" s="3"/>
      <c r="AC105" s="3"/>
      <c r="AD105" s="3"/>
      <c r="AE105" s="3"/>
      <c r="AF105" s="3"/>
    </row>
    <row r="106" spans="1:32" ht="15.75" customHeight="1">
      <c r="A106" s="47"/>
      <c r="B106" s="48"/>
      <c r="C106" s="48"/>
      <c r="D106" s="1"/>
      <c r="E106" s="1"/>
      <c r="F106" s="1"/>
      <c r="G106" s="1"/>
      <c r="H106" s="1"/>
      <c r="I106" s="1"/>
      <c r="J106" s="1"/>
      <c r="K106" s="1"/>
      <c r="L106" s="1"/>
      <c r="M106" s="1"/>
      <c r="N106" s="1"/>
      <c r="O106" s="3"/>
      <c r="P106" s="3"/>
      <c r="Q106" s="3"/>
      <c r="R106" s="3"/>
      <c r="S106" s="3"/>
      <c r="T106" s="3"/>
      <c r="U106" s="3"/>
      <c r="V106" s="3"/>
      <c r="W106" s="3"/>
      <c r="X106" s="3"/>
      <c r="Y106" s="3"/>
      <c r="Z106" s="3"/>
      <c r="AA106" s="3"/>
      <c r="AB106" s="3"/>
      <c r="AC106" s="3"/>
      <c r="AD106" s="3"/>
      <c r="AE106" s="3"/>
      <c r="AF106" s="3"/>
    </row>
    <row r="107" spans="1:32" ht="15.75" customHeight="1">
      <c r="A107" s="47"/>
      <c r="B107" s="48"/>
      <c r="C107" s="48"/>
      <c r="D107" s="1"/>
      <c r="E107" s="1"/>
      <c r="F107" s="1"/>
      <c r="G107" s="1"/>
      <c r="H107" s="1"/>
      <c r="I107" s="1"/>
      <c r="J107" s="1"/>
      <c r="K107" s="1"/>
      <c r="L107" s="1"/>
      <c r="M107" s="1"/>
      <c r="N107" s="1"/>
      <c r="O107" s="3"/>
      <c r="P107" s="3"/>
      <c r="Q107" s="3"/>
      <c r="R107" s="3"/>
      <c r="S107" s="3"/>
      <c r="T107" s="3"/>
      <c r="U107" s="3"/>
      <c r="V107" s="3"/>
      <c r="W107" s="3"/>
      <c r="X107" s="3"/>
      <c r="Y107" s="3"/>
      <c r="Z107" s="3"/>
      <c r="AA107" s="3"/>
      <c r="AB107" s="3"/>
      <c r="AC107" s="3"/>
      <c r="AD107" s="3"/>
      <c r="AE107" s="3"/>
      <c r="AF107" s="3"/>
    </row>
    <row r="108" spans="1:32" ht="15.75" customHeight="1">
      <c r="A108" s="47"/>
      <c r="B108" s="48"/>
      <c r="C108" s="48"/>
      <c r="D108" s="1"/>
      <c r="E108" s="1"/>
      <c r="F108" s="1"/>
      <c r="G108" s="1"/>
      <c r="H108" s="1"/>
      <c r="I108" s="1"/>
      <c r="J108" s="1"/>
      <c r="K108" s="1"/>
      <c r="L108" s="1"/>
      <c r="M108" s="1"/>
      <c r="N108" s="1"/>
      <c r="O108" s="3"/>
      <c r="P108" s="3"/>
      <c r="Q108" s="3"/>
      <c r="R108" s="3"/>
      <c r="S108" s="3"/>
      <c r="T108" s="3"/>
      <c r="U108" s="3"/>
      <c r="V108" s="3"/>
      <c r="W108" s="3"/>
      <c r="X108" s="3"/>
      <c r="Y108" s="3"/>
      <c r="Z108" s="3"/>
      <c r="AA108" s="3"/>
      <c r="AB108" s="3"/>
      <c r="AC108" s="3"/>
      <c r="AD108" s="3"/>
      <c r="AE108" s="3"/>
      <c r="AF108" s="3"/>
    </row>
    <row r="109" spans="1:32" ht="15.75" customHeight="1">
      <c r="A109" s="47"/>
      <c r="B109" s="48"/>
      <c r="C109" s="48"/>
      <c r="D109" s="1"/>
      <c r="E109" s="1"/>
      <c r="F109" s="1"/>
      <c r="G109" s="1"/>
      <c r="H109" s="1"/>
      <c r="I109" s="1"/>
      <c r="J109" s="1"/>
      <c r="K109" s="1"/>
      <c r="L109" s="1"/>
      <c r="M109" s="1"/>
      <c r="N109" s="1"/>
      <c r="O109" s="3"/>
      <c r="P109" s="3"/>
      <c r="Q109" s="3"/>
      <c r="R109" s="3"/>
      <c r="S109" s="3"/>
      <c r="T109" s="3"/>
      <c r="U109" s="3"/>
      <c r="V109" s="3"/>
      <c r="W109" s="3"/>
      <c r="X109" s="3"/>
      <c r="Y109" s="3"/>
      <c r="Z109" s="3"/>
      <c r="AA109" s="3"/>
      <c r="AB109" s="3"/>
      <c r="AC109" s="3"/>
      <c r="AD109" s="3"/>
      <c r="AE109" s="3"/>
      <c r="AF109" s="3"/>
    </row>
    <row r="110" spans="1:32" ht="15.75" customHeight="1">
      <c r="A110" s="47"/>
      <c r="B110" s="48"/>
      <c r="C110" s="48"/>
      <c r="D110" s="1"/>
      <c r="E110" s="1"/>
      <c r="F110" s="1"/>
      <c r="G110" s="1"/>
      <c r="H110" s="1"/>
      <c r="I110" s="1"/>
      <c r="J110" s="1"/>
      <c r="K110" s="1"/>
      <c r="L110" s="1"/>
      <c r="M110" s="1"/>
      <c r="N110" s="1"/>
      <c r="O110" s="3"/>
      <c r="P110" s="3"/>
      <c r="Q110" s="3"/>
      <c r="R110" s="3"/>
      <c r="S110" s="3"/>
      <c r="T110" s="3"/>
      <c r="U110" s="3"/>
      <c r="V110" s="3"/>
      <c r="W110" s="3"/>
      <c r="X110" s="3"/>
      <c r="Y110" s="3"/>
      <c r="Z110" s="3"/>
      <c r="AA110" s="3"/>
      <c r="AB110" s="3"/>
      <c r="AC110" s="3"/>
      <c r="AD110" s="3"/>
      <c r="AE110" s="3"/>
      <c r="AF110" s="3"/>
    </row>
    <row r="111" spans="1:32" ht="15.75" customHeight="1">
      <c r="A111" s="47"/>
      <c r="B111" s="48"/>
      <c r="C111" s="48"/>
      <c r="D111" s="1"/>
      <c r="E111" s="1"/>
      <c r="F111" s="1"/>
      <c r="G111" s="1"/>
      <c r="H111" s="1"/>
      <c r="I111" s="1"/>
      <c r="J111" s="1"/>
      <c r="K111" s="1"/>
      <c r="L111" s="1"/>
      <c r="M111" s="1"/>
      <c r="N111" s="1"/>
      <c r="O111" s="3"/>
      <c r="P111" s="3"/>
      <c r="Q111" s="3"/>
      <c r="R111" s="3"/>
      <c r="S111" s="3"/>
      <c r="T111" s="3"/>
      <c r="U111" s="3"/>
      <c r="V111" s="3"/>
      <c r="W111" s="3"/>
      <c r="X111" s="3"/>
      <c r="Y111" s="3"/>
      <c r="Z111" s="3"/>
      <c r="AA111" s="3"/>
      <c r="AB111" s="3"/>
      <c r="AC111" s="3"/>
      <c r="AD111" s="3"/>
      <c r="AE111" s="3"/>
      <c r="AF111" s="3"/>
    </row>
    <row r="112" spans="1:32" ht="15.75" customHeight="1">
      <c r="A112" s="47"/>
      <c r="B112" s="48"/>
      <c r="C112" s="48"/>
      <c r="D112" s="1"/>
      <c r="E112" s="1"/>
      <c r="F112" s="1"/>
      <c r="G112" s="1"/>
      <c r="H112" s="1"/>
      <c r="I112" s="1"/>
      <c r="J112" s="1"/>
      <c r="K112" s="1"/>
      <c r="L112" s="1"/>
      <c r="M112" s="1"/>
      <c r="N112" s="1"/>
      <c r="O112" s="3"/>
      <c r="P112" s="3"/>
      <c r="Q112" s="3"/>
      <c r="R112" s="3"/>
      <c r="S112" s="3"/>
      <c r="T112" s="3"/>
      <c r="U112" s="3"/>
      <c r="V112" s="3"/>
      <c r="W112" s="3"/>
      <c r="X112" s="3"/>
      <c r="Y112" s="3"/>
      <c r="Z112" s="3"/>
      <c r="AA112" s="3"/>
      <c r="AB112" s="3"/>
      <c r="AC112" s="3"/>
      <c r="AD112" s="3"/>
      <c r="AE112" s="3"/>
      <c r="AF112" s="3"/>
    </row>
    <row r="113" spans="1:32" ht="15.75" customHeight="1">
      <c r="A113" s="47"/>
      <c r="B113" s="48"/>
      <c r="C113" s="48"/>
      <c r="D113" s="1"/>
      <c r="E113" s="1"/>
      <c r="F113" s="1"/>
      <c r="G113" s="1"/>
      <c r="H113" s="1"/>
      <c r="I113" s="1"/>
      <c r="J113" s="1"/>
      <c r="K113" s="1"/>
      <c r="L113" s="1"/>
      <c r="M113" s="1"/>
      <c r="N113" s="1"/>
      <c r="O113" s="3"/>
      <c r="P113" s="3"/>
      <c r="Q113" s="3"/>
      <c r="R113" s="3"/>
      <c r="S113" s="3"/>
      <c r="T113" s="3"/>
      <c r="U113" s="3"/>
      <c r="V113" s="3"/>
      <c r="W113" s="3"/>
      <c r="X113" s="3"/>
      <c r="Y113" s="3"/>
      <c r="Z113" s="3"/>
      <c r="AA113" s="3"/>
      <c r="AB113" s="3"/>
      <c r="AC113" s="3"/>
      <c r="AD113" s="3"/>
      <c r="AE113" s="3"/>
      <c r="AF113" s="3"/>
    </row>
    <row r="114" spans="1:32" ht="15.75" customHeight="1">
      <c r="A114" s="47"/>
      <c r="B114" s="48"/>
      <c r="C114" s="48"/>
      <c r="D114" s="1"/>
      <c r="E114" s="1"/>
      <c r="F114" s="1"/>
      <c r="G114" s="1"/>
      <c r="H114" s="1"/>
      <c r="I114" s="1"/>
      <c r="J114" s="1"/>
      <c r="K114" s="1"/>
      <c r="L114" s="1"/>
      <c r="M114" s="1"/>
      <c r="N114" s="1"/>
      <c r="O114" s="3"/>
      <c r="P114" s="3"/>
      <c r="Q114" s="3"/>
      <c r="R114" s="3"/>
      <c r="S114" s="3"/>
      <c r="T114" s="3"/>
      <c r="U114" s="3"/>
      <c r="V114" s="3"/>
      <c r="W114" s="3"/>
      <c r="X114" s="3"/>
      <c r="Y114" s="3"/>
      <c r="Z114" s="3"/>
      <c r="AA114" s="3"/>
      <c r="AB114" s="3"/>
      <c r="AC114" s="3"/>
      <c r="AD114" s="3"/>
      <c r="AE114" s="3"/>
      <c r="AF114" s="3"/>
    </row>
    <row r="115" spans="1:32" ht="15.75" customHeight="1">
      <c r="A115" s="47"/>
      <c r="B115" s="48"/>
      <c r="C115" s="48"/>
      <c r="D115" s="1"/>
      <c r="E115" s="1"/>
      <c r="F115" s="1"/>
      <c r="G115" s="1"/>
      <c r="H115" s="1"/>
      <c r="I115" s="1"/>
      <c r="J115" s="1"/>
      <c r="K115" s="1"/>
      <c r="L115" s="1"/>
      <c r="M115" s="1"/>
      <c r="N115" s="1"/>
      <c r="O115" s="3"/>
      <c r="P115" s="3"/>
      <c r="Q115" s="3"/>
      <c r="R115" s="3"/>
      <c r="S115" s="3"/>
      <c r="T115" s="3"/>
      <c r="U115" s="3"/>
      <c r="V115" s="3"/>
      <c r="W115" s="3"/>
      <c r="X115" s="3"/>
      <c r="Y115" s="3"/>
      <c r="Z115" s="3"/>
      <c r="AA115" s="3"/>
      <c r="AB115" s="3"/>
      <c r="AC115" s="3"/>
      <c r="AD115" s="3"/>
      <c r="AE115" s="3"/>
      <c r="AF115" s="3"/>
    </row>
    <row r="116" spans="1:32" ht="15.75" customHeight="1">
      <c r="A116" s="47"/>
      <c r="B116" s="48"/>
      <c r="C116" s="48"/>
      <c r="D116" s="1"/>
      <c r="E116" s="1"/>
      <c r="F116" s="1"/>
      <c r="G116" s="1"/>
      <c r="H116" s="1"/>
      <c r="I116" s="1"/>
      <c r="J116" s="1"/>
      <c r="K116" s="1"/>
      <c r="L116" s="1"/>
      <c r="M116" s="1"/>
      <c r="N116" s="1"/>
      <c r="O116" s="3"/>
      <c r="P116" s="3"/>
      <c r="Q116" s="3"/>
      <c r="R116" s="3"/>
      <c r="S116" s="3"/>
      <c r="T116" s="3"/>
      <c r="U116" s="3"/>
      <c r="V116" s="3"/>
      <c r="W116" s="3"/>
      <c r="X116" s="3"/>
      <c r="Y116" s="3"/>
      <c r="Z116" s="3"/>
      <c r="AA116" s="3"/>
      <c r="AB116" s="3"/>
      <c r="AC116" s="3"/>
      <c r="AD116" s="3"/>
      <c r="AE116" s="3"/>
      <c r="AF116" s="3"/>
    </row>
    <row r="117" spans="1:32" ht="15.75" customHeight="1">
      <c r="A117" s="47"/>
      <c r="B117" s="48"/>
      <c r="C117" s="48"/>
      <c r="D117" s="1"/>
      <c r="E117" s="1"/>
      <c r="F117" s="1"/>
      <c r="G117" s="1"/>
      <c r="H117" s="1"/>
      <c r="I117" s="1"/>
      <c r="J117" s="1"/>
      <c r="K117" s="1"/>
      <c r="L117" s="1"/>
      <c r="M117" s="1"/>
      <c r="N117" s="1"/>
      <c r="O117" s="3"/>
      <c r="P117" s="3"/>
      <c r="Q117" s="3"/>
      <c r="R117" s="3"/>
      <c r="S117" s="3"/>
      <c r="T117" s="3"/>
      <c r="U117" s="3"/>
      <c r="V117" s="3"/>
      <c r="W117" s="3"/>
      <c r="X117" s="3"/>
      <c r="Y117" s="3"/>
      <c r="Z117" s="3"/>
      <c r="AA117" s="3"/>
      <c r="AB117" s="3"/>
      <c r="AC117" s="3"/>
      <c r="AD117" s="3"/>
      <c r="AE117" s="3"/>
      <c r="AF117" s="3"/>
    </row>
    <row r="118" spans="1:32" ht="15.75" customHeight="1">
      <c r="A118" s="47"/>
      <c r="B118" s="48"/>
      <c r="C118" s="48"/>
      <c r="D118" s="1"/>
      <c r="E118" s="1"/>
      <c r="F118" s="1"/>
      <c r="G118" s="1"/>
      <c r="H118" s="1"/>
      <c r="I118" s="1"/>
      <c r="J118" s="1"/>
      <c r="K118" s="1"/>
      <c r="L118" s="1"/>
      <c r="M118" s="1"/>
      <c r="N118" s="1"/>
      <c r="O118" s="3"/>
      <c r="P118" s="3"/>
      <c r="Q118" s="3"/>
      <c r="R118" s="3"/>
      <c r="S118" s="3"/>
      <c r="T118" s="3"/>
      <c r="U118" s="3"/>
      <c r="V118" s="3"/>
      <c r="W118" s="3"/>
      <c r="X118" s="3"/>
      <c r="Y118" s="3"/>
      <c r="Z118" s="3"/>
      <c r="AA118" s="3"/>
      <c r="AB118" s="3"/>
      <c r="AC118" s="3"/>
      <c r="AD118" s="3"/>
      <c r="AE118" s="3"/>
      <c r="AF118" s="3"/>
    </row>
    <row r="119" spans="1:32" ht="15.75" customHeight="1">
      <c r="A119" s="47"/>
      <c r="B119" s="48"/>
      <c r="C119" s="48"/>
      <c r="D119" s="1"/>
      <c r="E119" s="1"/>
      <c r="F119" s="1"/>
      <c r="G119" s="1"/>
      <c r="H119" s="1"/>
      <c r="I119" s="1"/>
      <c r="J119" s="1"/>
      <c r="K119" s="1"/>
      <c r="L119" s="1"/>
      <c r="M119" s="1"/>
      <c r="N119" s="1"/>
      <c r="O119" s="3"/>
      <c r="P119" s="3"/>
      <c r="Q119" s="3"/>
      <c r="R119" s="3"/>
      <c r="S119" s="3"/>
      <c r="T119" s="3"/>
      <c r="U119" s="3"/>
      <c r="V119" s="3"/>
      <c r="W119" s="3"/>
      <c r="X119" s="3"/>
      <c r="Y119" s="3"/>
      <c r="Z119" s="3"/>
      <c r="AA119" s="3"/>
      <c r="AB119" s="3"/>
      <c r="AC119" s="3"/>
      <c r="AD119" s="3"/>
      <c r="AE119" s="3"/>
      <c r="AF119" s="3"/>
    </row>
    <row r="120" spans="1:32" ht="15.75" customHeight="1">
      <c r="A120" s="47"/>
      <c r="B120" s="48"/>
      <c r="C120" s="48"/>
      <c r="D120" s="1"/>
      <c r="E120" s="1"/>
      <c r="F120" s="1"/>
      <c r="G120" s="1"/>
      <c r="H120" s="1"/>
      <c r="I120" s="1"/>
      <c r="J120" s="1"/>
      <c r="K120" s="1"/>
      <c r="L120" s="1"/>
      <c r="M120" s="1"/>
      <c r="N120" s="1"/>
      <c r="O120" s="3"/>
      <c r="P120" s="3"/>
      <c r="Q120" s="3"/>
      <c r="R120" s="3"/>
      <c r="S120" s="3"/>
      <c r="T120" s="3"/>
      <c r="U120" s="3"/>
      <c r="V120" s="3"/>
      <c r="W120" s="3"/>
      <c r="X120" s="3"/>
      <c r="Y120" s="3"/>
      <c r="Z120" s="3"/>
      <c r="AA120" s="3"/>
      <c r="AB120" s="3"/>
      <c r="AC120" s="3"/>
      <c r="AD120" s="3"/>
      <c r="AE120" s="3"/>
      <c r="AF120" s="3"/>
    </row>
    <row r="121" spans="1:32" ht="15.75" customHeight="1">
      <c r="A121" s="47"/>
      <c r="B121" s="48"/>
      <c r="C121" s="48"/>
      <c r="D121" s="1"/>
      <c r="E121" s="1"/>
      <c r="F121" s="1"/>
      <c r="G121" s="1"/>
      <c r="H121" s="1"/>
      <c r="I121" s="1"/>
      <c r="J121" s="1"/>
      <c r="K121" s="1"/>
      <c r="L121" s="1"/>
      <c r="M121" s="1"/>
      <c r="N121" s="1"/>
      <c r="O121" s="3"/>
      <c r="P121" s="3"/>
      <c r="Q121" s="3"/>
      <c r="R121" s="3"/>
      <c r="S121" s="3"/>
      <c r="T121" s="3"/>
      <c r="U121" s="3"/>
      <c r="V121" s="3"/>
      <c r="W121" s="3"/>
      <c r="X121" s="3"/>
      <c r="Y121" s="3"/>
      <c r="Z121" s="3"/>
      <c r="AA121" s="3"/>
      <c r="AB121" s="3"/>
      <c r="AC121" s="3"/>
      <c r="AD121" s="3"/>
      <c r="AE121" s="3"/>
      <c r="AF121" s="3"/>
    </row>
    <row r="122" spans="1:32" ht="15.75" customHeight="1">
      <c r="A122" s="47"/>
      <c r="B122" s="48"/>
      <c r="C122" s="48"/>
      <c r="D122" s="1"/>
      <c r="E122" s="1"/>
      <c r="F122" s="1"/>
      <c r="G122" s="1"/>
      <c r="H122" s="1"/>
      <c r="I122" s="1"/>
      <c r="J122" s="1"/>
      <c r="K122" s="1"/>
      <c r="L122" s="1"/>
      <c r="M122" s="1"/>
      <c r="N122" s="1"/>
      <c r="O122" s="3"/>
      <c r="P122" s="3"/>
      <c r="Q122" s="3"/>
      <c r="R122" s="3"/>
      <c r="S122" s="3"/>
      <c r="T122" s="3"/>
      <c r="U122" s="3"/>
      <c r="V122" s="3"/>
      <c r="W122" s="3"/>
      <c r="X122" s="3"/>
      <c r="Y122" s="3"/>
      <c r="Z122" s="3"/>
      <c r="AA122" s="3"/>
      <c r="AB122" s="3"/>
      <c r="AC122" s="3"/>
      <c r="AD122" s="3"/>
      <c r="AE122" s="3"/>
      <c r="AF122" s="3"/>
    </row>
    <row r="123" spans="1:32" ht="15.75" customHeight="1">
      <c r="A123" s="47"/>
      <c r="B123" s="48"/>
      <c r="C123" s="48"/>
      <c r="D123" s="1"/>
      <c r="E123" s="1"/>
      <c r="F123" s="1"/>
      <c r="G123" s="1"/>
      <c r="H123" s="1"/>
      <c r="I123" s="1"/>
      <c r="J123" s="1"/>
      <c r="K123" s="1"/>
      <c r="L123" s="1"/>
      <c r="M123" s="1"/>
      <c r="N123" s="1"/>
      <c r="O123" s="3"/>
      <c r="P123" s="3"/>
      <c r="Q123" s="3"/>
      <c r="R123" s="3"/>
      <c r="S123" s="3"/>
      <c r="T123" s="3"/>
      <c r="U123" s="3"/>
      <c r="V123" s="3"/>
      <c r="W123" s="3"/>
      <c r="X123" s="3"/>
      <c r="Y123" s="3"/>
      <c r="Z123" s="3"/>
      <c r="AA123" s="3"/>
      <c r="AB123" s="3"/>
      <c r="AC123" s="3"/>
      <c r="AD123" s="3"/>
      <c r="AE123" s="3"/>
      <c r="AF123" s="3"/>
    </row>
    <row r="124" spans="1:32" ht="15.75" customHeight="1">
      <c r="A124" s="47"/>
      <c r="B124" s="48"/>
      <c r="C124" s="48"/>
      <c r="D124" s="1"/>
      <c r="E124" s="1"/>
      <c r="F124" s="1"/>
      <c r="G124" s="1"/>
      <c r="H124" s="1"/>
      <c r="I124" s="1"/>
      <c r="J124" s="1"/>
      <c r="K124" s="1"/>
      <c r="L124" s="1"/>
      <c r="M124" s="1"/>
      <c r="N124" s="1"/>
      <c r="O124" s="3"/>
      <c r="P124" s="3"/>
      <c r="Q124" s="3"/>
      <c r="R124" s="3"/>
      <c r="S124" s="3"/>
      <c r="T124" s="3"/>
      <c r="U124" s="3"/>
      <c r="V124" s="3"/>
      <c r="W124" s="3"/>
      <c r="X124" s="3"/>
      <c r="Y124" s="3"/>
      <c r="Z124" s="3"/>
      <c r="AA124" s="3"/>
      <c r="AB124" s="3"/>
      <c r="AC124" s="3"/>
      <c r="AD124" s="3"/>
      <c r="AE124" s="3"/>
      <c r="AF124" s="3"/>
    </row>
    <row r="125" spans="1:32" ht="15.75" customHeight="1">
      <c r="A125" s="47"/>
      <c r="B125" s="48"/>
      <c r="C125" s="48"/>
      <c r="D125" s="1"/>
      <c r="E125" s="1"/>
      <c r="F125" s="1"/>
      <c r="G125" s="1"/>
      <c r="H125" s="1"/>
      <c r="I125" s="1"/>
      <c r="J125" s="1"/>
      <c r="K125" s="1"/>
      <c r="L125" s="1"/>
      <c r="M125" s="1"/>
      <c r="N125" s="1"/>
      <c r="O125" s="3"/>
      <c r="P125" s="3"/>
      <c r="Q125" s="3"/>
      <c r="R125" s="3"/>
      <c r="S125" s="3"/>
      <c r="T125" s="3"/>
      <c r="U125" s="3"/>
      <c r="V125" s="3"/>
      <c r="W125" s="3"/>
      <c r="X125" s="3"/>
      <c r="Y125" s="3"/>
      <c r="Z125" s="3"/>
      <c r="AA125" s="3"/>
      <c r="AB125" s="3"/>
      <c r="AC125" s="3"/>
      <c r="AD125" s="3"/>
      <c r="AE125" s="3"/>
      <c r="AF125" s="3"/>
    </row>
    <row r="126" spans="1:32" ht="15.75" customHeight="1">
      <c r="A126" s="47"/>
      <c r="B126" s="48"/>
      <c r="C126" s="48"/>
      <c r="D126" s="1"/>
      <c r="E126" s="1"/>
      <c r="F126" s="1"/>
      <c r="G126" s="1"/>
      <c r="H126" s="1"/>
      <c r="I126" s="1"/>
      <c r="J126" s="1"/>
      <c r="K126" s="1"/>
      <c r="L126" s="1"/>
      <c r="M126" s="1"/>
      <c r="N126" s="1"/>
      <c r="O126" s="3"/>
      <c r="P126" s="3"/>
      <c r="Q126" s="3"/>
      <c r="R126" s="3"/>
      <c r="S126" s="3"/>
      <c r="T126" s="3"/>
      <c r="U126" s="3"/>
      <c r="V126" s="3"/>
      <c r="W126" s="3"/>
      <c r="X126" s="3"/>
      <c r="Y126" s="3"/>
      <c r="Z126" s="3"/>
      <c r="AA126" s="3"/>
      <c r="AB126" s="3"/>
      <c r="AC126" s="3"/>
      <c r="AD126" s="3"/>
      <c r="AE126" s="3"/>
      <c r="AF126" s="3"/>
    </row>
    <row r="127" spans="1:32" ht="15.75" customHeight="1">
      <c r="A127" s="47"/>
      <c r="B127" s="48"/>
      <c r="C127" s="48"/>
      <c r="D127" s="1"/>
      <c r="E127" s="1"/>
      <c r="F127" s="1"/>
      <c r="G127" s="1"/>
      <c r="H127" s="1"/>
      <c r="I127" s="1"/>
      <c r="J127" s="1"/>
      <c r="K127" s="1"/>
      <c r="L127" s="1"/>
      <c r="M127" s="1"/>
      <c r="N127" s="1"/>
      <c r="O127" s="3"/>
      <c r="P127" s="3"/>
      <c r="Q127" s="3"/>
      <c r="R127" s="3"/>
      <c r="S127" s="3"/>
      <c r="T127" s="3"/>
      <c r="U127" s="3"/>
      <c r="V127" s="3"/>
      <c r="W127" s="3"/>
      <c r="X127" s="3"/>
      <c r="Y127" s="3"/>
      <c r="Z127" s="3"/>
      <c r="AA127" s="3"/>
      <c r="AB127" s="3"/>
      <c r="AC127" s="3"/>
      <c r="AD127" s="3"/>
      <c r="AE127" s="3"/>
      <c r="AF127" s="3"/>
    </row>
    <row r="128" spans="1:32" ht="15.75" customHeight="1">
      <c r="A128" s="47"/>
      <c r="B128" s="48"/>
      <c r="C128" s="48"/>
      <c r="D128" s="1"/>
      <c r="E128" s="1"/>
      <c r="F128" s="1"/>
      <c r="G128" s="1"/>
      <c r="H128" s="1"/>
      <c r="I128" s="1"/>
      <c r="J128" s="1"/>
      <c r="K128" s="1"/>
      <c r="L128" s="1"/>
      <c r="M128" s="1"/>
      <c r="N128" s="1"/>
      <c r="O128" s="3"/>
      <c r="P128" s="3"/>
      <c r="Q128" s="3"/>
      <c r="R128" s="3"/>
      <c r="S128" s="3"/>
      <c r="T128" s="3"/>
      <c r="U128" s="3"/>
      <c r="V128" s="3"/>
      <c r="W128" s="3"/>
      <c r="X128" s="3"/>
      <c r="Y128" s="3"/>
      <c r="Z128" s="3"/>
      <c r="AA128" s="3"/>
      <c r="AB128" s="3"/>
      <c r="AC128" s="3"/>
      <c r="AD128" s="3"/>
      <c r="AE128" s="3"/>
      <c r="AF128" s="3"/>
    </row>
    <row r="129" spans="1:32" ht="15.75" customHeight="1">
      <c r="A129" s="47"/>
      <c r="B129" s="48"/>
      <c r="C129" s="48"/>
      <c r="D129" s="1"/>
      <c r="E129" s="1"/>
      <c r="F129" s="1"/>
      <c r="G129" s="1"/>
      <c r="H129" s="1"/>
      <c r="I129" s="1"/>
      <c r="J129" s="1"/>
      <c r="K129" s="1"/>
      <c r="L129" s="1"/>
      <c r="M129" s="1"/>
      <c r="N129" s="1"/>
      <c r="O129" s="3"/>
      <c r="P129" s="3"/>
      <c r="Q129" s="3"/>
      <c r="R129" s="3"/>
      <c r="S129" s="3"/>
      <c r="T129" s="3"/>
      <c r="U129" s="3"/>
      <c r="V129" s="3"/>
      <c r="W129" s="3"/>
      <c r="X129" s="3"/>
      <c r="Y129" s="3"/>
      <c r="Z129" s="3"/>
      <c r="AA129" s="3"/>
      <c r="AB129" s="3"/>
      <c r="AC129" s="3"/>
      <c r="AD129" s="3"/>
      <c r="AE129" s="3"/>
      <c r="AF129" s="3"/>
    </row>
    <row r="130" spans="1:32" ht="15.75" customHeight="1">
      <c r="A130" s="47"/>
      <c r="B130" s="48"/>
      <c r="C130" s="48"/>
      <c r="D130" s="1"/>
      <c r="E130" s="1"/>
      <c r="F130" s="1"/>
      <c r="G130" s="1"/>
      <c r="H130" s="1"/>
      <c r="I130" s="1"/>
      <c r="J130" s="1"/>
      <c r="K130" s="1"/>
      <c r="L130" s="1"/>
      <c r="M130" s="1"/>
      <c r="N130" s="1"/>
      <c r="O130" s="3"/>
      <c r="P130" s="3"/>
      <c r="Q130" s="3"/>
      <c r="R130" s="3"/>
      <c r="S130" s="3"/>
      <c r="T130" s="3"/>
      <c r="U130" s="3"/>
      <c r="V130" s="3"/>
      <c r="W130" s="3"/>
      <c r="X130" s="3"/>
      <c r="Y130" s="3"/>
      <c r="Z130" s="3"/>
      <c r="AA130" s="3"/>
      <c r="AB130" s="3"/>
      <c r="AC130" s="3"/>
      <c r="AD130" s="3"/>
      <c r="AE130" s="3"/>
      <c r="AF130" s="3"/>
    </row>
    <row r="131" spans="1:32" ht="15.75" customHeight="1">
      <c r="A131" s="47"/>
      <c r="B131" s="48"/>
      <c r="C131" s="48"/>
      <c r="D131" s="1"/>
      <c r="E131" s="1"/>
      <c r="F131" s="1"/>
      <c r="G131" s="1"/>
      <c r="H131" s="1"/>
      <c r="I131" s="1"/>
      <c r="J131" s="1"/>
      <c r="K131" s="1"/>
      <c r="L131" s="1"/>
      <c r="M131" s="1"/>
      <c r="N131" s="1"/>
      <c r="O131" s="3"/>
      <c r="P131" s="3"/>
      <c r="Q131" s="3"/>
      <c r="R131" s="3"/>
      <c r="S131" s="3"/>
      <c r="T131" s="3"/>
      <c r="U131" s="3"/>
      <c r="V131" s="3"/>
      <c r="W131" s="3"/>
      <c r="X131" s="3"/>
      <c r="Y131" s="3"/>
      <c r="Z131" s="3"/>
      <c r="AA131" s="3"/>
      <c r="AB131" s="3"/>
      <c r="AC131" s="3"/>
      <c r="AD131" s="3"/>
      <c r="AE131" s="3"/>
      <c r="AF131" s="3"/>
    </row>
    <row r="132" spans="1:32" ht="15.75" customHeight="1">
      <c r="A132" s="47"/>
      <c r="B132" s="48"/>
      <c r="C132" s="48"/>
      <c r="D132" s="1"/>
      <c r="E132" s="1"/>
      <c r="F132" s="1"/>
      <c r="G132" s="1"/>
      <c r="H132" s="1"/>
      <c r="I132" s="1"/>
      <c r="J132" s="1"/>
      <c r="K132" s="1"/>
      <c r="L132" s="1"/>
      <c r="M132" s="1"/>
      <c r="N132" s="1"/>
      <c r="O132" s="3"/>
      <c r="P132" s="3"/>
      <c r="Q132" s="3"/>
      <c r="R132" s="3"/>
      <c r="S132" s="3"/>
      <c r="T132" s="3"/>
      <c r="U132" s="3"/>
      <c r="V132" s="3"/>
      <c r="W132" s="3"/>
      <c r="X132" s="3"/>
      <c r="Y132" s="3"/>
      <c r="Z132" s="3"/>
      <c r="AA132" s="3"/>
      <c r="AB132" s="3"/>
      <c r="AC132" s="3"/>
      <c r="AD132" s="3"/>
      <c r="AE132" s="3"/>
      <c r="AF132" s="3"/>
    </row>
    <row r="133" spans="1:32" ht="15.75" customHeight="1">
      <c r="A133" s="47"/>
      <c r="B133" s="48"/>
      <c r="C133" s="48"/>
      <c r="D133" s="1"/>
      <c r="E133" s="1"/>
      <c r="F133" s="1"/>
      <c r="G133" s="1"/>
      <c r="H133" s="1"/>
      <c r="I133" s="1"/>
      <c r="J133" s="1"/>
      <c r="K133" s="1"/>
      <c r="L133" s="1"/>
      <c r="M133" s="1"/>
      <c r="N133" s="1"/>
      <c r="O133" s="3"/>
      <c r="P133" s="3"/>
      <c r="Q133" s="3"/>
      <c r="R133" s="3"/>
      <c r="S133" s="3"/>
      <c r="T133" s="3"/>
      <c r="U133" s="3"/>
      <c r="V133" s="3"/>
      <c r="W133" s="3"/>
      <c r="X133" s="3"/>
      <c r="Y133" s="3"/>
      <c r="Z133" s="3"/>
      <c r="AA133" s="3"/>
      <c r="AB133" s="3"/>
      <c r="AC133" s="3"/>
      <c r="AD133" s="3"/>
      <c r="AE133" s="3"/>
      <c r="AF133" s="3"/>
    </row>
    <row r="134" spans="1:32" ht="15.75" customHeight="1">
      <c r="A134" s="47"/>
      <c r="B134" s="48"/>
      <c r="C134" s="48"/>
      <c r="D134" s="1"/>
      <c r="E134" s="1"/>
      <c r="F134" s="1"/>
      <c r="G134" s="1"/>
      <c r="H134" s="1"/>
      <c r="I134" s="1"/>
      <c r="J134" s="1"/>
      <c r="K134" s="1"/>
      <c r="L134" s="1"/>
      <c r="M134" s="1"/>
      <c r="N134" s="1"/>
      <c r="O134" s="3"/>
      <c r="P134" s="3"/>
      <c r="Q134" s="3"/>
      <c r="R134" s="3"/>
      <c r="S134" s="3"/>
      <c r="T134" s="3"/>
      <c r="U134" s="3"/>
      <c r="V134" s="3"/>
      <c r="W134" s="3"/>
      <c r="X134" s="3"/>
      <c r="Y134" s="3"/>
      <c r="Z134" s="3"/>
      <c r="AA134" s="3"/>
      <c r="AB134" s="3"/>
      <c r="AC134" s="3"/>
      <c r="AD134" s="3"/>
      <c r="AE134" s="3"/>
      <c r="AF134" s="3"/>
    </row>
    <row r="135" spans="1:32" ht="15.75" customHeight="1">
      <c r="A135" s="47"/>
      <c r="B135" s="48"/>
      <c r="C135" s="48"/>
      <c r="D135" s="1"/>
      <c r="E135" s="1"/>
      <c r="F135" s="1"/>
      <c r="G135" s="1"/>
      <c r="H135" s="1"/>
      <c r="I135" s="1"/>
      <c r="J135" s="1"/>
      <c r="K135" s="1"/>
      <c r="L135" s="1"/>
      <c r="M135" s="1"/>
      <c r="N135" s="1"/>
      <c r="O135" s="3"/>
      <c r="P135" s="3"/>
      <c r="Q135" s="3"/>
      <c r="R135" s="3"/>
      <c r="S135" s="3"/>
      <c r="T135" s="3"/>
      <c r="U135" s="3"/>
      <c r="V135" s="3"/>
      <c r="W135" s="3"/>
      <c r="X135" s="3"/>
      <c r="Y135" s="3"/>
      <c r="Z135" s="3"/>
      <c r="AA135" s="3"/>
      <c r="AB135" s="3"/>
      <c r="AC135" s="3"/>
      <c r="AD135" s="3"/>
      <c r="AE135" s="3"/>
      <c r="AF135" s="3"/>
    </row>
    <row r="136" spans="1:32" ht="15.75" customHeight="1">
      <c r="A136" s="47"/>
      <c r="B136" s="48"/>
      <c r="C136" s="48"/>
      <c r="D136" s="1"/>
      <c r="E136" s="1"/>
      <c r="F136" s="1"/>
      <c r="G136" s="1"/>
      <c r="H136" s="1"/>
      <c r="I136" s="1"/>
      <c r="J136" s="1"/>
      <c r="K136" s="1"/>
      <c r="L136" s="1"/>
      <c r="M136" s="1"/>
      <c r="N136" s="1"/>
      <c r="O136" s="3"/>
      <c r="P136" s="3"/>
      <c r="Q136" s="3"/>
      <c r="R136" s="3"/>
      <c r="S136" s="3"/>
      <c r="T136" s="3"/>
      <c r="U136" s="3"/>
      <c r="V136" s="3"/>
      <c r="W136" s="3"/>
      <c r="X136" s="3"/>
      <c r="Y136" s="3"/>
      <c r="Z136" s="3"/>
      <c r="AA136" s="3"/>
      <c r="AB136" s="3"/>
      <c r="AC136" s="3"/>
      <c r="AD136" s="3"/>
      <c r="AE136" s="3"/>
      <c r="AF136" s="3"/>
    </row>
    <row r="137" spans="1:32" ht="15.75" customHeight="1">
      <c r="A137" s="47"/>
      <c r="B137" s="48"/>
      <c r="C137" s="48"/>
      <c r="D137" s="1"/>
      <c r="E137" s="1"/>
      <c r="F137" s="1"/>
      <c r="G137" s="1"/>
      <c r="H137" s="1"/>
      <c r="I137" s="1"/>
      <c r="J137" s="1"/>
      <c r="K137" s="1"/>
      <c r="L137" s="1"/>
      <c r="M137" s="1"/>
      <c r="N137" s="1"/>
      <c r="O137" s="3"/>
      <c r="P137" s="3"/>
      <c r="Q137" s="3"/>
      <c r="R137" s="3"/>
      <c r="S137" s="3"/>
      <c r="T137" s="3"/>
      <c r="U137" s="3"/>
      <c r="V137" s="3"/>
      <c r="W137" s="3"/>
      <c r="X137" s="3"/>
      <c r="Y137" s="3"/>
      <c r="Z137" s="3"/>
      <c r="AA137" s="3"/>
      <c r="AB137" s="3"/>
      <c r="AC137" s="3"/>
      <c r="AD137" s="3"/>
      <c r="AE137" s="3"/>
      <c r="AF137" s="3"/>
    </row>
    <row r="138" spans="1:32" ht="15.75" customHeight="1">
      <c r="A138" s="47"/>
      <c r="B138" s="48"/>
      <c r="C138" s="48"/>
      <c r="D138" s="1"/>
      <c r="E138" s="1"/>
      <c r="F138" s="1"/>
      <c r="G138" s="1"/>
      <c r="H138" s="1"/>
      <c r="I138" s="1"/>
      <c r="J138" s="1"/>
      <c r="K138" s="1"/>
      <c r="L138" s="1"/>
      <c r="M138" s="1"/>
      <c r="N138" s="1"/>
      <c r="O138" s="3"/>
      <c r="P138" s="3"/>
      <c r="Q138" s="3"/>
      <c r="R138" s="3"/>
      <c r="S138" s="3"/>
      <c r="T138" s="3"/>
      <c r="U138" s="3"/>
      <c r="V138" s="3"/>
      <c r="W138" s="3"/>
      <c r="X138" s="3"/>
      <c r="Y138" s="3"/>
      <c r="Z138" s="3"/>
      <c r="AA138" s="3"/>
      <c r="AB138" s="3"/>
      <c r="AC138" s="3"/>
      <c r="AD138" s="3"/>
      <c r="AE138" s="3"/>
      <c r="AF138" s="3"/>
    </row>
    <row r="139" spans="1:32" ht="15.75" customHeight="1">
      <c r="A139" s="47"/>
      <c r="B139" s="48"/>
      <c r="C139" s="48"/>
      <c r="D139" s="1"/>
      <c r="E139" s="1"/>
      <c r="F139" s="1"/>
      <c r="G139" s="1"/>
      <c r="H139" s="1"/>
      <c r="I139" s="1"/>
      <c r="J139" s="1"/>
      <c r="K139" s="1"/>
      <c r="L139" s="1"/>
      <c r="M139" s="1"/>
      <c r="N139" s="1"/>
      <c r="O139" s="3"/>
      <c r="P139" s="3"/>
      <c r="Q139" s="3"/>
      <c r="R139" s="3"/>
      <c r="S139" s="3"/>
      <c r="T139" s="3"/>
      <c r="U139" s="3"/>
      <c r="V139" s="3"/>
      <c r="W139" s="3"/>
      <c r="X139" s="3"/>
      <c r="Y139" s="3"/>
      <c r="Z139" s="3"/>
      <c r="AA139" s="3"/>
      <c r="AB139" s="3"/>
      <c r="AC139" s="3"/>
      <c r="AD139" s="3"/>
      <c r="AE139" s="3"/>
      <c r="AF139" s="3"/>
    </row>
    <row r="140" spans="1:32" ht="15.75" customHeight="1">
      <c r="A140" s="47"/>
      <c r="B140" s="48"/>
      <c r="C140" s="48"/>
      <c r="D140" s="1"/>
      <c r="E140" s="1"/>
      <c r="F140" s="1"/>
      <c r="G140" s="1"/>
      <c r="H140" s="1"/>
      <c r="I140" s="1"/>
      <c r="J140" s="1"/>
      <c r="K140" s="1"/>
      <c r="L140" s="1"/>
      <c r="M140" s="1"/>
      <c r="N140" s="1"/>
      <c r="O140" s="3"/>
      <c r="P140" s="3"/>
      <c r="Q140" s="3"/>
      <c r="R140" s="3"/>
      <c r="S140" s="3"/>
      <c r="T140" s="3"/>
      <c r="U140" s="3"/>
      <c r="V140" s="3"/>
      <c r="W140" s="3"/>
      <c r="X140" s="3"/>
      <c r="Y140" s="3"/>
      <c r="Z140" s="3"/>
      <c r="AA140" s="3"/>
      <c r="AB140" s="3"/>
      <c r="AC140" s="3"/>
      <c r="AD140" s="3"/>
      <c r="AE140" s="3"/>
      <c r="AF140" s="3"/>
    </row>
    <row r="141" spans="1:32" ht="15.75" customHeight="1">
      <c r="A141" s="47"/>
      <c r="B141" s="48"/>
      <c r="C141" s="48"/>
      <c r="D141" s="1"/>
      <c r="E141" s="1"/>
      <c r="F141" s="1"/>
      <c r="G141" s="1"/>
      <c r="H141" s="1"/>
      <c r="I141" s="1"/>
      <c r="J141" s="1"/>
      <c r="K141" s="1"/>
      <c r="L141" s="1"/>
      <c r="M141" s="1"/>
      <c r="N141" s="1"/>
      <c r="O141" s="3"/>
      <c r="P141" s="3"/>
      <c r="Q141" s="3"/>
      <c r="R141" s="3"/>
      <c r="S141" s="3"/>
      <c r="T141" s="3"/>
      <c r="U141" s="3"/>
      <c r="V141" s="3"/>
      <c r="W141" s="3"/>
      <c r="X141" s="3"/>
      <c r="Y141" s="3"/>
      <c r="Z141" s="3"/>
      <c r="AA141" s="3"/>
      <c r="AB141" s="3"/>
      <c r="AC141" s="3"/>
      <c r="AD141" s="3"/>
      <c r="AE141" s="3"/>
      <c r="AF141" s="3"/>
    </row>
    <row r="142" spans="1:32" ht="15.75" customHeight="1">
      <c r="A142" s="47"/>
      <c r="B142" s="48"/>
      <c r="C142" s="48"/>
      <c r="D142" s="1"/>
      <c r="E142" s="1"/>
      <c r="F142" s="1"/>
      <c r="G142" s="1"/>
      <c r="H142" s="1"/>
      <c r="I142" s="1"/>
      <c r="J142" s="1"/>
      <c r="K142" s="1"/>
      <c r="L142" s="1"/>
      <c r="M142" s="1"/>
      <c r="N142" s="1"/>
      <c r="O142" s="3"/>
      <c r="P142" s="3"/>
      <c r="Q142" s="3"/>
      <c r="R142" s="3"/>
      <c r="S142" s="3"/>
      <c r="T142" s="3"/>
      <c r="U142" s="3"/>
      <c r="V142" s="3"/>
      <c r="W142" s="3"/>
      <c r="X142" s="3"/>
      <c r="Y142" s="3"/>
      <c r="Z142" s="3"/>
      <c r="AA142" s="3"/>
      <c r="AB142" s="3"/>
      <c r="AC142" s="3"/>
      <c r="AD142" s="3"/>
      <c r="AE142" s="3"/>
      <c r="AF142" s="3"/>
    </row>
    <row r="143" spans="1:32" ht="15.75" customHeight="1">
      <c r="A143" s="47"/>
      <c r="B143" s="48"/>
      <c r="C143" s="48"/>
      <c r="D143" s="1"/>
      <c r="E143" s="1"/>
      <c r="F143" s="1"/>
      <c r="G143" s="1"/>
      <c r="H143" s="1"/>
      <c r="I143" s="1"/>
      <c r="J143" s="1"/>
      <c r="K143" s="1"/>
      <c r="L143" s="1"/>
      <c r="M143" s="1"/>
      <c r="N143" s="1"/>
      <c r="O143" s="3"/>
      <c r="P143" s="3"/>
      <c r="Q143" s="3"/>
      <c r="R143" s="3"/>
      <c r="S143" s="3"/>
      <c r="T143" s="3"/>
      <c r="U143" s="3"/>
      <c r="V143" s="3"/>
      <c r="W143" s="3"/>
      <c r="X143" s="3"/>
      <c r="Y143" s="3"/>
      <c r="Z143" s="3"/>
      <c r="AA143" s="3"/>
      <c r="AB143" s="3"/>
      <c r="AC143" s="3"/>
      <c r="AD143" s="3"/>
      <c r="AE143" s="3"/>
      <c r="AF143" s="3"/>
    </row>
    <row r="144" spans="1:32" ht="15.75" customHeight="1">
      <c r="A144" s="47"/>
      <c r="B144" s="48"/>
      <c r="C144" s="48"/>
      <c r="D144" s="1"/>
      <c r="E144" s="1"/>
      <c r="F144" s="1"/>
      <c r="G144" s="1"/>
      <c r="H144" s="1"/>
      <c r="I144" s="1"/>
      <c r="J144" s="1"/>
      <c r="K144" s="1"/>
      <c r="L144" s="1"/>
      <c r="M144" s="1"/>
      <c r="N144" s="1"/>
      <c r="O144" s="3"/>
      <c r="P144" s="3"/>
      <c r="Q144" s="3"/>
      <c r="R144" s="3"/>
      <c r="S144" s="3"/>
      <c r="T144" s="3"/>
      <c r="U144" s="3"/>
      <c r="V144" s="3"/>
      <c r="W144" s="3"/>
      <c r="X144" s="3"/>
      <c r="Y144" s="3"/>
      <c r="Z144" s="3"/>
      <c r="AA144" s="3"/>
      <c r="AB144" s="3"/>
      <c r="AC144" s="3"/>
      <c r="AD144" s="3"/>
      <c r="AE144" s="3"/>
      <c r="AF144" s="3"/>
    </row>
    <row r="145" spans="1:32" ht="15.75" customHeight="1">
      <c r="A145" s="47"/>
      <c r="B145" s="48"/>
      <c r="C145" s="48"/>
      <c r="D145" s="1"/>
      <c r="E145" s="1"/>
      <c r="F145" s="1"/>
      <c r="G145" s="1"/>
      <c r="H145" s="1"/>
      <c r="I145" s="1"/>
      <c r="J145" s="1"/>
      <c r="K145" s="1"/>
      <c r="L145" s="1"/>
      <c r="M145" s="1"/>
      <c r="N145" s="1"/>
      <c r="O145" s="3"/>
      <c r="P145" s="3"/>
      <c r="Q145" s="3"/>
      <c r="R145" s="3"/>
      <c r="S145" s="3"/>
      <c r="T145" s="3"/>
      <c r="U145" s="3"/>
      <c r="V145" s="3"/>
      <c r="W145" s="3"/>
      <c r="X145" s="3"/>
      <c r="Y145" s="3"/>
      <c r="Z145" s="3"/>
      <c r="AA145" s="3"/>
      <c r="AB145" s="3"/>
      <c r="AC145" s="3"/>
      <c r="AD145" s="3"/>
      <c r="AE145" s="3"/>
      <c r="AF145" s="3"/>
    </row>
    <row r="146" spans="1:32" ht="15.75" customHeight="1">
      <c r="A146" s="47"/>
      <c r="B146" s="48"/>
      <c r="C146" s="48"/>
      <c r="D146" s="1"/>
      <c r="E146" s="1"/>
      <c r="F146" s="1"/>
      <c r="G146" s="1"/>
      <c r="H146" s="1"/>
      <c r="I146" s="1"/>
      <c r="J146" s="1"/>
      <c r="K146" s="1"/>
      <c r="L146" s="1"/>
      <c r="M146" s="1"/>
      <c r="N146" s="1"/>
      <c r="O146" s="3"/>
      <c r="P146" s="3"/>
      <c r="Q146" s="3"/>
      <c r="R146" s="3"/>
      <c r="S146" s="3"/>
      <c r="T146" s="3"/>
      <c r="U146" s="3"/>
      <c r="V146" s="3"/>
      <c r="W146" s="3"/>
      <c r="X146" s="3"/>
      <c r="Y146" s="3"/>
      <c r="Z146" s="3"/>
      <c r="AA146" s="3"/>
      <c r="AB146" s="3"/>
      <c r="AC146" s="3"/>
      <c r="AD146" s="3"/>
      <c r="AE146" s="3"/>
      <c r="AF146" s="3"/>
    </row>
    <row r="147" spans="1:32" ht="15.75" customHeight="1">
      <c r="A147" s="47"/>
      <c r="B147" s="48"/>
      <c r="C147" s="48"/>
      <c r="D147" s="1"/>
      <c r="E147" s="1"/>
      <c r="F147" s="1"/>
      <c r="G147" s="1"/>
      <c r="H147" s="1"/>
      <c r="I147" s="1"/>
      <c r="J147" s="1"/>
      <c r="K147" s="1"/>
      <c r="L147" s="1"/>
      <c r="M147" s="1"/>
      <c r="N147" s="1"/>
      <c r="O147" s="3"/>
      <c r="P147" s="3"/>
      <c r="Q147" s="3"/>
      <c r="R147" s="3"/>
      <c r="S147" s="3"/>
      <c r="T147" s="3"/>
      <c r="U147" s="3"/>
      <c r="V147" s="3"/>
      <c r="W147" s="3"/>
      <c r="X147" s="3"/>
      <c r="Y147" s="3"/>
      <c r="Z147" s="3"/>
      <c r="AA147" s="3"/>
      <c r="AB147" s="3"/>
      <c r="AC147" s="3"/>
      <c r="AD147" s="3"/>
      <c r="AE147" s="3"/>
      <c r="AF147" s="3"/>
    </row>
    <row r="148" spans="1:32" ht="15.75" customHeight="1">
      <c r="A148" s="47"/>
      <c r="B148" s="48"/>
      <c r="C148" s="48"/>
      <c r="D148" s="1"/>
      <c r="E148" s="1"/>
      <c r="F148" s="1"/>
      <c r="G148" s="1"/>
      <c r="H148" s="1"/>
      <c r="I148" s="1"/>
      <c r="J148" s="1"/>
      <c r="K148" s="1"/>
      <c r="L148" s="1"/>
      <c r="M148" s="1"/>
      <c r="N148" s="1"/>
      <c r="O148" s="3"/>
      <c r="P148" s="3"/>
      <c r="Q148" s="3"/>
      <c r="R148" s="3"/>
      <c r="S148" s="3"/>
      <c r="T148" s="3"/>
      <c r="U148" s="3"/>
      <c r="V148" s="3"/>
      <c r="W148" s="3"/>
      <c r="X148" s="3"/>
      <c r="Y148" s="3"/>
      <c r="Z148" s="3"/>
      <c r="AA148" s="3"/>
      <c r="AB148" s="3"/>
      <c r="AC148" s="3"/>
      <c r="AD148" s="3"/>
      <c r="AE148" s="3"/>
      <c r="AF148" s="3"/>
    </row>
    <row r="149" spans="1:32" ht="15.75" customHeight="1">
      <c r="A149" s="47"/>
      <c r="B149" s="48"/>
      <c r="C149" s="48"/>
      <c r="D149" s="1"/>
      <c r="E149" s="1"/>
      <c r="F149" s="1"/>
      <c r="G149" s="1"/>
      <c r="H149" s="1"/>
      <c r="I149" s="1"/>
      <c r="J149" s="1"/>
      <c r="K149" s="1"/>
      <c r="L149" s="1"/>
      <c r="M149" s="1"/>
      <c r="N149" s="1"/>
      <c r="O149" s="3"/>
      <c r="P149" s="3"/>
      <c r="Q149" s="3"/>
      <c r="R149" s="3"/>
      <c r="S149" s="3"/>
      <c r="T149" s="3"/>
      <c r="U149" s="3"/>
      <c r="V149" s="3"/>
      <c r="W149" s="3"/>
      <c r="X149" s="3"/>
      <c r="Y149" s="3"/>
      <c r="Z149" s="3"/>
      <c r="AA149" s="3"/>
      <c r="AB149" s="3"/>
      <c r="AC149" s="3"/>
      <c r="AD149" s="3"/>
      <c r="AE149" s="3"/>
      <c r="AF149" s="3"/>
    </row>
    <row r="150" spans="1:32" ht="15.75" customHeight="1">
      <c r="A150" s="47"/>
      <c r="B150" s="48"/>
      <c r="C150" s="48"/>
      <c r="D150" s="1"/>
      <c r="E150" s="1"/>
      <c r="F150" s="1"/>
      <c r="G150" s="1"/>
      <c r="H150" s="1"/>
      <c r="I150" s="1"/>
      <c r="J150" s="1"/>
      <c r="K150" s="1"/>
      <c r="L150" s="1"/>
      <c r="M150" s="1"/>
      <c r="N150" s="1"/>
      <c r="O150" s="3"/>
      <c r="P150" s="3"/>
      <c r="Q150" s="3"/>
      <c r="R150" s="3"/>
      <c r="S150" s="3"/>
      <c r="T150" s="3"/>
      <c r="U150" s="3"/>
      <c r="V150" s="3"/>
      <c r="W150" s="3"/>
      <c r="X150" s="3"/>
      <c r="Y150" s="3"/>
      <c r="Z150" s="3"/>
      <c r="AA150" s="3"/>
      <c r="AB150" s="3"/>
      <c r="AC150" s="3"/>
      <c r="AD150" s="3"/>
      <c r="AE150" s="3"/>
      <c r="AF150" s="3"/>
    </row>
    <row r="151" spans="1:32" ht="15.75" customHeight="1">
      <c r="A151" s="47"/>
      <c r="B151" s="48"/>
      <c r="C151" s="48"/>
      <c r="D151" s="1"/>
      <c r="E151" s="1"/>
      <c r="F151" s="1"/>
      <c r="G151" s="1"/>
      <c r="H151" s="1"/>
      <c r="I151" s="1"/>
      <c r="J151" s="1"/>
      <c r="K151" s="1"/>
      <c r="L151" s="1"/>
      <c r="M151" s="1"/>
      <c r="N151" s="1"/>
      <c r="O151" s="3"/>
      <c r="P151" s="3"/>
      <c r="Q151" s="3"/>
      <c r="R151" s="3"/>
      <c r="S151" s="3"/>
      <c r="T151" s="3"/>
      <c r="U151" s="3"/>
      <c r="V151" s="3"/>
      <c r="W151" s="3"/>
      <c r="X151" s="3"/>
      <c r="Y151" s="3"/>
      <c r="Z151" s="3"/>
      <c r="AA151" s="3"/>
      <c r="AB151" s="3"/>
      <c r="AC151" s="3"/>
      <c r="AD151" s="3"/>
      <c r="AE151" s="3"/>
      <c r="AF151" s="3"/>
    </row>
    <row r="152" spans="1:32" ht="15.75" customHeight="1">
      <c r="A152" s="47"/>
      <c r="B152" s="48"/>
      <c r="C152" s="48"/>
      <c r="D152" s="1"/>
      <c r="E152" s="1"/>
      <c r="F152" s="1"/>
      <c r="G152" s="1"/>
      <c r="H152" s="1"/>
      <c r="I152" s="1"/>
      <c r="J152" s="1"/>
      <c r="K152" s="1"/>
      <c r="L152" s="1"/>
      <c r="M152" s="1"/>
      <c r="N152" s="1"/>
      <c r="O152" s="3"/>
      <c r="P152" s="3"/>
      <c r="Q152" s="3"/>
      <c r="R152" s="3"/>
      <c r="S152" s="3"/>
      <c r="T152" s="3"/>
      <c r="U152" s="3"/>
      <c r="V152" s="3"/>
      <c r="W152" s="3"/>
      <c r="X152" s="3"/>
      <c r="Y152" s="3"/>
      <c r="Z152" s="3"/>
      <c r="AA152" s="3"/>
      <c r="AB152" s="3"/>
      <c r="AC152" s="3"/>
      <c r="AD152" s="3"/>
      <c r="AE152" s="3"/>
      <c r="AF152" s="3"/>
    </row>
    <row r="153" spans="1:32" ht="15.75" customHeight="1">
      <c r="A153" s="47"/>
      <c r="B153" s="48"/>
      <c r="C153" s="48"/>
      <c r="D153" s="1"/>
      <c r="E153" s="1"/>
      <c r="F153" s="1"/>
      <c r="G153" s="1"/>
      <c r="H153" s="1"/>
      <c r="I153" s="1"/>
      <c r="J153" s="1"/>
      <c r="K153" s="1"/>
      <c r="L153" s="1"/>
      <c r="M153" s="1"/>
      <c r="N153" s="1"/>
      <c r="O153" s="3"/>
      <c r="P153" s="3"/>
      <c r="Q153" s="3"/>
      <c r="R153" s="3"/>
      <c r="S153" s="3"/>
      <c r="T153" s="3"/>
      <c r="U153" s="3"/>
      <c r="V153" s="3"/>
      <c r="W153" s="3"/>
      <c r="X153" s="3"/>
      <c r="Y153" s="3"/>
      <c r="Z153" s="3"/>
      <c r="AA153" s="3"/>
      <c r="AB153" s="3"/>
      <c r="AC153" s="3"/>
      <c r="AD153" s="3"/>
      <c r="AE153" s="3"/>
      <c r="AF153" s="3"/>
    </row>
    <row r="154" spans="1:32" ht="15.75" customHeight="1">
      <c r="A154" s="47"/>
      <c r="B154" s="48"/>
      <c r="C154" s="48"/>
      <c r="D154" s="1"/>
      <c r="E154" s="1"/>
      <c r="F154" s="1"/>
      <c r="G154" s="1"/>
      <c r="H154" s="1"/>
      <c r="I154" s="1"/>
      <c r="J154" s="1"/>
      <c r="K154" s="1"/>
      <c r="L154" s="1"/>
      <c r="M154" s="1"/>
      <c r="N154" s="1"/>
      <c r="O154" s="3"/>
      <c r="P154" s="3"/>
      <c r="Q154" s="3"/>
      <c r="R154" s="3"/>
      <c r="S154" s="3"/>
      <c r="T154" s="3"/>
      <c r="U154" s="3"/>
      <c r="V154" s="3"/>
      <c r="W154" s="3"/>
      <c r="X154" s="3"/>
      <c r="Y154" s="3"/>
      <c r="Z154" s="3"/>
      <c r="AA154" s="3"/>
      <c r="AB154" s="3"/>
      <c r="AC154" s="3"/>
      <c r="AD154" s="3"/>
      <c r="AE154" s="3"/>
      <c r="AF154" s="3"/>
    </row>
    <row r="155" spans="1:32" ht="15.75" customHeight="1">
      <c r="A155" s="47"/>
      <c r="B155" s="48"/>
      <c r="C155" s="48"/>
      <c r="D155" s="1"/>
      <c r="E155" s="1"/>
      <c r="F155" s="1"/>
      <c r="G155" s="1"/>
      <c r="H155" s="1"/>
      <c r="I155" s="1"/>
      <c r="J155" s="1"/>
      <c r="K155" s="1"/>
      <c r="L155" s="1"/>
      <c r="M155" s="1"/>
      <c r="N155" s="1"/>
      <c r="O155" s="3"/>
      <c r="P155" s="3"/>
      <c r="Q155" s="3"/>
      <c r="R155" s="3"/>
      <c r="S155" s="3"/>
      <c r="T155" s="3"/>
      <c r="U155" s="3"/>
      <c r="V155" s="3"/>
      <c r="W155" s="3"/>
      <c r="X155" s="3"/>
      <c r="Y155" s="3"/>
      <c r="Z155" s="3"/>
      <c r="AA155" s="3"/>
      <c r="AB155" s="3"/>
      <c r="AC155" s="3"/>
      <c r="AD155" s="3"/>
      <c r="AE155" s="3"/>
      <c r="AF155" s="3"/>
    </row>
    <row r="156" spans="1:32" ht="15.75" customHeight="1">
      <c r="A156" s="47"/>
      <c r="B156" s="48"/>
      <c r="C156" s="48"/>
      <c r="D156" s="1"/>
      <c r="E156" s="1"/>
      <c r="F156" s="1"/>
      <c r="G156" s="1"/>
      <c r="H156" s="1"/>
      <c r="I156" s="1"/>
      <c r="J156" s="1"/>
      <c r="K156" s="1"/>
      <c r="L156" s="1"/>
      <c r="M156" s="1"/>
      <c r="N156" s="1"/>
      <c r="O156" s="3"/>
      <c r="P156" s="3"/>
      <c r="Q156" s="3"/>
      <c r="R156" s="3"/>
      <c r="S156" s="3"/>
      <c r="T156" s="3"/>
      <c r="U156" s="3"/>
      <c r="V156" s="3"/>
      <c r="W156" s="3"/>
      <c r="X156" s="3"/>
      <c r="Y156" s="3"/>
      <c r="Z156" s="3"/>
      <c r="AA156" s="3"/>
      <c r="AB156" s="3"/>
      <c r="AC156" s="3"/>
      <c r="AD156" s="3"/>
      <c r="AE156" s="3"/>
      <c r="AF156" s="3"/>
    </row>
    <row r="157" spans="1:32" ht="15.75" customHeight="1">
      <c r="A157" s="47"/>
      <c r="B157" s="48"/>
      <c r="C157" s="48"/>
      <c r="D157" s="1"/>
      <c r="E157" s="1"/>
      <c r="F157" s="1"/>
      <c r="G157" s="1"/>
      <c r="H157" s="1"/>
      <c r="I157" s="1"/>
      <c r="J157" s="1"/>
      <c r="K157" s="1"/>
      <c r="L157" s="1"/>
      <c r="M157" s="1"/>
      <c r="N157" s="1"/>
      <c r="O157" s="3"/>
      <c r="P157" s="3"/>
      <c r="Q157" s="3"/>
      <c r="R157" s="3"/>
      <c r="S157" s="3"/>
      <c r="T157" s="3"/>
      <c r="U157" s="3"/>
      <c r="V157" s="3"/>
      <c r="W157" s="3"/>
      <c r="X157" s="3"/>
      <c r="Y157" s="3"/>
      <c r="Z157" s="3"/>
      <c r="AA157" s="3"/>
      <c r="AB157" s="3"/>
      <c r="AC157" s="3"/>
      <c r="AD157" s="3"/>
      <c r="AE157" s="3"/>
      <c r="AF157" s="3"/>
    </row>
    <row r="158" spans="1:32" ht="15.75" customHeight="1">
      <c r="A158" s="47"/>
      <c r="B158" s="48"/>
      <c r="C158" s="48"/>
      <c r="D158" s="1"/>
      <c r="E158" s="1"/>
      <c r="F158" s="1"/>
      <c r="G158" s="1"/>
      <c r="H158" s="1"/>
      <c r="I158" s="1"/>
      <c r="J158" s="1"/>
      <c r="K158" s="1"/>
      <c r="L158" s="1"/>
      <c r="M158" s="1"/>
      <c r="N158" s="1"/>
      <c r="O158" s="3"/>
      <c r="P158" s="3"/>
      <c r="Q158" s="3"/>
      <c r="R158" s="3"/>
      <c r="S158" s="3"/>
      <c r="T158" s="3"/>
      <c r="U158" s="3"/>
      <c r="V158" s="3"/>
      <c r="W158" s="3"/>
      <c r="X158" s="3"/>
      <c r="Y158" s="3"/>
      <c r="Z158" s="3"/>
      <c r="AA158" s="3"/>
      <c r="AB158" s="3"/>
      <c r="AC158" s="3"/>
      <c r="AD158" s="3"/>
      <c r="AE158" s="3"/>
      <c r="AF158" s="3"/>
    </row>
    <row r="159" spans="1:32" ht="15.75" customHeight="1">
      <c r="A159" s="47"/>
      <c r="B159" s="48"/>
      <c r="C159" s="48"/>
      <c r="D159" s="1"/>
      <c r="E159" s="1"/>
      <c r="F159" s="1"/>
      <c r="G159" s="1"/>
      <c r="H159" s="1"/>
      <c r="I159" s="1"/>
      <c r="J159" s="1"/>
      <c r="K159" s="1"/>
      <c r="L159" s="1"/>
      <c r="M159" s="1"/>
      <c r="N159" s="1"/>
      <c r="O159" s="3"/>
      <c r="P159" s="3"/>
      <c r="Q159" s="3"/>
      <c r="R159" s="3"/>
      <c r="S159" s="3"/>
      <c r="T159" s="3"/>
      <c r="U159" s="3"/>
      <c r="V159" s="3"/>
      <c r="W159" s="3"/>
      <c r="X159" s="3"/>
      <c r="Y159" s="3"/>
      <c r="Z159" s="3"/>
      <c r="AA159" s="3"/>
      <c r="AB159" s="3"/>
      <c r="AC159" s="3"/>
      <c r="AD159" s="3"/>
      <c r="AE159" s="3"/>
      <c r="AF159" s="3"/>
    </row>
    <row r="160" spans="1:32" ht="15.75" customHeight="1">
      <c r="A160" s="47"/>
      <c r="B160" s="48"/>
      <c r="C160" s="48"/>
      <c r="D160" s="1"/>
      <c r="E160" s="1"/>
      <c r="F160" s="1"/>
      <c r="G160" s="1"/>
      <c r="H160" s="1"/>
      <c r="I160" s="1"/>
      <c r="J160" s="1"/>
      <c r="K160" s="1"/>
      <c r="L160" s="1"/>
      <c r="M160" s="1"/>
      <c r="N160" s="1"/>
      <c r="O160" s="3"/>
      <c r="P160" s="3"/>
      <c r="Q160" s="3"/>
      <c r="R160" s="3"/>
      <c r="S160" s="3"/>
      <c r="T160" s="3"/>
      <c r="U160" s="3"/>
      <c r="V160" s="3"/>
      <c r="W160" s="3"/>
      <c r="X160" s="3"/>
      <c r="Y160" s="3"/>
      <c r="Z160" s="3"/>
      <c r="AA160" s="3"/>
      <c r="AB160" s="3"/>
      <c r="AC160" s="3"/>
      <c r="AD160" s="3"/>
      <c r="AE160" s="3"/>
      <c r="AF160" s="3"/>
    </row>
    <row r="161" spans="1:32" ht="15.75" customHeight="1">
      <c r="A161" s="47"/>
      <c r="B161" s="48"/>
      <c r="C161" s="48"/>
      <c r="D161" s="1"/>
      <c r="E161" s="1"/>
      <c r="F161" s="1"/>
      <c r="G161" s="1"/>
      <c r="H161" s="1"/>
      <c r="I161" s="1"/>
      <c r="J161" s="1"/>
      <c r="K161" s="1"/>
      <c r="L161" s="1"/>
      <c r="M161" s="1"/>
      <c r="N161" s="1"/>
      <c r="O161" s="3"/>
      <c r="P161" s="3"/>
      <c r="Q161" s="3"/>
      <c r="R161" s="3"/>
      <c r="S161" s="3"/>
      <c r="T161" s="3"/>
      <c r="U161" s="3"/>
      <c r="V161" s="3"/>
      <c r="W161" s="3"/>
      <c r="X161" s="3"/>
      <c r="Y161" s="3"/>
      <c r="Z161" s="3"/>
      <c r="AA161" s="3"/>
      <c r="AB161" s="3"/>
      <c r="AC161" s="3"/>
      <c r="AD161" s="3"/>
      <c r="AE161" s="3"/>
      <c r="AF161" s="3"/>
    </row>
    <row r="162" spans="1:32" ht="15.75" customHeight="1">
      <c r="A162" s="47"/>
      <c r="B162" s="48"/>
      <c r="C162" s="48"/>
      <c r="D162" s="1"/>
      <c r="E162" s="1"/>
      <c r="F162" s="1"/>
      <c r="G162" s="1"/>
      <c r="H162" s="1"/>
      <c r="I162" s="1"/>
      <c r="J162" s="1"/>
      <c r="K162" s="1"/>
      <c r="L162" s="1"/>
      <c r="M162" s="1"/>
      <c r="N162" s="1"/>
      <c r="O162" s="3"/>
      <c r="P162" s="3"/>
      <c r="Q162" s="3"/>
      <c r="R162" s="3"/>
      <c r="S162" s="3"/>
      <c r="T162" s="3"/>
      <c r="U162" s="3"/>
      <c r="V162" s="3"/>
      <c r="W162" s="3"/>
      <c r="X162" s="3"/>
      <c r="Y162" s="3"/>
      <c r="Z162" s="3"/>
      <c r="AA162" s="3"/>
      <c r="AB162" s="3"/>
      <c r="AC162" s="3"/>
      <c r="AD162" s="3"/>
      <c r="AE162" s="3"/>
      <c r="AF162" s="3"/>
    </row>
    <row r="163" spans="1:32" ht="15.75" customHeight="1">
      <c r="A163" s="47"/>
      <c r="B163" s="48"/>
      <c r="C163" s="48"/>
      <c r="D163" s="1"/>
      <c r="E163" s="1"/>
      <c r="F163" s="1"/>
      <c r="G163" s="1"/>
      <c r="H163" s="1"/>
      <c r="I163" s="1"/>
      <c r="J163" s="1"/>
      <c r="K163" s="1"/>
      <c r="L163" s="1"/>
      <c r="M163" s="1"/>
      <c r="N163" s="1"/>
      <c r="O163" s="3"/>
      <c r="P163" s="3"/>
      <c r="Q163" s="3"/>
      <c r="R163" s="3"/>
      <c r="S163" s="3"/>
      <c r="T163" s="3"/>
      <c r="U163" s="3"/>
      <c r="V163" s="3"/>
      <c r="W163" s="3"/>
      <c r="X163" s="3"/>
      <c r="Y163" s="3"/>
      <c r="Z163" s="3"/>
      <c r="AA163" s="3"/>
      <c r="AB163" s="3"/>
      <c r="AC163" s="3"/>
      <c r="AD163" s="3"/>
      <c r="AE163" s="3"/>
      <c r="AF163" s="3"/>
    </row>
    <row r="164" spans="1:32" ht="15.75" customHeight="1">
      <c r="A164" s="47"/>
      <c r="B164" s="48"/>
      <c r="C164" s="48"/>
      <c r="D164" s="1"/>
      <c r="E164" s="1"/>
      <c r="F164" s="1"/>
      <c r="G164" s="1"/>
      <c r="H164" s="1"/>
      <c r="I164" s="1"/>
      <c r="J164" s="1"/>
      <c r="K164" s="1"/>
      <c r="L164" s="1"/>
      <c r="M164" s="1"/>
      <c r="N164" s="1"/>
      <c r="O164" s="3"/>
      <c r="P164" s="3"/>
      <c r="Q164" s="3"/>
      <c r="R164" s="3"/>
      <c r="S164" s="3"/>
      <c r="T164" s="3"/>
      <c r="U164" s="3"/>
      <c r="V164" s="3"/>
      <c r="W164" s="3"/>
      <c r="X164" s="3"/>
      <c r="Y164" s="3"/>
      <c r="Z164" s="3"/>
      <c r="AA164" s="3"/>
      <c r="AB164" s="3"/>
      <c r="AC164" s="3"/>
      <c r="AD164" s="3"/>
      <c r="AE164" s="3"/>
      <c r="AF164" s="3"/>
    </row>
    <row r="165" spans="1:32" ht="15.75" customHeight="1">
      <c r="A165" s="47"/>
      <c r="B165" s="48"/>
      <c r="C165" s="48"/>
      <c r="D165" s="1"/>
      <c r="E165" s="1"/>
      <c r="F165" s="1"/>
      <c r="G165" s="1"/>
      <c r="H165" s="1"/>
      <c r="I165" s="1"/>
      <c r="J165" s="1"/>
      <c r="K165" s="1"/>
      <c r="L165" s="1"/>
      <c r="M165" s="1"/>
      <c r="N165" s="1"/>
      <c r="O165" s="3"/>
      <c r="P165" s="3"/>
      <c r="Q165" s="3"/>
      <c r="R165" s="3"/>
      <c r="S165" s="3"/>
      <c r="T165" s="3"/>
      <c r="U165" s="3"/>
      <c r="V165" s="3"/>
      <c r="W165" s="3"/>
      <c r="X165" s="3"/>
      <c r="Y165" s="3"/>
      <c r="Z165" s="3"/>
      <c r="AA165" s="3"/>
      <c r="AB165" s="3"/>
      <c r="AC165" s="3"/>
      <c r="AD165" s="3"/>
      <c r="AE165" s="3"/>
      <c r="AF165" s="3"/>
    </row>
    <row r="166" spans="1:32" ht="15.75" customHeight="1">
      <c r="A166" s="47"/>
      <c r="B166" s="48"/>
      <c r="C166" s="48"/>
      <c r="D166" s="1"/>
      <c r="E166" s="1"/>
      <c r="F166" s="1"/>
      <c r="G166" s="1"/>
      <c r="H166" s="1"/>
      <c r="I166" s="1"/>
      <c r="J166" s="1"/>
      <c r="K166" s="1"/>
      <c r="L166" s="1"/>
      <c r="M166" s="1"/>
      <c r="N166" s="1"/>
      <c r="O166" s="3"/>
      <c r="P166" s="3"/>
      <c r="Q166" s="3"/>
      <c r="R166" s="3"/>
      <c r="S166" s="3"/>
      <c r="T166" s="3"/>
      <c r="U166" s="3"/>
      <c r="V166" s="3"/>
      <c r="W166" s="3"/>
      <c r="X166" s="3"/>
      <c r="Y166" s="3"/>
      <c r="Z166" s="3"/>
      <c r="AA166" s="3"/>
      <c r="AB166" s="3"/>
      <c r="AC166" s="3"/>
      <c r="AD166" s="3"/>
      <c r="AE166" s="3"/>
      <c r="AF166" s="3"/>
    </row>
    <row r="167" spans="1:32" ht="15.75" customHeight="1">
      <c r="A167" s="47"/>
      <c r="B167" s="48"/>
      <c r="C167" s="48"/>
      <c r="D167" s="1"/>
      <c r="E167" s="1"/>
      <c r="F167" s="1"/>
      <c r="G167" s="1"/>
      <c r="H167" s="1"/>
      <c r="I167" s="1"/>
      <c r="J167" s="1"/>
      <c r="K167" s="1"/>
      <c r="L167" s="1"/>
      <c r="M167" s="1"/>
      <c r="N167" s="1"/>
      <c r="O167" s="3"/>
      <c r="P167" s="3"/>
      <c r="Q167" s="3"/>
      <c r="R167" s="3"/>
      <c r="S167" s="3"/>
      <c r="T167" s="3"/>
      <c r="U167" s="3"/>
      <c r="V167" s="3"/>
      <c r="W167" s="3"/>
      <c r="X167" s="3"/>
      <c r="Y167" s="3"/>
      <c r="Z167" s="3"/>
      <c r="AA167" s="3"/>
      <c r="AB167" s="3"/>
      <c r="AC167" s="3"/>
      <c r="AD167" s="3"/>
      <c r="AE167" s="3"/>
      <c r="AF167" s="3"/>
    </row>
    <row r="168" spans="1:32" ht="15.75" customHeight="1">
      <c r="A168" s="47"/>
      <c r="B168" s="48"/>
      <c r="C168" s="48"/>
      <c r="D168" s="1"/>
      <c r="E168" s="1"/>
      <c r="F168" s="1"/>
      <c r="G168" s="1"/>
      <c r="H168" s="1"/>
      <c r="I168" s="1"/>
      <c r="J168" s="1"/>
      <c r="K168" s="1"/>
      <c r="L168" s="1"/>
      <c r="M168" s="1"/>
      <c r="N168" s="1"/>
      <c r="O168" s="3"/>
      <c r="P168" s="3"/>
      <c r="Q168" s="3"/>
      <c r="R168" s="3"/>
      <c r="S168" s="3"/>
      <c r="T168" s="3"/>
      <c r="U168" s="3"/>
      <c r="V168" s="3"/>
      <c r="W168" s="3"/>
      <c r="X168" s="3"/>
      <c r="Y168" s="3"/>
      <c r="Z168" s="3"/>
      <c r="AA168" s="3"/>
      <c r="AB168" s="3"/>
      <c r="AC168" s="3"/>
      <c r="AD168" s="3"/>
      <c r="AE168" s="3"/>
      <c r="AF168" s="3"/>
    </row>
    <row r="169" spans="1:32" ht="15.75" customHeight="1">
      <c r="A169" s="47"/>
      <c r="B169" s="48"/>
      <c r="C169" s="48"/>
      <c r="D169" s="1"/>
      <c r="E169" s="1"/>
      <c r="F169" s="1"/>
      <c r="G169" s="1"/>
      <c r="H169" s="1"/>
      <c r="I169" s="1"/>
      <c r="J169" s="1"/>
      <c r="K169" s="1"/>
      <c r="L169" s="1"/>
      <c r="M169" s="1"/>
      <c r="N169" s="1"/>
      <c r="O169" s="3"/>
      <c r="P169" s="3"/>
      <c r="Q169" s="3"/>
      <c r="R169" s="3"/>
      <c r="S169" s="3"/>
      <c r="T169" s="3"/>
      <c r="U169" s="3"/>
      <c r="V169" s="3"/>
      <c r="W169" s="3"/>
      <c r="X169" s="3"/>
      <c r="Y169" s="3"/>
      <c r="Z169" s="3"/>
      <c r="AA169" s="3"/>
      <c r="AB169" s="3"/>
      <c r="AC169" s="3"/>
      <c r="AD169" s="3"/>
      <c r="AE169" s="3"/>
      <c r="AF169" s="3"/>
    </row>
    <row r="170" spans="1:32" ht="15.75" customHeight="1">
      <c r="A170" s="47"/>
      <c r="B170" s="48"/>
      <c r="C170" s="48"/>
      <c r="D170" s="1"/>
      <c r="E170" s="1"/>
      <c r="F170" s="1"/>
      <c r="G170" s="1"/>
      <c r="H170" s="1"/>
      <c r="I170" s="1"/>
      <c r="J170" s="1"/>
      <c r="K170" s="1"/>
      <c r="L170" s="1"/>
      <c r="M170" s="1"/>
      <c r="N170" s="1"/>
      <c r="O170" s="3"/>
      <c r="P170" s="3"/>
      <c r="Q170" s="3"/>
      <c r="R170" s="3"/>
      <c r="S170" s="3"/>
      <c r="T170" s="3"/>
      <c r="U170" s="3"/>
      <c r="V170" s="3"/>
      <c r="W170" s="3"/>
      <c r="X170" s="3"/>
      <c r="Y170" s="3"/>
      <c r="Z170" s="3"/>
      <c r="AA170" s="3"/>
      <c r="AB170" s="3"/>
      <c r="AC170" s="3"/>
      <c r="AD170" s="3"/>
      <c r="AE170" s="3"/>
      <c r="AF170" s="3"/>
    </row>
    <row r="171" spans="1:32" ht="15.75" customHeight="1">
      <c r="A171" s="47"/>
      <c r="B171" s="48"/>
      <c r="C171" s="48"/>
      <c r="D171" s="1"/>
      <c r="E171" s="1"/>
      <c r="F171" s="1"/>
      <c r="G171" s="1"/>
      <c r="H171" s="1"/>
      <c r="I171" s="1"/>
      <c r="J171" s="1"/>
      <c r="K171" s="1"/>
      <c r="L171" s="1"/>
      <c r="M171" s="1"/>
      <c r="N171" s="1"/>
      <c r="O171" s="3"/>
      <c r="P171" s="3"/>
      <c r="Q171" s="3"/>
      <c r="R171" s="3"/>
      <c r="S171" s="3"/>
      <c r="T171" s="3"/>
      <c r="U171" s="3"/>
      <c r="V171" s="3"/>
      <c r="W171" s="3"/>
      <c r="X171" s="3"/>
      <c r="Y171" s="3"/>
      <c r="Z171" s="3"/>
      <c r="AA171" s="3"/>
      <c r="AB171" s="3"/>
      <c r="AC171" s="3"/>
      <c r="AD171" s="3"/>
      <c r="AE171" s="3"/>
      <c r="AF171" s="3"/>
    </row>
    <row r="172" spans="1:32" ht="15.75" customHeight="1">
      <c r="A172" s="47"/>
      <c r="B172" s="48"/>
      <c r="C172" s="48"/>
      <c r="D172" s="1"/>
      <c r="E172" s="1"/>
      <c r="F172" s="1"/>
      <c r="G172" s="1"/>
      <c r="H172" s="1"/>
      <c r="I172" s="1"/>
      <c r="J172" s="1"/>
      <c r="K172" s="1"/>
      <c r="L172" s="1"/>
      <c r="M172" s="1"/>
      <c r="N172" s="1"/>
      <c r="O172" s="3"/>
      <c r="P172" s="3"/>
      <c r="Q172" s="3"/>
      <c r="R172" s="3"/>
      <c r="S172" s="3"/>
      <c r="T172" s="3"/>
      <c r="U172" s="3"/>
      <c r="V172" s="3"/>
      <c r="W172" s="3"/>
      <c r="X172" s="3"/>
      <c r="Y172" s="3"/>
      <c r="Z172" s="3"/>
      <c r="AA172" s="3"/>
      <c r="AB172" s="3"/>
      <c r="AC172" s="3"/>
      <c r="AD172" s="3"/>
      <c r="AE172" s="3"/>
      <c r="AF172" s="3"/>
    </row>
    <row r="173" spans="1:32" ht="15.75" customHeight="1">
      <c r="A173" s="47"/>
      <c r="B173" s="48"/>
      <c r="C173" s="48"/>
      <c r="D173" s="1"/>
      <c r="E173" s="1"/>
      <c r="F173" s="1"/>
      <c r="G173" s="1"/>
      <c r="H173" s="1"/>
      <c r="I173" s="1"/>
      <c r="J173" s="1"/>
      <c r="K173" s="1"/>
      <c r="L173" s="1"/>
      <c r="M173" s="1"/>
      <c r="N173" s="1"/>
      <c r="O173" s="3"/>
      <c r="P173" s="3"/>
      <c r="Q173" s="3"/>
      <c r="R173" s="3"/>
      <c r="S173" s="3"/>
      <c r="T173" s="3"/>
      <c r="U173" s="3"/>
      <c r="V173" s="3"/>
      <c r="W173" s="3"/>
      <c r="X173" s="3"/>
      <c r="Y173" s="3"/>
      <c r="Z173" s="3"/>
      <c r="AA173" s="3"/>
      <c r="AB173" s="3"/>
      <c r="AC173" s="3"/>
      <c r="AD173" s="3"/>
      <c r="AE173" s="3"/>
      <c r="AF173" s="3"/>
    </row>
    <row r="174" spans="1:32" ht="15.75" customHeight="1">
      <c r="A174" s="47"/>
      <c r="B174" s="48"/>
      <c r="C174" s="48"/>
      <c r="D174" s="1"/>
      <c r="E174" s="1"/>
      <c r="F174" s="1"/>
      <c r="G174" s="1"/>
      <c r="H174" s="1"/>
      <c r="I174" s="1"/>
      <c r="J174" s="1"/>
      <c r="K174" s="1"/>
      <c r="L174" s="1"/>
      <c r="M174" s="1"/>
      <c r="N174" s="1"/>
      <c r="O174" s="3"/>
      <c r="P174" s="3"/>
      <c r="Q174" s="3"/>
      <c r="R174" s="3"/>
      <c r="S174" s="3"/>
      <c r="T174" s="3"/>
      <c r="U174" s="3"/>
      <c r="V174" s="3"/>
      <c r="W174" s="3"/>
      <c r="X174" s="3"/>
      <c r="Y174" s="3"/>
      <c r="Z174" s="3"/>
      <c r="AA174" s="3"/>
      <c r="AB174" s="3"/>
      <c r="AC174" s="3"/>
      <c r="AD174" s="3"/>
      <c r="AE174" s="3"/>
      <c r="AF174" s="3"/>
    </row>
    <row r="175" spans="1:32" ht="15.75" customHeight="1">
      <c r="A175" s="47"/>
      <c r="B175" s="48"/>
      <c r="C175" s="48"/>
      <c r="D175" s="1"/>
      <c r="E175" s="1"/>
      <c r="F175" s="1"/>
      <c r="G175" s="1"/>
      <c r="H175" s="1"/>
      <c r="I175" s="1"/>
      <c r="J175" s="1"/>
      <c r="K175" s="1"/>
      <c r="L175" s="1"/>
      <c r="M175" s="1"/>
      <c r="N175" s="1"/>
      <c r="O175" s="3"/>
      <c r="P175" s="3"/>
      <c r="Q175" s="3"/>
      <c r="R175" s="3"/>
      <c r="S175" s="3"/>
      <c r="T175" s="3"/>
      <c r="U175" s="3"/>
      <c r="V175" s="3"/>
      <c r="W175" s="3"/>
      <c r="X175" s="3"/>
      <c r="Y175" s="3"/>
      <c r="Z175" s="3"/>
      <c r="AA175" s="3"/>
      <c r="AB175" s="3"/>
      <c r="AC175" s="3"/>
      <c r="AD175" s="3"/>
      <c r="AE175" s="3"/>
      <c r="AF175" s="3"/>
    </row>
    <row r="176" spans="1:32" ht="15.75" customHeight="1">
      <c r="A176" s="47"/>
      <c r="B176" s="48"/>
      <c r="C176" s="48"/>
      <c r="D176" s="1"/>
      <c r="E176" s="1"/>
      <c r="F176" s="1"/>
      <c r="G176" s="1"/>
      <c r="H176" s="1"/>
      <c r="I176" s="1"/>
      <c r="J176" s="1"/>
      <c r="K176" s="1"/>
      <c r="L176" s="1"/>
      <c r="M176" s="1"/>
      <c r="N176" s="1"/>
      <c r="O176" s="3"/>
      <c r="P176" s="3"/>
      <c r="Q176" s="3"/>
      <c r="R176" s="3"/>
      <c r="S176" s="3"/>
      <c r="T176" s="3"/>
      <c r="U176" s="3"/>
      <c r="V176" s="3"/>
      <c r="W176" s="3"/>
      <c r="X176" s="3"/>
      <c r="Y176" s="3"/>
      <c r="Z176" s="3"/>
      <c r="AA176" s="3"/>
      <c r="AB176" s="3"/>
      <c r="AC176" s="3"/>
      <c r="AD176" s="3"/>
      <c r="AE176" s="3"/>
      <c r="AF176" s="3"/>
    </row>
    <row r="177" spans="1:32" ht="15.75" customHeight="1">
      <c r="A177" s="47"/>
      <c r="B177" s="48"/>
      <c r="C177" s="48"/>
      <c r="D177" s="1"/>
      <c r="E177" s="1"/>
      <c r="F177" s="1"/>
      <c r="G177" s="1"/>
      <c r="H177" s="1"/>
      <c r="I177" s="1"/>
      <c r="J177" s="1"/>
      <c r="K177" s="1"/>
      <c r="L177" s="1"/>
      <c r="M177" s="1"/>
      <c r="N177" s="1"/>
      <c r="O177" s="3"/>
      <c r="P177" s="3"/>
      <c r="Q177" s="3"/>
      <c r="R177" s="3"/>
      <c r="S177" s="3"/>
      <c r="T177" s="3"/>
      <c r="U177" s="3"/>
      <c r="V177" s="3"/>
      <c r="W177" s="3"/>
      <c r="X177" s="3"/>
      <c r="Y177" s="3"/>
      <c r="Z177" s="3"/>
      <c r="AA177" s="3"/>
      <c r="AB177" s="3"/>
      <c r="AC177" s="3"/>
      <c r="AD177" s="3"/>
      <c r="AE177" s="3"/>
      <c r="AF177" s="3"/>
    </row>
    <row r="178" spans="1:32" ht="15.75" customHeight="1">
      <c r="A178" s="47"/>
      <c r="B178" s="48"/>
      <c r="C178" s="48"/>
      <c r="D178" s="1"/>
      <c r="E178" s="1"/>
      <c r="F178" s="1"/>
      <c r="G178" s="1"/>
      <c r="H178" s="1"/>
      <c r="I178" s="1"/>
      <c r="J178" s="1"/>
      <c r="K178" s="1"/>
      <c r="L178" s="1"/>
      <c r="M178" s="1"/>
      <c r="N178" s="1"/>
      <c r="O178" s="3"/>
      <c r="P178" s="3"/>
      <c r="Q178" s="3"/>
      <c r="R178" s="3"/>
      <c r="S178" s="3"/>
      <c r="T178" s="3"/>
      <c r="U178" s="3"/>
      <c r="V178" s="3"/>
      <c r="W178" s="3"/>
      <c r="X178" s="3"/>
      <c r="Y178" s="3"/>
      <c r="Z178" s="3"/>
      <c r="AA178" s="3"/>
      <c r="AB178" s="3"/>
      <c r="AC178" s="3"/>
      <c r="AD178" s="3"/>
      <c r="AE178" s="3"/>
      <c r="AF178" s="3"/>
    </row>
    <row r="179" spans="1:32" ht="15.75" customHeight="1">
      <c r="A179" s="47"/>
      <c r="B179" s="48"/>
      <c r="C179" s="48"/>
      <c r="D179" s="1"/>
      <c r="E179" s="1"/>
      <c r="F179" s="1"/>
      <c r="G179" s="1"/>
      <c r="H179" s="1"/>
      <c r="I179" s="1"/>
      <c r="J179" s="1"/>
      <c r="K179" s="1"/>
      <c r="L179" s="1"/>
      <c r="M179" s="1"/>
      <c r="N179" s="1"/>
      <c r="O179" s="3"/>
      <c r="P179" s="3"/>
      <c r="Q179" s="3"/>
      <c r="R179" s="3"/>
      <c r="S179" s="3"/>
      <c r="T179" s="3"/>
      <c r="U179" s="3"/>
      <c r="V179" s="3"/>
      <c r="W179" s="3"/>
      <c r="X179" s="3"/>
      <c r="Y179" s="3"/>
      <c r="Z179" s="3"/>
      <c r="AA179" s="3"/>
      <c r="AB179" s="3"/>
      <c r="AC179" s="3"/>
      <c r="AD179" s="3"/>
      <c r="AE179" s="3"/>
      <c r="AF179" s="3"/>
    </row>
    <row r="180" spans="1:32" ht="15.75" customHeight="1">
      <c r="A180" s="47"/>
      <c r="B180" s="48"/>
      <c r="C180" s="48"/>
      <c r="D180" s="1"/>
      <c r="E180" s="1"/>
      <c r="F180" s="1"/>
      <c r="G180" s="1"/>
      <c r="H180" s="1"/>
      <c r="I180" s="1"/>
      <c r="J180" s="1"/>
      <c r="K180" s="1"/>
      <c r="L180" s="1"/>
      <c r="M180" s="1"/>
      <c r="N180" s="1"/>
      <c r="O180" s="3"/>
      <c r="P180" s="3"/>
      <c r="Q180" s="3"/>
      <c r="R180" s="3"/>
      <c r="S180" s="3"/>
      <c r="T180" s="3"/>
      <c r="U180" s="3"/>
      <c r="V180" s="3"/>
      <c r="W180" s="3"/>
      <c r="X180" s="3"/>
      <c r="Y180" s="3"/>
      <c r="Z180" s="3"/>
      <c r="AA180" s="3"/>
      <c r="AB180" s="3"/>
      <c r="AC180" s="3"/>
      <c r="AD180" s="3"/>
      <c r="AE180" s="3"/>
      <c r="AF180" s="3"/>
    </row>
    <row r="181" spans="1:32" ht="15.75" customHeight="1">
      <c r="A181" s="47"/>
      <c r="B181" s="48"/>
      <c r="C181" s="48"/>
      <c r="D181" s="1"/>
      <c r="E181" s="1"/>
      <c r="F181" s="1"/>
      <c r="G181" s="1"/>
      <c r="H181" s="1"/>
      <c r="I181" s="1"/>
      <c r="J181" s="1"/>
      <c r="K181" s="1"/>
      <c r="L181" s="1"/>
      <c r="M181" s="1"/>
      <c r="N181" s="1"/>
      <c r="O181" s="3"/>
      <c r="P181" s="3"/>
      <c r="Q181" s="3"/>
      <c r="R181" s="3"/>
      <c r="S181" s="3"/>
      <c r="T181" s="3"/>
      <c r="U181" s="3"/>
      <c r="V181" s="3"/>
      <c r="W181" s="3"/>
      <c r="X181" s="3"/>
      <c r="Y181" s="3"/>
      <c r="Z181" s="3"/>
      <c r="AA181" s="3"/>
      <c r="AB181" s="3"/>
      <c r="AC181" s="3"/>
      <c r="AD181" s="3"/>
      <c r="AE181" s="3"/>
      <c r="AF181" s="3"/>
    </row>
    <row r="182" spans="1:32" ht="15.75" customHeight="1">
      <c r="A182" s="47"/>
      <c r="B182" s="48"/>
      <c r="C182" s="48"/>
      <c r="D182" s="1"/>
      <c r="E182" s="1"/>
      <c r="F182" s="1"/>
      <c r="G182" s="1"/>
      <c r="H182" s="1"/>
      <c r="I182" s="1"/>
      <c r="J182" s="1"/>
      <c r="K182" s="1"/>
      <c r="L182" s="1"/>
      <c r="M182" s="1"/>
      <c r="N182" s="1"/>
      <c r="O182" s="3"/>
      <c r="P182" s="3"/>
      <c r="Q182" s="3"/>
      <c r="R182" s="3"/>
      <c r="S182" s="3"/>
      <c r="T182" s="3"/>
      <c r="U182" s="3"/>
      <c r="V182" s="3"/>
      <c r="W182" s="3"/>
      <c r="X182" s="3"/>
      <c r="Y182" s="3"/>
      <c r="Z182" s="3"/>
      <c r="AA182" s="3"/>
      <c r="AB182" s="3"/>
      <c r="AC182" s="3"/>
      <c r="AD182" s="3"/>
      <c r="AE182" s="3"/>
      <c r="AF182" s="3"/>
    </row>
    <row r="183" spans="1:32" ht="15.75" customHeight="1">
      <c r="A183" s="47"/>
      <c r="B183" s="48"/>
      <c r="C183" s="48"/>
      <c r="D183" s="1"/>
      <c r="E183" s="1"/>
      <c r="F183" s="1"/>
      <c r="G183" s="1"/>
      <c r="H183" s="1"/>
      <c r="I183" s="1"/>
      <c r="J183" s="1"/>
      <c r="K183" s="1"/>
      <c r="L183" s="1"/>
      <c r="M183" s="1"/>
      <c r="N183" s="1"/>
      <c r="O183" s="3"/>
      <c r="P183" s="3"/>
      <c r="Q183" s="3"/>
      <c r="R183" s="3"/>
      <c r="S183" s="3"/>
      <c r="T183" s="3"/>
      <c r="U183" s="3"/>
      <c r="V183" s="3"/>
      <c r="W183" s="3"/>
      <c r="X183" s="3"/>
      <c r="Y183" s="3"/>
      <c r="Z183" s="3"/>
      <c r="AA183" s="3"/>
      <c r="AB183" s="3"/>
      <c r="AC183" s="3"/>
      <c r="AD183" s="3"/>
      <c r="AE183" s="3"/>
      <c r="AF183" s="3"/>
    </row>
    <row r="184" spans="1:32" ht="15.75" customHeight="1">
      <c r="A184" s="47"/>
      <c r="B184" s="48"/>
      <c r="C184" s="48"/>
      <c r="D184" s="1"/>
      <c r="E184" s="1"/>
      <c r="F184" s="1"/>
      <c r="G184" s="1"/>
      <c r="H184" s="1"/>
      <c r="I184" s="1"/>
      <c r="J184" s="1"/>
      <c r="K184" s="1"/>
      <c r="L184" s="1"/>
      <c r="M184" s="1"/>
      <c r="N184" s="1"/>
      <c r="O184" s="3"/>
      <c r="P184" s="3"/>
      <c r="Q184" s="3"/>
      <c r="R184" s="3"/>
      <c r="S184" s="3"/>
      <c r="T184" s="3"/>
      <c r="U184" s="3"/>
      <c r="V184" s="3"/>
      <c r="W184" s="3"/>
      <c r="X184" s="3"/>
      <c r="Y184" s="3"/>
      <c r="Z184" s="3"/>
      <c r="AA184" s="3"/>
      <c r="AB184" s="3"/>
      <c r="AC184" s="3"/>
      <c r="AD184" s="3"/>
      <c r="AE184" s="3"/>
      <c r="AF184" s="3"/>
    </row>
    <row r="185" spans="1:32" ht="15.75" customHeight="1">
      <c r="A185" s="47"/>
      <c r="B185" s="48"/>
      <c r="C185" s="48"/>
      <c r="D185" s="1"/>
      <c r="E185" s="1"/>
      <c r="F185" s="1"/>
      <c r="G185" s="1"/>
      <c r="H185" s="1"/>
      <c r="I185" s="1"/>
      <c r="J185" s="1"/>
      <c r="K185" s="1"/>
      <c r="L185" s="1"/>
      <c r="M185" s="1"/>
      <c r="N185" s="1"/>
      <c r="O185" s="3"/>
      <c r="P185" s="3"/>
      <c r="Q185" s="3"/>
      <c r="R185" s="3"/>
      <c r="S185" s="3"/>
      <c r="T185" s="3"/>
      <c r="U185" s="3"/>
      <c r="V185" s="3"/>
      <c r="W185" s="3"/>
      <c r="X185" s="3"/>
      <c r="Y185" s="3"/>
      <c r="Z185" s="3"/>
      <c r="AA185" s="3"/>
      <c r="AB185" s="3"/>
      <c r="AC185" s="3"/>
      <c r="AD185" s="3"/>
      <c r="AE185" s="3"/>
      <c r="AF185" s="3"/>
    </row>
    <row r="186" spans="1:32" ht="15.75" customHeight="1">
      <c r="A186" s="47"/>
      <c r="B186" s="48"/>
      <c r="C186" s="48"/>
      <c r="D186" s="1"/>
      <c r="E186" s="1"/>
      <c r="F186" s="1"/>
      <c r="G186" s="1"/>
      <c r="H186" s="1"/>
      <c r="I186" s="1"/>
      <c r="J186" s="1"/>
      <c r="K186" s="1"/>
      <c r="L186" s="1"/>
      <c r="M186" s="1"/>
      <c r="N186" s="1"/>
      <c r="O186" s="3"/>
      <c r="P186" s="3"/>
      <c r="Q186" s="3"/>
      <c r="R186" s="3"/>
      <c r="S186" s="3"/>
      <c r="T186" s="3"/>
      <c r="U186" s="3"/>
      <c r="V186" s="3"/>
      <c r="W186" s="3"/>
      <c r="X186" s="3"/>
      <c r="Y186" s="3"/>
      <c r="Z186" s="3"/>
      <c r="AA186" s="3"/>
      <c r="AB186" s="3"/>
      <c r="AC186" s="3"/>
      <c r="AD186" s="3"/>
      <c r="AE186" s="3"/>
      <c r="AF186" s="3"/>
    </row>
    <row r="187" spans="1:32" ht="15.75" customHeight="1">
      <c r="A187" s="47"/>
      <c r="B187" s="48"/>
      <c r="C187" s="48"/>
      <c r="D187" s="1"/>
      <c r="E187" s="1"/>
      <c r="F187" s="1"/>
      <c r="G187" s="1"/>
      <c r="H187" s="1"/>
      <c r="I187" s="1"/>
      <c r="J187" s="1"/>
      <c r="K187" s="1"/>
      <c r="L187" s="1"/>
      <c r="M187" s="1"/>
      <c r="N187" s="1"/>
      <c r="O187" s="3"/>
      <c r="P187" s="3"/>
      <c r="Q187" s="3"/>
      <c r="R187" s="3"/>
      <c r="S187" s="3"/>
      <c r="T187" s="3"/>
      <c r="U187" s="3"/>
      <c r="V187" s="3"/>
      <c r="W187" s="3"/>
      <c r="X187" s="3"/>
      <c r="Y187" s="3"/>
      <c r="Z187" s="3"/>
      <c r="AA187" s="3"/>
      <c r="AB187" s="3"/>
      <c r="AC187" s="3"/>
      <c r="AD187" s="3"/>
      <c r="AE187" s="3"/>
      <c r="AF187" s="3"/>
    </row>
    <row r="188" spans="1:32" ht="15.75" customHeight="1">
      <c r="A188" s="47"/>
      <c r="B188" s="48"/>
      <c r="C188" s="48"/>
      <c r="D188" s="1"/>
      <c r="E188" s="1"/>
      <c r="F188" s="1"/>
      <c r="G188" s="1"/>
      <c r="H188" s="1"/>
      <c r="I188" s="1"/>
      <c r="J188" s="1"/>
      <c r="K188" s="1"/>
      <c r="L188" s="1"/>
      <c r="M188" s="1"/>
      <c r="N188" s="1"/>
      <c r="O188" s="3"/>
      <c r="P188" s="3"/>
      <c r="Q188" s="3"/>
      <c r="R188" s="3"/>
      <c r="S188" s="3"/>
      <c r="T188" s="3"/>
      <c r="U188" s="3"/>
      <c r="V188" s="3"/>
      <c r="W188" s="3"/>
      <c r="X188" s="3"/>
      <c r="Y188" s="3"/>
      <c r="Z188" s="3"/>
      <c r="AA188" s="3"/>
      <c r="AB188" s="3"/>
      <c r="AC188" s="3"/>
      <c r="AD188" s="3"/>
      <c r="AE188" s="3"/>
      <c r="AF188" s="3"/>
    </row>
    <row r="189" spans="1:32" ht="15.75" customHeight="1">
      <c r="A189" s="47"/>
      <c r="B189" s="48"/>
      <c r="C189" s="48"/>
      <c r="D189" s="1"/>
      <c r="E189" s="1"/>
      <c r="F189" s="1"/>
      <c r="G189" s="1"/>
      <c r="H189" s="1"/>
      <c r="I189" s="1"/>
      <c r="J189" s="1"/>
      <c r="K189" s="1"/>
      <c r="L189" s="1"/>
      <c r="M189" s="1"/>
      <c r="N189" s="1"/>
      <c r="O189" s="3"/>
      <c r="P189" s="3"/>
      <c r="Q189" s="3"/>
      <c r="R189" s="3"/>
      <c r="S189" s="3"/>
      <c r="T189" s="3"/>
      <c r="U189" s="3"/>
      <c r="V189" s="3"/>
      <c r="W189" s="3"/>
      <c r="X189" s="3"/>
      <c r="Y189" s="3"/>
      <c r="Z189" s="3"/>
      <c r="AA189" s="3"/>
      <c r="AB189" s="3"/>
      <c r="AC189" s="3"/>
      <c r="AD189" s="3"/>
      <c r="AE189" s="3"/>
      <c r="AF189" s="3"/>
    </row>
    <row r="190" spans="1:32" ht="15.75" customHeight="1">
      <c r="A190" s="47"/>
      <c r="B190" s="48"/>
      <c r="C190" s="48"/>
      <c r="D190" s="1"/>
      <c r="E190" s="1"/>
      <c r="F190" s="1"/>
      <c r="G190" s="1"/>
      <c r="H190" s="1"/>
      <c r="I190" s="1"/>
      <c r="J190" s="1"/>
      <c r="K190" s="1"/>
      <c r="L190" s="1"/>
      <c r="M190" s="1"/>
      <c r="N190" s="1"/>
      <c r="O190" s="3"/>
      <c r="P190" s="3"/>
      <c r="Q190" s="3"/>
      <c r="R190" s="3"/>
      <c r="S190" s="3"/>
      <c r="T190" s="3"/>
      <c r="U190" s="3"/>
      <c r="V190" s="3"/>
      <c r="W190" s="3"/>
      <c r="X190" s="3"/>
      <c r="Y190" s="3"/>
      <c r="Z190" s="3"/>
      <c r="AA190" s="3"/>
      <c r="AB190" s="3"/>
      <c r="AC190" s="3"/>
      <c r="AD190" s="3"/>
      <c r="AE190" s="3"/>
      <c r="AF190" s="3"/>
    </row>
    <row r="191" spans="1:32" ht="15.75" customHeight="1">
      <c r="A191" s="47"/>
      <c r="B191" s="48"/>
      <c r="C191" s="48"/>
      <c r="D191" s="1"/>
      <c r="E191" s="1"/>
      <c r="F191" s="1"/>
      <c r="G191" s="1"/>
      <c r="H191" s="1"/>
      <c r="I191" s="1"/>
      <c r="J191" s="1"/>
      <c r="K191" s="1"/>
      <c r="L191" s="1"/>
      <c r="M191" s="1"/>
      <c r="N191" s="1"/>
      <c r="O191" s="3"/>
      <c r="P191" s="3"/>
      <c r="Q191" s="3"/>
      <c r="R191" s="3"/>
      <c r="S191" s="3"/>
      <c r="T191" s="3"/>
      <c r="U191" s="3"/>
      <c r="V191" s="3"/>
      <c r="W191" s="3"/>
      <c r="X191" s="3"/>
      <c r="Y191" s="3"/>
      <c r="Z191" s="3"/>
      <c r="AA191" s="3"/>
      <c r="AB191" s="3"/>
      <c r="AC191" s="3"/>
      <c r="AD191" s="3"/>
      <c r="AE191" s="3"/>
      <c r="AF191" s="3"/>
    </row>
    <row r="192" spans="1:32" ht="15.75" customHeight="1">
      <c r="A192" s="47"/>
      <c r="B192" s="48"/>
      <c r="C192" s="48"/>
      <c r="D192" s="1"/>
      <c r="E192" s="1"/>
      <c r="F192" s="1"/>
      <c r="G192" s="1"/>
      <c r="H192" s="1"/>
      <c r="I192" s="1"/>
      <c r="J192" s="1"/>
      <c r="K192" s="1"/>
      <c r="L192" s="1"/>
      <c r="M192" s="1"/>
      <c r="N192" s="1"/>
      <c r="O192" s="3"/>
      <c r="P192" s="3"/>
      <c r="Q192" s="3"/>
      <c r="R192" s="3"/>
      <c r="S192" s="3"/>
      <c r="T192" s="3"/>
      <c r="U192" s="3"/>
      <c r="V192" s="3"/>
      <c r="W192" s="3"/>
      <c r="X192" s="3"/>
      <c r="Y192" s="3"/>
      <c r="Z192" s="3"/>
      <c r="AA192" s="3"/>
      <c r="AB192" s="3"/>
      <c r="AC192" s="3"/>
      <c r="AD192" s="3"/>
      <c r="AE192" s="3"/>
      <c r="AF192" s="3"/>
    </row>
    <row r="193" spans="1:32" ht="15.75" customHeight="1">
      <c r="A193" s="47"/>
      <c r="B193" s="48"/>
      <c r="C193" s="48"/>
      <c r="D193" s="1"/>
      <c r="E193" s="1"/>
      <c r="F193" s="1"/>
      <c r="G193" s="1"/>
      <c r="H193" s="1"/>
      <c r="I193" s="1"/>
      <c r="J193" s="1"/>
      <c r="K193" s="1"/>
      <c r="L193" s="1"/>
      <c r="M193" s="1"/>
      <c r="N193" s="1"/>
      <c r="O193" s="3"/>
      <c r="P193" s="3"/>
      <c r="Q193" s="3"/>
      <c r="R193" s="3"/>
      <c r="S193" s="3"/>
      <c r="T193" s="3"/>
      <c r="U193" s="3"/>
      <c r="V193" s="3"/>
      <c r="W193" s="3"/>
      <c r="X193" s="3"/>
      <c r="Y193" s="3"/>
      <c r="Z193" s="3"/>
      <c r="AA193" s="3"/>
      <c r="AB193" s="3"/>
      <c r="AC193" s="3"/>
      <c r="AD193" s="3"/>
      <c r="AE193" s="3"/>
      <c r="AF193" s="3"/>
    </row>
    <row r="194" spans="1:32" ht="15.75" customHeight="1">
      <c r="A194" s="47"/>
      <c r="B194" s="48"/>
      <c r="C194" s="48"/>
      <c r="D194" s="1"/>
      <c r="E194" s="1"/>
      <c r="F194" s="1"/>
      <c r="G194" s="1"/>
      <c r="H194" s="1"/>
      <c r="I194" s="1"/>
      <c r="J194" s="1"/>
      <c r="K194" s="1"/>
      <c r="L194" s="1"/>
      <c r="M194" s="1"/>
      <c r="N194" s="1"/>
      <c r="O194" s="3"/>
      <c r="P194" s="3"/>
      <c r="Q194" s="3"/>
      <c r="R194" s="3"/>
      <c r="S194" s="3"/>
      <c r="T194" s="3"/>
      <c r="U194" s="3"/>
      <c r="V194" s="3"/>
      <c r="W194" s="3"/>
      <c r="X194" s="3"/>
      <c r="Y194" s="3"/>
      <c r="Z194" s="3"/>
      <c r="AA194" s="3"/>
      <c r="AB194" s="3"/>
      <c r="AC194" s="3"/>
      <c r="AD194" s="3"/>
      <c r="AE194" s="3"/>
      <c r="AF194" s="3"/>
    </row>
    <row r="195" spans="1:32" ht="15.75" customHeight="1">
      <c r="A195" s="47"/>
      <c r="B195" s="48"/>
      <c r="C195" s="48"/>
      <c r="D195" s="1"/>
      <c r="E195" s="1"/>
      <c r="F195" s="1"/>
      <c r="G195" s="1"/>
      <c r="H195" s="1"/>
      <c r="I195" s="1"/>
      <c r="J195" s="1"/>
      <c r="K195" s="1"/>
      <c r="L195" s="1"/>
      <c r="M195" s="1"/>
      <c r="N195" s="1"/>
      <c r="O195" s="3"/>
      <c r="P195" s="3"/>
      <c r="Q195" s="3"/>
      <c r="R195" s="3"/>
      <c r="S195" s="3"/>
      <c r="T195" s="3"/>
      <c r="U195" s="3"/>
      <c r="V195" s="3"/>
      <c r="W195" s="3"/>
      <c r="X195" s="3"/>
      <c r="Y195" s="3"/>
      <c r="Z195" s="3"/>
      <c r="AA195" s="3"/>
      <c r="AB195" s="3"/>
      <c r="AC195" s="3"/>
      <c r="AD195" s="3"/>
      <c r="AE195" s="3"/>
      <c r="AF195" s="3"/>
    </row>
    <row r="196" spans="1:32" ht="15.75" customHeight="1">
      <c r="A196" s="47"/>
      <c r="B196" s="48"/>
      <c r="C196" s="48"/>
      <c r="D196" s="1"/>
      <c r="E196" s="1"/>
      <c r="F196" s="1"/>
      <c r="G196" s="1"/>
      <c r="H196" s="1"/>
      <c r="I196" s="1"/>
      <c r="J196" s="1"/>
      <c r="K196" s="1"/>
      <c r="L196" s="1"/>
      <c r="M196" s="1"/>
      <c r="N196" s="1"/>
      <c r="O196" s="3"/>
      <c r="P196" s="3"/>
      <c r="Q196" s="3"/>
      <c r="R196" s="3"/>
      <c r="S196" s="3"/>
      <c r="T196" s="3"/>
      <c r="U196" s="3"/>
      <c r="V196" s="3"/>
      <c r="W196" s="3"/>
      <c r="X196" s="3"/>
      <c r="Y196" s="3"/>
      <c r="Z196" s="3"/>
      <c r="AA196" s="3"/>
      <c r="AB196" s="3"/>
      <c r="AC196" s="3"/>
      <c r="AD196" s="3"/>
      <c r="AE196" s="3"/>
      <c r="AF196" s="3"/>
    </row>
    <row r="197" spans="1:32" ht="15.75" customHeight="1">
      <c r="A197" s="47"/>
      <c r="B197" s="48"/>
      <c r="C197" s="48"/>
      <c r="D197" s="1"/>
      <c r="E197" s="1"/>
      <c r="F197" s="1"/>
      <c r="G197" s="1"/>
      <c r="H197" s="1"/>
      <c r="I197" s="1"/>
      <c r="J197" s="1"/>
      <c r="K197" s="1"/>
      <c r="L197" s="1"/>
      <c r="M197" s="1"/>
      <c r="N197" s="1"/>
      <c r="O197" s="3"/>
      <c r="P197" s="3"/>
      <c r="Q197" s="3"/>
      <c r="R197" s="3"/>
      <c r="S197" s="3"/>
      <c r="T197" s="3"/>
      <c r="U197" s="3"/>
      <c r="V197" s="3"/>
      <c r="W197" s="3"/>
      <c r="X197" s="3"/>
      <c r="Y197" s="3"/>
      <c r="Z197" s="3"/>
      <c r="AA197" s="3"/>
      <c r="AB197" s="3"/>
      <c r="AC197" s="3"/>
      <c r="AD197" s="3"/>
      <c r="AE197" s="3"/>
      <c r="AF197" s="3"/>
    </row>
    <row r="198" spans="1:32" ht="15.75" customHeight="1">
      <c r="A198" s="47"/>
      <c r="B198" s="48"/>
      <c r="C198" s="48"/>
      <c r="D198" s="1"/>
      <c r="E198" s="1"/>
      <c r="F198" s="1"/>
      <c r="G198" s="1"/>
      <c r="H198" s="1"/>
      <c r="I198" s="1"/>
      <c r="J198" s="1"/>
      <c r="K198" s="1"/>
      <c r="L198" s="1"/>
      <c r="M198" s="1"/>
      <c r="N198" s="1"/>
      <c r="O198" s="3"/>
      <c r="P198" s="3"/>
      <c r="Q198" s="3"/>
      <c r="R198" s="3"/>
      <c r="S198" s="3"/>
      <c r="T198" s="3"/>
      <c r="U198" s="3"/>
      <c r="V198" s="3"/>
      <c r="W198" s="3"/>
      <c r="X198" s="3"/>
      <c r="Y198" s="3"/>
      <c r="Z198" s="3"/>
      <c r="AA198" s="3"/>
      <c r="AB198" s="3"/>
      <c r="AC198" s="3"/>
      <c r="AD198" s="3"/>
      <c r="AE198" s="3"/>
      <c r="AF198" s="3"/>
    </row>
    <row r="199" spans="1:32" ht="15.75" customHeight="1">
      <c r="A199" s="47"/>
      <c r="B199" s="48"/>
      <c r="C199" s="48"/>
      <c r="D199" s="1"/>
      <c r="E199" s="1"/>
      <c r="F199" s="1"/>
      <c r="G199" s="1"/>
      <c r="H199" s="1"/>
      <c r="I199" s="1"/>
      <c r="J199" s="1"/>
      <c r="K199" s="1"/>
      <c r="L199" s="1"/>
      <c r="M199" s="1"/>
      <c r="N199" s="1"/>
      <c r="O199" s="3"/>
      <c r="P199" s="3"/>
      <c r="Q199" s="3"/>
      <c r="R199" s="3"/>
      <c r="S199" s="3"/>
      <c r="T199" s="3"/>
      <c r="U199" s="3"/>
      <c r="V199" s="3"/>
      <c r="W199" s="3"/>
      <c r="X199" s="3"/>
      <c r="Y199" s="3"/>
      <c r="Z199" s="3"/>
      <c r="AA199" s="3"/>
      <c r="AB199" s="3"/>
      <c r="AC199" s="3"/>
      <c r="AD199" s="3"/>
      <c r="AE199" s="3"/>
      <c r="AF199" s="3"/>
    </row>
    <row r="200" spans="1:32" ht="15.75" customHeight="1">
      <c r="A200" s="47"/>
      <c r="B200" s="48"/>
      <c r="C200" s="48"/>
      <c r="D200" s="1"/>
      <c r="E200" s="1"/>
      <c r="F200" s="1"/>
      <c r="G200" s="1"/>
      <c r="H200" s="1"/>
      <c r="I200" s="1"/>
      <c r="J200" s="1"/>
      <c r="K200" s="1"/>
      <c r="L200" s="1"/>
      <c r="M200" s="1"/>
      <c r="N200" s="1"/>
      <c r="O200" s="3"/>
      <c r="P200" s="3"/>
      <c r="Q200" s="3"/>
      <c r="R200" s="3"/>
      <c r="S200" s="3"/>
      <c r="T200" s="3"/>
      <c r="U200" s="3"/>
      <c r="V200" s="3"/>
      <c r="W200" s="3"/>
      <c r="X200" s="3"/>
      <c r="Y200" s="3"/>
      <c r="Z200" s="3"/>
      <c r="AA200" s="3"/>
      <c r="AB200" s="3"/>
      <c r="AC200" s="3"/>
      <c r="AD200" s="3"/>
      <c r="AE200" s="3"/>
      <c r="AF200" s="3"/>
    </row>
    <row r="201" spans="1:32" ht="15.75" customHeight="1">
      <c r="A201" s="47"/>
      <c r="B201" s="48"/>
      <c r="C201" s="48"/>
      <c r="D201" s="1"/>
      <c r="E201" s="1"/>
      <c r="F201" s="1"/>
      <c r="G201" s="1"/>
      <c r="H201" s="1"/>
      <c r="I201" s="1"/>
      <c r="J201" s="1"/>
      <c r="K201" s="1"/>
      <c r="L201" s="1"/>
      <c r="M201" s="1"/>
      <c r="N201" s="1"/>
      <c r="O201" s="3"/>
      <c r="P201" s="3"/>
      <c r="Q201" s="3"/>
      <c r="R201" s="3"/>
      <c r="S201" s="3"/>
      <c r="T201" s="3"/>
      <c r="U201" s="3"/>
      <c r="V201" s="3"/>
      <c r="W201" s="3"/>
      <c r="X201" s="3"/>
      <c r="Y201" s="3"/>
      <c r="Z201" s="3"/>
      <c r="AA201" s="3"/>
      <c r="AB201" s="3"/>
      <c r="AC201" s="3"/>
      <c r="AD201" s="3"/>
      <c r="AE201" s="3"/>
      <c r="AF201" s="3"/>
    </row>
    <row r="202" spans="1:32" ht="15.75" customHeight="1">
      <c r="A202" s="47"/>
      <c r="B202" s="48"/>
      <c r="C202" s="48"/>
      <c r="D202" s="1"/>
      <c r="E202" s="1"/>
      <c r="F202" s="1"/>
      <c r="G202" s="1"/>
      <c r="H202" s="1"/>
      <c r="I202" s="1"/>
      <c r="J202" s="1"/>
      <c r="K202" s="1"/>
      <c r="L202" s="1"/>
      <c r="M202" s="1"/>
      <c r="N202" s="1"/>
      <c r="O202" s="3"/>
      <c r="P202" s="3"/>
      <c r="Q202" s="3"/>
      <c r="R202" s="3"/>
      <c r="S202" s="3"/>
      <c r="T202" s="3"/>
      <c r="U202" s="3"/>
      <c r="V202" s="3"/>
      <c r="W202" s="3"/>
      <c r="X202" s="3"/>
      <c r="Y202" s="3"/>
      <c r="Z202" s="3"/>
      <c r="AA202" s="3"/>
      <c r="AB202" s="3"/>
      <c r="AC202" s="3"/>
      <c r="AD202" s="3"/>
      <c r="AE202" s="3"/>
      <c r="AF202" s="3"/>
    </row>
    <row r="203" spans="1:32" ht="15.75" customHeight="1">
      <c r="A203" s="47"/>
      <c r="B203" s="48"/>
      <c r="C203" s="48"/>
      <c r="D203" s="1"/>
      <c r="E203" s="1"/>
      <c r="F203" s="1"/>
      <c r="G203" s="1"/>
      <c r="H203" s="1"/>
      <c r="I203" s="1"/>
      <c r="J203" s="1"/>
      <c r="K203" s="1"/>
      <c r="L203" s="1"/>
      <c r="M203" s="1"/>
      <c r="N203" s="1"/>
      <c r="O203" s="3"/>
      <c r="P203" s="3"/>
      <c r="Q203" s="3"/>
      <c r="R203" s="3"/>
      <c r="S203" s="3"/>
      <c r="T203" s="3"/>
      <c r="U203" s="3"/>
      <c r="V203" s="3"/>
      <c r="W203" s="3"/>
      <c r="X203" s="3"/>
      <c r="Y203" s="3"/>
      <c r="Z203" s="3"/>
      <c r="AA203" s="3"/>
      <c r="AB203" s="3"/>
      <c r="AC203" s="3"/>
      <c r="AD203" s="3"/>
      <c r="AE203" s="3"/>
      <c r="AF203" s="3"/>
    </row>
    <row r="204" spans="1:32" ht="15.75" customHeight="1">
      <c r="A204" s="47"/>
      <c r="B204" s="48"/>
      <c r="C204" s="48"/>
      <c r="D204" s="1"/>
      <c r="E204" s="1"/>
      <c r="F204" s="1"/>
      <c r="G204" s="1"/>
      <c r="H204" s="1"/>
      <c r="I204" s="1"/>
      <c r="J204" s="1"/>
      <c r="K204" s="1"/>
      <c r="L204" s="1"/>
      <c r="M204" s="1"/>
      <c r="N204" s="1"/>
      <c r="O204" s="3"/>
      <c r="P204" s="3"/>
      <c r="Q204" s="3"/>
      <c r="R204" s="3"/>
      <c r="S204" s="3"/>
      <c r="T204" s="3"/>
      <c r="U204" s="3"/>
      <c r="V204" s="3"/>
      <c r="W204" s="3"/>
      <c r="X204" s="3"/>
      <c r="Y204" s="3"/>
      <c r="Z204" s="3"/>
      <c r="AA204" s="3"/>
      <c r="AB204" s="3"/>
      <c r="AC204" s="3"/>
      <c r="AD204" s="3"/>
      <c r="AE204" s="3"/>
      <c r="AF204" s="3"/>
    </row>
    <row r="205" spans="1:32" ht="15.75" customHeight="1">
      <c r="A205" s="47"/>
      <c r="B205" s="48"/>
      <c r="C205" s="48"/>
      <c r="D205" s="1"/>
      <c r="E205" s="1"/>
      <c r="F205" s="1"/>
      <c r="G205" s="1"/>
      <c r="H205" s="1"/>
      <c r="I205" s="1"/>
      <c r="J205" s="1"/>
      <c r="K205" s="1"/>
      <c r="L205" s="1"/>
      <c r="M205" s="1"/>
      <c r="N205" s="1"/>
      <c r="O205" s="3"/>
      <c r="P205" s="3"/>
      <c r="Q205" s="3"/>
      <c r="R205" s="3"/>
      <c r="S205" s="3"/>
      <c r="T205" s="3"/>
      <c r="U205" s="3"/>
      <c r="V205" s="3"/>
      <c r="W205" s="3"/>
      <c r="X205" s="3"/>
      <c r="Y205" s="3"/>
      <c r="Z205" s="3"/>
      <c r="AA205" s="3"/>
      <c r="AB205" s="3"/>
      <c r="AC205" s="3"/>
      <c r="AD205" s="3"/>
      <c r="AE205" s="3"/>
      <c r="AF205" s="3"/>
    </row>
    <row r="206" spans="1:32" ht="15.75" customHeight="1">
      <c r="A206" s="47"/>
      <c r="B206" s="48"/>
      <c r="C206" s="48"/>
      <c r="D206" s="1"/>
      <c r="E206" s="1"/>
      <c r="F206" s="1"/>
      <c r="G206" s="1"/>
      <c r="H206" s="1"/>
      <c r="I206" s="1"/>
      <c r="J206" s="1"/>
      <c r="K206" s="1"/>
      <c r="L206" s="1"/>
      <c r="M206" s="1"/>
      <c r="N206" s="1"/>
      <c r="O206" s="3"/>
      <c r="P206" s="3"/>
      <c r="Q206" s="3"/>
      <c r="R206" s="3"/>
      <c r="S206" s="3"/>
      <c r="T206" s="3"/>
      <c r="U206" s="3"/>
      <c r="V206" s="3"/>
      <c r="W206" s="3"/>
      <c r="X206" s="3"/>
      <c r="Y206" s="3"/>
      <c r="Z206" s="3"/>
      <c r="AA206" s="3"/>
      <c r="AB206" s="3"/>
      <c r="AC206" s="3"/>
      <c r="AD206" s="3"/>
      <c r="AE206" s="3"/>
      <c r="AF206" s="3"/>
    </row>
    <row r="207" spans="1:32" ht="15.75" customHeight="1">
      <c r="A207" s="47"/>
      <c r="B207" s="48"/>
      <c r="C207" s="48"/>
      <c r="D207" s="1"/>
      <c r="E207" s="1"/>
      <c r="F207" s="1"/>
      <c r="G207" s="1"/>
      <c r="H207" s="1"/>
      <c r="I207" s="1"/>
      <c r="J207" s="1"/>
      <c r="K207" s="1"/>
      <c r="L207" s="1"/>
      <c r="M207" s="1"/>
      <c r="N207" s="1"/>
      <c r="O207" s="3"/>
      <c r="P207" s="3"/>
      <c r="Q207" s="3"/>
      <c r="R207" s="3"/>
      <c r="S207" s="3"/>
      <c r="T207" s="3"/>
      <c r="U207" s="3"/>
      <c r="V207" s="3"/>
      <c r="W207" s="3"/>
      <c r="X207" s="3"/>
      <c r="Y207" s="3"/>
      <c r="Z207" s="3"/>
      <c r="AA207" s="3"/>
      <c r="AB207" s="3"/>
      <c r="AC207" s="3"/>
      <c r="AD207" s="3"/>
      <c r="AE207" s="3"/>
      <c r="AF207" s="3"/>
    </row>
    <row r="208" spans="1:32" ht="15.75" customHeight="1">
      <c r="A208" s="47"/>
      <c r="B208" s="48"/>
      <c r="C208" s="48"/>
      <c r="D208" s="1"/>
      <c r="E208" s="1"/>
      <c r="F208" s="1"/>
      <c r="G208" s="1"/>
      <c r="H208" s="1"/>
      <c r="I208" s="1"/>
      <c r="J208" s="1"/>
      <c r="K208" s="1"/>
      <c r="L208" s="1"/>
      <c r="M208" s="1"/>
      <c r="N208" s="1"/>
      <c r="O208" s="3"/>
      <c r="P208" s="3"/>
      <c r="Q208" s="3"/>
      <c r="R208" s="3"/>
      <c r="S208" s="3"/>
      <c r="T208" s="3"/>
      <c r="U208" s="3"/>
      <c r="V208" s="3"/>
      <c r="W208" s="3"/>
      <c r="X208" s="3"/>
      <c r="Y208" s="3"/>
      <c r="Z208" s="3"/>
      <c r="AA208" s="3"/>
      <c r="AB208" s="3"/>
      <c r="AC208" s="3"/>
      <c r="AD208" s="3"/>
      <c r="AE208" s="3"/>
      <c r="AF208" s="3"/>
    </row>
    <row r="209" spans="1:32" ht="15.75" customHeight="1">
      <c r="A209" s="47"/>
      <c r="B209" s="48"/>
      <c r="C209" s="48"/>
      <c r="D209" s="1"/>
      <c r="E209" s="1"/>
      <c r="F209" s="1"/>
      <c r="G209" s="1"/>
      <c r="H209" s="1"/>
      <c r="I209" s="1"/>
      <c r="J209" s="1"/>
      <c r="K209" s="1"/>
      <c r="L209" s="1"/>
      <c r="M209" s="1"/>
      <c r="N209" s="1"/>
      <c r="O209" s="3"/>
      <c r="P209" s="3"/>
      <c r="Q209" s="3"/>
      <c r="R209" s="3"/>
      <c r="S209" s="3"/>
      <c r="T209" s="3"/>
      <c r="U209" s="3"/>
      <c r="V209" s="3"/>
      <c r="W209" s="3"/>
      <c r="X209" s="3"/>
      <c r="Y209" s="3"/>
      <c r="Z209" s="3"/>
      <c r="AA209" s="3"/>
      <c r="AB209" s="3"/>
      <c r="AC209" s="3"/>
      <c r="AD209" s="3"/>
      <c r="AE209" s="3"/>
      <c r="AF209" s="3"/>
    </row>
    <row r="210" spans="1:32" ht="15.75" customHeight="1">
      <c r="A210" s="47"/>
      <c r="B210" s="48"/>
      <c r="C210" s="48"/>
      <c r="D210" s="1"/>
      <c r="E210" s="1"/>
      <c r="F210" s="1"/>
      <c r="G210" s="1"/>
      <c r="H210" s="1"/>
      <c r="I210" s="1"/>
      <c r="J210" s="1"/>
      <c r="K210" s="1"/>
      <c r="L210" s="1"/>
      <c r="M210" s="1"/>
      <c r="N210" s="1"/>
      <c r="O210" s="3"/>
      <c r="P210" s="3"/>
      <c r="Q210" s="3"/>
      <c r="R210" s="3"/>
      <c r="S210" s="3"/>
      <c r="T210" s="3"/>
      <c r="U210" s="3"/>
      <c r="V210" s="3"/>
      <c r="W210" s="3"/>
      <c r="X210" s="3"/>
      <c r="Y210" s="3"/>
      <c r="Z210" s="3"/>
      <c r="AA210" s="3"/>
      <c r="AB210" s="3"/>
      <c r="AC210" s="3"/>
      <c r="AD210" s="3"/>
      <c r="AE210" s="3"/>
      <c r="AF210" s="3"/>
    </row>
    <row r="211" spans="1:32" ht="15.75" customHeight="1">
      <c r="A211" s="47"/>
      <c r="B211" s="48"/>
      <c r="C211" s="48"/>
      <c r="D211" s="1"/>
      <c r="E211" s="1"/>
      <c r="F211" s="1"/>
      <c r="G211" s="1"/>
      <c r="H211" s="1"/>
      <c r="I211" s="1"/>
      <c r="J211" s="1"/>
      <c r="K211" s="1"/>
      <c r="L211" s="1"/>
      <c r="M211" s="1"/>
      <c r="N211" s="1"/>
      <c r="O211" s="3"/>
      <c r="P211" s="3"/>
      <c r="Q211" s="3"/>
      <c r="R211" s="3"/>
      <c r="S211" s="3"/>
      <c r="T211" s="3"/>
      <c r="U211" s="3"/>
      <c r="V211" s="3"/>
      <c r="W211" s="3"/>
      <c r="X211" s="3"/>
      <c r="Y211" s="3"/>
      <c r="Z211" s="3"/>
      <c r="AA211" s="3"/>
      <c r="AB211" s="3"/>
      <c r="AC211" s="3"/>
      <c r="AD211" s="3"/>
      <c r="AE211" s="3"/>
      <c r="AF211" s="3"/>
    </row>
    <row r="212" spans="1:32" ht="15.75" customHeight="1">
      <c r="A212" s="47"/>
      <c r="B212" s="48"/>
      <c r="C212" s="48"/>
      <c r="D212" s="1"/>
      <c r="E212" s="1"/>
      <c r="F212" s="1"/>
      <c r="G212" s="1"/>
      <c r="H212" s="1"/>
      <c r="I212" s="1"/>
      <c r="J212" s="1"/>
      <c r="K212" s="1"/>
      <c r="L212" s="1"/>
      <c r="M212" s="1"/>
      <c r="N212" s="1"/>
      <c r="O212" s="3"/>
      <c r="P212" s="3"/>
      <c r="Q212" s="3"/>
      <c r="R212" s="3"/>
      <c r="S212" s="3"/>
      <c r="T212" s="3"/>
      <c r="U212" s="3"/>
      <c r="V212" s="3"/>
      <c r="W212" s="3"/>
      <c r="X212" s="3"/>
      <c r="Y212" s="3"/>
      <c r="Z212" s="3"/>
      <c r="AA212" s="3"/>
      <c r="AB212" s="3"/>
      <c r="AC212" s="3"/>
      <c r="AD212" s="3"/>
      <c r="AE212" s="3"/>
      <c r="AF212" s="3"/>
    </row>
    <row r="213" spans="1:32" ht="15.75" customHeight="1">
      <c r="A213" s="47"/>
      <c r="B213" s="48"/>
      <c r="C213" s="48"/>
      <c r="D213" s="1"/>
      <c r="E213" s="1"/>
      <c r="F213" s="1"/>
      <c r="G213" s="1"/>
      <c r="H213" s="1"/>
      <c r="I213" s="1"/>
      <c r="J213" s="1"/>
      <c r="K213" s="1"/>
      <c r="L213" s="1"/>
      <c r="M213" s="1"/>
      <c r="N213" s="1"/>
      <c r="O213" s="3"/>
      <c r="P213" s="3"/>
      <c r="Q213" s="3"/>
      <c r="R213" s="3"/>
      <c r="S213" s="3"/>
      <c r="T213" s="3"/>
      <c r="U213" s="3"/>
      <c r="V213" s="3"/>
      <c r="W213" s="3"/>
      <c r="X213" s="3"/>
      <c r="Y213" s="3"/>
      <c r="Z213" s="3"/>
      <c r="AA213" s="3"/>
      <c r="AB213" s="3"/>
      <c r="AC213" s="3"/>
      <c r="AD213" s="3"/>
      <c r="AE213" s="3"/>
      <c r="AF213" s="3"/>
    </row>
    <row r="214" spans="1:32" ht="15.75" customHeight="1">
      <c r="A214" s="47"/>
      <c r="B214" s="48"/>
      <c r="C214" s="48"/>
      <c r="D214" s="1"/>
      <c r="E214" s="1"/>
      <c r="F214" s="1"/>
      <c r="G214" s="1"/>
      <c r="H214" s="1"/>
      <c r="I214" s="1"/>
      <c r="J214" s="1"/>
      <c r="K214" s="1"/>
      <c r="L214" s="1"/>
      <c r="M214" s="1"/>
      <c r="N214" s="1"/>
      <c r="O214" s="3"/>
      <c r="P214" s="3"/>
      <c r="Q214" s="3"/>
      <c r="R214" s="3"/>
      <c r="S214" s="3"/>
      <c r="T214" s="3"/>
      <c r="U214" s="3"/>
      <c r="V214" s="3"/>
      <c r="W214" s="3"/>
      <c r="X214" s="3"/>
      <c r="Y214" s="3"/>
      <c r="Z214" s="3"/>
      <c r="AA214" s="3"/>
      <c r="AB214" s="3"/>
      <c r="AC214" s="3"/>
      <c r="AD214" s="3"/>
      <c r="AE214" s="3"/>
      <c r="AF214" s="3"/>
    </row>
    <row r="215" spans="1:32" ht="15.75" customHeight="1">
      <c r="A215" s="47"/>
      <c r="B215" s="48"/>
      <c r="C215" s="48"/>
      <c r="D215" s="1"/>
      <c r="E215" s="1"/>
      <c r="F215" s="1"/>
      <c r="G215" s="1"/>
      <c r="H215" s="1"/>
      <c r="I215" s="1"/>
      <c r="J215" s="1"/>
      <c r="K215" s="1"/>
      <c r="L215" s="1"/>
      <c r="M215" s="1"/>
      <c r="N215" s="1"/>
      <c r="O215" s="3"/>
      <c r="P215" s="3"/>
      <c r="Q215" s="3"/>
      <c r="R215" s="3"/>
      <c r="S215" s="3"/>
      <c r="T215" s="3"/>
      <c r="U215" s="3"/>
      <c r="V215" s="3"/>
      <c r="W215" s="3"/>
      <c r="X215" s="3"/>
      <c r="Y215" s="3"/>
      <c r="Z215" s="3"/>
      <c r="AA215" s="3"/>
      <c r="AB215" s="3"/>
      <c r="AC215" s="3"/>
      <c r="AD215" s="3"/>
      <c r="AE215" s="3"/>
      <c r="AF215" s="3"/>
    </row>
    <row r="216" spans="1:32" ht="15.75" customHeight="1">
      <c r="A216" s="47"/>
      <c r="B216" s="48"/>
      <c r="C216" s="48"/>
      <c r="D216" s="1"/>
      <c r="E216" s="1"/>
      <c r="F216" s="1"/>
      <c r="G216" s="1"/>
      <c r="H216" s="1"/>
      <c r="I216" s="1"/>
      <c r="J216" s="1"/>
      <c r="K216" s="1"/>
      <c r="L216" s="1"/>
      <c r="M216" s="1"/>
      <c r="N216" s="1"/>
      <c r="O216" s="3"/>
      <c r="P216" s="3"/>
      <c r="Q216" s="3"/>
      <c r="R216" s="3"/>
      <c r="S216" s="3"/>
      <c r="T216" s="3"/>
      <c r="U216" s="3"/>
      <c r="V216" s="3"/>
      <c r="W216" s="3"/>
      <c r="X216" s="3"/>
      <c r="Y216" s="3"/>
      <c r="Z216" s="3"/>
      <c r="AA216" s="3"/>
      <c r="AB216" s="3"/>
      <c r="AC216" s="3"/>
      <c r="AD216" s="3"/>
      <c r="AE216" s="3"/>
      <c r="AF216" s="3"/>
    </row>
    <row r="217" spans="1:32" ht="15.75" customHeight="1">
      <c r="A217" s="47"/>
      <c r="B217" s="48"/>
      <c r="C217" s="48"/>
      <c r="D217" s="1"/>
      <c r="E217" s="1"/>
      <c r="F217" s="1"/>
      <c r="G217" s="1"/>
      <c r="H217" s="1"/>
      <c r="I217" s="1"/>
      <c r="J217" s="1"/>
      <c r="K217" s="1"/>
      <c r="L217" s="1"/>
      <c r="M217" s="1"/>
      <c r="N217" s="1"/>
      <c r="O217" s="3"/>
      <c r="P217" s="3"/>
      <c r="Q217" s="3"/>
      <c r="R217" s="3"/>
      <c r="S217" s="3"/>
      <c r="T217" s="3"/>
      <c r="U217" s="3"/>
      <c r="V217" s="3"/>
      <c r="W217" s="3"/>
      <c r="X217" s="3"/>
      <c r="Y217" s="3"/>
      <c r="Z217" s="3"/>
      <c r="AA217" s="3"/>
      <c r="AB217" s="3"/>
      <c r="AC217" s="3"/>
      <c r="AD217" s="3"/>
      <c r="AE217" s="3"/>
      <c r="AF217" s="3"/>
    </row>
    <row r="218" spans="1:32" ht="15.75" customHeight="1">
      <c r="A218" s="47"/>
      <c r="B218" s="48"/>
      <c r="C218" s="48"/>
      <c r="D218" s="1"/>
      <c r="E218" s="1"/>
      <c r="F218" s="1"/>
      <c r="G218" s="1"/>
      <c r="H218" s="1"/>
      <c r="I218" s="1"/>
      <c r="J218" s="1"/>
      <c r="K218" s="1"/>
      <c r="L218" s="1"/>
      <c r="M218" s="1"/>
      <c r="N218" s="1"/>
      <c r="O218" s="3"/>
      <c r="P218" s="3"/>
      <c r="Q218" s="3"/>
      <c r="R218" s="3"/>
      <c r="S218" s="3"/>
      <c r="T218" s="3"/>
      <c r="U218" s="3"/>
      <c r="V218" s="3"/>
      <c r="W218" s="3"/>
      <c r="X218" s="3"/>
      <c r="Y218" s="3"/>
      <c r="Z218" s="3"/>
      <c r="AA218" s="3"/>
      <c r="AB218" s="3"/>
      <c r="AC218" s="3"/>
      <c r="AD218" s="3"/>
      <c r="AE218" s="3"/>
      <c r="AF218" s="3"/>
    </row>
    <row r="219" spans="1:32" ht="15.75" customHeight="1">
      <c r="A219" s="47"/>
      <c r="B219" s="48"/>
      <c r="C219" s="48"/>
      <c r="D219" s="1"/>
      <c r="E219" s="1"/>
      <c r="F219" s="1"/>
      <c r="G219" s="1"/>
      <c r="H219" s="1"/>
      <c r="I219" s="1"/>
      <c r="J219" s="1"/>
      <c r="K219" s="1"/>
      <c r="L219" s="1"/>
      <c r="M219" s="1"/>
      <c r="N219" s="1"/>
      <c r="O219" s="3"/>
      <c r="P219" s="3"/>
      <c r="Q219" s="3"/>
      <c r="R219" s="3"/>
      <c r="S219" s="3"/>
      <c r="T219" s="3"/>
      <c r="U219" s="3"/>
      <c r="V219" s="3"/>
      <c r="W219" s="3"/>
      <c r="X219" s="3"/>
      <c r="Y219" s="3"/>
      <c r="Z219" s="3"/>
      <c r="AA219" s="3"/>
      <c r="AB219" s="3"/>
      <c r="AC219" s="3"/>
      <c r="AD219" s="3"/>
      <c r="AE219" s="3"/>
      <c r="AF219" s="3"/>
    </row>
    <row r="220" spans="1:32" ht="15.75" customHeight="1">
      <c r="A220" s="47"/>
      <c r="B220" s="48"/>
      <c r="C220" s="48"/>
      <c r="D220" s="1"/>
      <c r="E220" s="1"/>
      <c r="F220" s="1"/>
      <c r="G220" s="1"/>
      <c r="H220" s="1"/>
      <c r="I220" s="1"/>
      <c r="J220" s="1"/>
      <c r="K220" s="1"/>
      <c r="L220" s="1"/>
      <c r="M220" s="1"/>
      <c r="N220" s="1"/>
      <c r="O220" s="3"/>
      <c r="P220" s="3"/>
      <c r="Q220" s="3"/>
      <c r="R220" s="3"/>
      <c r="S220" s="3"/>
      <c r="T220" s="3"/>
      <c r="U220" s="3"/>
      <c r="V220" s="3"/>
      <c r="W220" s="3"/>
      <c r="X220" s="3"/>
      <c r="Y220" s="3"/>
      <c r="Z220" s="3"/>
      <c r="AA220" s="3"/>
      <c r="AB220" s="3"/>
      <c r="AC220" s="3"/>
      <c r="AD220" s="3"/>
      <c r="AE220" s="3"/>
      <c r="AF220" s="3"/>
    </row>
    <row r="221" spans="1:32" ht="15.75" customHeight="1">
      <c r="A221" s="47"/>
      <c r="B221" s="48"/>
      <c r="C221" s="48"/>
      <c r="D221" s="1"/>
      <c r="E221" s="1"/>
      <c r="F221" s="1"/>
      <c r="G221" s="1"/>
      <c r="H221" s="1"/>
      <c r="I221" s="1"/>
      <c r="J221" s="1"/>
      <c r="K221" s="1"/>
      <c r="L221" s="1"/>
      <c r="M221" s="1"/>
      <c r="N221" s="1"/>
      <c r="O221" s="3"/>
      <c r="P221" s="3"/>
      <c r="Q221" s="3"/>
      <c r="R221" s="3"/>
      <c r="S221" s="3"/>
      <c r="T221" s="3"/>
      <c r="U221" s="3"/>
      <c r="V221" s="3"/>
      <c r="W221" s="3"/>
      <c r="X221" s="3"/>
      <c r="Y221" s="3"/>
      <c r="Z221" s="3"/>
      <c r="AA221" s="3"/>
      <c r="AB221" s="3"/>
      <c r="AC221" s="3"/>
      <c r="AD221" s="3"/>
      <c r="AE221" s="3"/>
      <c r="AF221" s="3"/>
    </row>
    <row r="222" spans="1:32" ht="15.75" customHeight="1">
      <c r="A222" s="47"/>
      <c r="B222" s="48"/>
      <c r="C222" s="48"/>
      <c r="D222" s="1"/>
      <c r="E222" s="1"/>
      <c r="F222" s="1"/>
      <c r="G222" s="1"/>
      <c r="H222" s="1"/>
      <c r="I222" s="1"/>
      <c r="J222" s="1"/>
      <c r="K222" s="1"/>
      <c r="L222" s="1"/>
      <c r="M222" s="1"/>
      <c r="N222" s="1"/>
      <c r="O222" s="3"/>
      <c r="P222" s="3"/>
      <c r="Q222" s="3"/>
      <c r="R222" s="3"/>
      <c r="S222" s="3"/>
      <c r="T222" s="3"/>
      <c r="U222" s="3"/>
      <c r="V222" s="3"/>
      <c r="W222" s="3"/>
      <c r="X222" s="3"/>
      <c r="Y222" s="3"/>
      <c r="Z222" s="3"/>
      <c r="AA222" s="3"/>
      <c r="AB222" s="3"/>
      <c r="AC222" s="3"/>
      <c r="AD222" s="3"/>
      <c r="AE222" s="3"/>
      <c r="AF222" s="3"/>
    </row>
    <row r="223" spans="1:32" ht="15.75" customHeight="1">
      <c r="A223" s="47"/>
      <c r="B223" s="48"/>
      <c r="C223" s="48"/>
      <c r="D223" s="1"/>
      <c r="E223" s="1"/>
      <c r="F223" s="1"/>
      <c r="G223" s="1"/>
      <c r="H223" s="1"/>
      <c r="I223" s="1"/>
      <c r="J223" s="1"/>
      <c r="K223" s="1"/>
      <c r="L223" s="1"/>
      <c r="M223" s="1"/>
      <c r="N223" s="1"/>
      <c r="O223" s="3"/>
      <c r="P223" s="3"/>
      <c r="Q223" s="3"/>
      <c r="R223" s="3"/>
      <c r="S223" s="3"/>
      <c r="T223" s="3"/>
      <c r="U223" s="3"/>
      <c r="V223" s="3"/>
      <c r="W223" s="3"/>
      <c r="X223" s="3"/>
      <c r="Y223" s="3"/>
      <c r="Z223" s="3"/>
      <c r="AA223" s="3"/>
      <c r="AB223" s="3"/>
      <c r="AC223" s="3"/>
      <c r="AD223" s="3"/>
      <c r="AE223" s="3"/>
      <c r="AF223" s="3"/>
    </row>
    <row r="224" spans="1:32" ht="15.75" customHeight="1">
      <c r="A224" s="47"/>
      <c r="B224" s="48"/>
      <c r="C224" s="48"/>
      <c r="D224" s="1"/>
      <c r="E224" s="1"/>
      <c r="F224" s="1"/>
      <c r="G224" s="1"/>
      <c r="H224" s="1"/>
      <c r="I224" s="1"/>
      <c r="J224" s="1"/>
      <c r="K224" s="1"/>
      <c r="L224" s="1"/>
      <c r="M224" s="1"/>
      <c r="N224" s="1"/>
      <c r="O224" s="3"/>
      <c r="P224" s="3"/>
      <c r="Q224" s="3"/>
      <c r="R224" s="3"/>
      <c r="S224" s="3"/>
      <c r="T224" s="3"/>
      <c r="U224" s="3"/>
      <c r="V224" s="3"/>
      <c r="W224" s="3"/>
      <c r="X224" s="3"/>
      <c r="Y224" s="3"/>
      <c r="Z224" s="3"/>
      <c r="AA224" s="3"/>
      <c r="AB224" s="3"/>
      <c r="AC224" s="3"/>
      <c r="AD224" s="3"/>
      <c r="AE224" s="3"/>
      <c r="AF224" s="3"/>
    </row>
    <row r="225" spans="1:32" ht="15.75" customHeight="1">
      <c r="A225" s="47"/>
      <c r="B225" s="48"/>
      <c r="C225" s="48"/>
      <c r="D225" s="1"/>
      <c r="E225" s="1"/>
      <c r="F225" s="1"/>
      <c r="G225" s="1"/>
      <c r="H225" s="1"/>
      <c r="I225" s="1"/>
      <c r="J225" s="1"/>
      <c r="K225" s="1"/>
      <c r="L225" s="1"/>
      <c r="M225" s="1"/>
      <c r="N225" s="1"/>
      <c r="O225" s="3"/>
      <c r="P225" s="3"/>
      <c r="Q225" s="3"/>
      <c r="R225" s="3"/>
      <c r="S225" s="3"/>
      <c r="T225" s="3"/>
      <c r="U225" s="3"/>
      <c r="V225" s="3"/>
      <c r="W225" s="3"/>
      <c r="X225" s="3"/>
      <c r="Y225" s="3"/>
      <c r="Z225" s="3"/>
      <c r="AA225" s="3"/>
      <c r="AB225" s="3"/>
      <c r="AC225" s="3"/>
      <c r="AD225" s="3"/>
      <c r="AE225" s="3"/>
      <c r="AF225" s="3"/>
    </row>
    <row r="226" spans="1:32" ht="15.75" customHeight="1">
      <c r="A226" s="47"/>
      <c r="B226" s="48"/>
      <c r="C226" s="48"/>
      <c r="D226" s="1"/>
      <c r="E226" s="1"/>
      <c r="F226" s="1"/>
      <c r="G226" s="1"/>
      <c r="H226" s="1"/>
      <c r="I226" s="1"/>
      <c r="J226" s="1"/>
      <c r="K226" s="1"/>
      <c r="L226" s="1"/>
      <c r="M226" s="1"/>
      <c r="N226" s="1"/>
      <c r="O226" s="3"/>
      <c r="P226" s="3"/>
      <c r="Q226" s="3"/>
      <c r="R226" s="3"/>
      <c r="S226" s="3"/>
      <c r="T226" s="3"/>
      <c r="U226" s="3"/>
      <c r="V226" s="3"/>
      <c r="W226" s="3"/>
      <c r="X226" s="3"/>
      <c r="Y226" s="3"/>
      <c r="Z226" s="3"/>
      <c r="AA226" s="3"/>
      <c r="AB226" s="3"/>
      <c r="AC226" s="3"/>
      <c r="AD226" s="3"/>
      <c r="AE226" s="3"/>
      <c r="AF226" s="3"/>
    </row>
    <row r="227" spans="1:32" ht="15.75" customHeight="1">
      <c r="A227" s="47"/>
      <c r="B227" s="48"/>
      <c r="C227" s="48"/>
      <c r="D227" s="1"/>
      <c r="E227" s="1"/>
      <c r="F227" s="1"/>
      <c r="G227" s="1"/>
      <c r="H227" s="1"/>
      <c r="I227" s="1"/>
      <c r="J227" s="1"/>
      <c r="K227" s="1"/>
      <c r="L227" s="1"/>
      <c r="M227" s="1"/>
      <c r="N227" s="1"/>
      <c r="O227" s="3"/>
      <c r="P227" s="3"/>
      <c r="Q227" s="3"/>
      <c r="R227" s="3"/>
      <c r="S227" s="3"/>
      <c r="T227" s="3"/>
      <c r="U227" s="3"/>
      <c r="V227" s="3"/>
      <c r="W227" s="3"/>
      <c r="X227" s="3"/>
      <c r="Y227" s="3"/>
      <c r="Z227" s="3"/>
      <c r="AA227" s="3"/>
      <c r="AB227" s="3"/>
      <c r="AC227" s="3"/>
      <c r="AD227" s="3"/>
      <c r="AE227" s="3"/>
      <c r="AF227" s="3"/>
    </row>
    <row r="228" spans="1:32" ht="15.75" customHeight="1">
      <c r="A228" s="47"/>
      <c r="B228" s="48"/>
      <c r="C228" s="48"/>
      <c r="D228" s="1"/>
      <c r="E228" s="1"/>
      <c r="F228" s="1"/>
      <c r="G228" s="1"/>
      <c r="H228" s="1"/>
      <c r="I228" s="1"/>
      <c r="J228" s="1"/>
      <c r="K228" s="1"/>
      <c r="L228" s="1"/>
      <c r="M228" s="1"/>
      <c r="N228" s="1"/>
      <c r="O228" s="3"/>
      <c r="P228" s="3"/>
      <c r="Q228" s="3"/>
      <c r="R228" s="3"/>
      <c r="S228" s="3"/>
      <c r="T228" s="3"/>
      <c r="U228" s="3"/>
      <c r="V228" s="3"/>
      <c r="W228" s="3"/>
      <c r="X228" s="3"/>
      <c r="Y228" s="3"/>
      <c r="Z228" s="3"/>
      <c r="AA228" s="3"/>
      <c r="AB228" s="3"/>
      <c r="AC228" s="3"/>
      <c r="AD228" s="3"/>
      <c r="AE228" s="3"/>
      <c r="AF228" s="3"/>
    </row>
    <row r="229" spans="1:32" ht="15.75" customHeight="1">
      <c r="A229" s="47"/>
      <c r="B229" s="48"/>
      <c r="C229" s="48"/>
      <c r="D229" s="1"/>
      <c r="E229" s="1"/>
      <c r="F229" s="1"/>
      <c r="G229" s="1"/>
      <c r="H229" s="1"/>
      <c r="I229" s="1"/>
      <c r="J229" s="1"/>
      <c r="K229" s="1"/>
      <c r="L229" s="1"/>
      <c r="M229" s="1"/>
      <c r="N229" s="1"/>
      <c r="O229" s="3"/>
      <c r="P229" s="3"/>
      <c r="Q229" s="3"/>
      <c r="R229" s="3"/>
      <c r="S229" s="3"/>
      <c r="T229" s="3"/>
      <c r="U229" s="3"/>
      <c r="V229" s="3"/>
      <c r="W229" s="3"/>
      <c r="X229" s="3"/>
      <c r="Y229" s="3"/>
      <c r="Z229" s="3"/>
      <c r="AA229" s="3"/>
      <c r="AB229" s="3"/>
      <c r="AC229" s="3"/>
      <c r="AD229" s="3"/>
      <c r="AE229" s="3"/>
      <c r="AF229" s="3"/>
    </row>
    <row r="230" spans="1:32" ht="15.75" customHeight="1">
      <c r="A230" s="47"/>
      <c r="B230" s="48"/>
      <c r="C230" s="48"/>
      <c r="D230" s="1"/>
      <c r="E230" s="1"/>
      <c r="F230" s="1"/>
      <c r="G230" s="1"/>
      <c r="H230" s="1"/>
      <c r="I230" s="1"/>
      <c r="J230" s="1"/>
      <c r="K230" s="1"/>
      <c r="L230" s="1"/>
      <c r="M230" s="1"/>
      <c r="N230" s="1"/>
      <c r="O230" s="3"/>
      <c r="P230" s="3"/>
      <c r="Q230" s="3"/>
      <c r="R230" s="3"/>
      <c r="S230" s="3"/>
      <c r="T230" s="3"/>
      <c r="U230" s="3"/>
      <c r="V230" s="3"/>
      <c r="W230" s="3"/>
      <c r="X230" s="3"/>
      <c r="Y230" s="3"/>
      <c r="Z230" s="3"/>
      <c r="AA230" s="3"/>
      <c r="AB230" s="3"/>
      <c r="AC230" s="3"/>
      <c r="AD230" s="3"/>
      <c r="AE230" s="3"/>
      <c r="AF230" s="3"/>
    </row>
    <row r="231" spans="1:32" ht="15.75" customHeight="1">
      <c r="A231" s="47"/>
      <c r="B231" s="48"/>
      <c r="C231" s="48"/>
      <c r="D231" s="1"/>
      <c r="E231" s="1"/>
      <c r="F231" s="1"/>
      <c r="G231" s="1"/>
      <c r="H231" s="1"/>
      <c r="I231" s="1"/>
      <c r="J231" s="1"/>
      <c r="K231" s="1"/>
      <c r="L231" s="1"/>
      <c r="M231" s="1"/>
      <c r="N231" s="1"/>
      <c r="O231" s="3"/>
      <c r="P231" s="3"/>
      <c r="Q231" s="3"/>
      <c r="R231" s="3"/>
      <c r="S231" s="3"/>
      <c r="T231" s="3"/>
      <c r="U231" s="3"/>
      <c r="V231" s="3"/>
      <c r="W231" s="3"/>
      <c r="X231" s="3"/>
      <c r="Y231" s="3"/>
      <c r="Z231" s="3"/>
      <c r="AA231" s="3"/>
      <c r="AB231" s="3"/>
      <c r="AC231" s="3"/>
      <c r="AD231" s="3"/>
      <c r="AE231" s="3"/>
      <c r="AF231" s="3"/>
    </row>
    <row r="232" spans="1:32" ht="15.75" customHeight="1">
      <c r="A232" s="47"/>
      <c r="B232" s="48"/>
      <c r="C232" s="48"/>
      <c r="D232" s="1"/>
      <c r="E232" s="1"/>
      <c r="F232" s="1"/>
      <c r="G232" s="1"/>
      <c r="H232" s="1"/>
      <c r="I232" s="1"/>
      <c r="J232" s="1"/>
      <c r="K232" s="1"/>
      <c r="L232" s="1"/>
      <c r="M232" s="1"/>
      <c r="N232" s="1"/>
      <c r="O232" s="3"/>
      <c r="P232" s="3"/>
      <c r="Q232" s="3"/>
      <c r="R232" s="3"/>
      <c r="S232" s="3"/>
      <c r="T232" s="3"/>
      <c r="U232" s="3"/>
      <c r="V232" s="3"/>
      <c r="W232" s="3"/>
      <c r="X232" s="3"/>
      <c r="Y232" s="3"/>
      <c r="Z232" s="3"/>
      <c r="AA232" s="3"/>
      <c r="AB232" s="3"/>
      <c r="AC232" s="3"/>
      <c r="AD232" s="3"/>
      <c r="AE232" s="3"/>
      <c r="AF232" s="3"/>
    </row>
    <row r="233" spans="1:32" ht="15.75" customHeight="1">
      <c r="A233" s="47"/>
      <c r="B233" s="48"/>
      <c r="C233" s="48"/>
      <c r="D233" s="1"/>
      <c r="E233" s="1"/>
      <c r="F233" s="1"/>
      <c r="G233" s="1"/>
      <c r="H233" s="1"/>
      <c r="I233" s="1"/>
      <c r="J233" s="1"/>
      <c r="K233" s="1"/>
      <c r="L233" s="1"/>
      <c r="M233" s="1"/>
      <c r="N233" s="1"/>
      <c r="O233" s="3"/>
      <c r="P233" s="3"/>
      <c r="Q233" s="3"/>
      <c r="R233" s="3"/>
      <c r="S233" s="3"/>
      <c r="T233" s="3"/>
      <c r="U233" s="3"/>
      <c r="V233" s="3"/>
      <c r="W233" s="3"/>
      <c r="X233" s="3"/>
      <c r="Y233" s="3"/>
      <c r="Z233" s="3"/>
      <c r="AA233" s="3"/>
      <c r="AB233" s="3"/>
      <c r="AC233" s="3"/>
      <c r="AD233" s="3"/>
      <c r="AE233" s="3"/>
      <c r="AF233" s="3"/>
    </row>
    <row r="234" spans="1:32" ht="15.75" customHeight="1"/>
    <row r="235" spans="1:32" ht="15.75" customHeight="1"/>
    <row r="236" spans="1:32" ht="15.75" customHeight="1"/>
    <row r="237" spans="1:32" ht="15.75" customHeight="1"/>
    <row r="238" spans="1:32" ht="15.75" customHeight="1"/>
    <row r="239" spans="1:32" ht="15.75" customHeight="1"/>
    <row r="240" spans="1:3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N8"/>
    <mergeCell ref="A33:N33"/>
    <mergeCell ref="A2:N2"/>
    <mergeCell ref="A4:N4"/>
    <mergeCell ref="A5:N5"/>
    <mergeCell ref="A6:N6"/>
    <mergeCell ref="A7:N7"/>
  </mergeCells>
  <hyperlinks>
    <hyperlink ref="H13" r:id="rId1" xr:uid="{00000000-0004-0000-0900-000000000000}"/>
    <hyperlink ref="H16" r:id="rId2" xr:uid="{00000000-0004-0000-0900-000001000000}"/>
    <hyperlink ref="H27" r:id="rId3" xr:uid="{00000000-0004-0000-0900-000002000000}"/>
    <hyperlink ref="I27" r:id="rId4" xr:uid="{00000000-0004-0000-0900-000003000000}"/>
    <hyperlink ref="H28" r:id="rId5" xr:uid="{00000000-0004-0000-0900-000004000000}"/>
    <hyperlink ref="H29" r:id="rId6" xr:uid="{00000000-0004-0000-0900-000005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E1000"/>
  <sheetViews>
    <sheetView workbookViewId="0"/>
  </sheetViews>
  <sheetFormatPr defaultColWidth="14.3984375" defaultRowHeight="15" customHeight="1"/>
  <cols>
    <col min="1" max="1" width="23.73046875" customWidth="1"/>
    <col min="2" max="2" width="20.86328125" customWidth="1"/>
    <col min="3" max="3" width="12" customWidth="1"/>
    <col min="4" max="4" width="16.3984375" customWidth="1"/>
    <col min="5" max="5" width="13.1328125" customWidth="1"/>
    <col min="6" max="6" width="10.59765625" customWidth="1"/>
    <col min="7" max="7" width="10.3984375" customWidth="1"/>
    <col min="8" max="8" width="9.86328125" customWidth="1"/>
    <col min="9" max="9" width="14.3984375" customWidth="1"/>
    <col min="10" max="10" width="6.265625" customWidth="1"/>
    <col min="11" max="11" width="8.1328125" customWidth="1"/>
    <col min="12" max="13" width="8.86328125" customWidth="1"/>
    <col min="14" max="14" width="20.1328125" customWidth="1"/>
    <col min="15" max="31" width="8" customWidth="1"/>
  </cols>
  <sheetData>
    <row r="1" spans="1:31" ht="9" customHeight="1">
      <c r="A1" s="47"/>
      <c r="B1" s="48"/>
      <c r="C1" s="48"/>
      <c r="D1" s="1"/>
      <c r="E1" s="1"/>
      <c r="F1" s="1"/>
      <c r="G1" s="1"/>
      <c r="H1" s="1"/>
      <c r="I1" s="1"/>
      <c r="J1" s="1"/>
      <c r="K1" s="1"/>
      <c r="L1" s="3"/>
      <c r="M1" s="3"/>
      <c r="N1" s="3"/>
      <c r="O1" s="3"/>
      <c r="P1" s="3"/>
      <c r="Q1" s="3"/>
      <c r="R1" s="3"/>
      <c r="S1" s="3"/>
      <c r="T1" s="3"/>
      <c r="U1" s="3"/>
      <c r="V1" s="3"/>
      <c r="W1" s="3"/>
      <c r="X1" s="3"/>
      <c r="Y1" s="3"/>
      <c r="Z1" s="3"/>
      <c r="AA1" s="3"/>
      <c r="AB1" s="3"/>
      <c r="AC1" s="3"/>
      <c r="AD1" s="3"/>
      <c r="AE1" s="3"/>
    </row>
    <row r="2" spans="1:31" ht="29.25" customHeight="1">
      <c r="A2" s="299" t="s">
        <v>2557</v>
      </c>
      <c r="B2" s="280"/>
      <c r="C2" s="280"/>
      <c r="D2" s="280"/>
      <c r="E2" s="280"/>
      <c r="F2" s="280"/>
      <c r="G2" s="280"/>
      <c r="H2" s="280"/>
      <c r="I2" s="280"/>
      <c r="J2" s="280"/>
      <c r="K2" s="280"/>
      <c r="L2" s="280"/>
      <c r="M2" s="281"/>
      <c r="N2" s="50"/>
      <c r="O2" s="50"/>
      <c r="P2" s="50"/>
      <c r="Q2" s="50"/>
      <c r="R2" s="50"/>
      <c r="S2" s="50"/>
      <c r="T2" s="50"/>
      <c r="U2" s="50"/>
      <c r="V2" s="50"/>
      <c r="W2" s="50"/>
      <c r="X2" s="50"/>
      <c r="Y2" s="50"/>
      <c r="Z2" s="50"/>
      <c r="AA2" s="50"/>
      <c r="AB2" s="50"/>
      <c r="AC2" s="50"/>
      <c r="AD2" s="50"/>
      <c r="AE2" s="50"/>
    </row>
    <row r="3" spans="1:31" ht="15.4">
      <c r="A3" s="123"/>
      <c r="B3" s="123"/>
      <c r="C3" s="123"/>
      <c r="D3" s="123"/>
      <c r="E3" s="123"/>
      <c r="F3" s="123"/>
      <c r="G3" s="123"/>
      <c r="H3" s="123"/>
      <c r="I3" s="123"/>
      <c r="J3" s="123"/>
      <c r="K3" s="123"/>
      <c r="L3" s="49"/>
      <c r="M3" s="49"/>
      <c r="N3" s="50"/>
      <c r="O3" s="50"/>
      <c r="P3" s="50"/>
      <c r="Q3" s="50"/>
      <c r="R3" s="50"/>
      <c r="S3" s="50"/>
      <c r="T3" s="50"/>
      <c r="U3" s="50"/>
      <c r="V3" s="50"/>
      <c r="W3" s="50"/>
      <c r="X3" s="50"/>
      <c r="Y3" s="50"/>
      <c r="Z3" s="50"/>
      <c r="AA3" s="50"/>
      <c r="AB3" s="50"/>
      <c r="AC3" s="50"/>
      <c r="AD3" s="50"/>
      <c r="AE3" s="50"/>
    </row>
    <row r="4" spans="1:31" ht="25.5" customHeight="1">
      <c r="A4" s="275" t="s">
        <v>2558</v>
      </c>
      <c r="B4" s="276"/>
      <c r="C4" s="276"/>
      <c r="D4" s="276"/>
      <c r="E4" s="276"/>
      <c r="F4" s="276"/>
      <c r="G4" s="276"/>
      <c r="H4" s="276"/>
      <c r="I4" s="276"/>
      <c r="J4" s="276"/>
      <c r="K4" s="276"/>
      <c r="L4" s="276"/>
      <c r="M4" s="277"/>
      <c r="N4" s="191"/>
      <c r="O4" s="191"/>
      <c r="P4" s="191"/>
      <c r="Q4" s="191"/>
      <c r="R4" s="191"/>
      <c r="S4" s="191"/>
      <c r="T4" s="191"/>
      <c r="U4" s="191"/>
      <c r="V4" s="191"/>
      <c r="W4" s="191"/>
      <c r="X4" s="191"/>
      <c r="Y4" s="191"/>
      <c r="Z4" s="191"/>
      <c r="AA4" s="191"/>
      <c r="AB4" s="191"/>
      <c r="AC4" s="191"/>
      <c r="AD4" s="191"/>
      <c r="AE4" s="191"/>
    </row>
    <row r="5" spans="1:31" ht="29.25" customHeight="1">
      <c r="A5" s="275" t="s">
        <v>2559</v>
      </c>
      <c r="B5" s="276"/>
      <c r="C5" s="276"/>
      <c r="D5" s="276"/>
      <c r="E5" s="276"/>
      <c r="F5" s="276"/>
      <c r="G5" s="276"/>
      <c r="H5" s="276"/>
      <c r="I5" s="276"/>
      <c r="J5" s="276"/>
      <c r="K5" s="276"/>
      <c r="L5" s="276"/>
      <c r="M5" s="277"/>
      <c r="N5" s="191"/>
      <c r="O5" s="191"/>
      <c r="P5" s="191"/>
      <c r="Q5" s="191"/>
      <c r="R5" s="191"/>
      <c r="S5" s="191"/>
      <c r="T5" s="191"/>
      <c r="U5" s="191"/>
      <c r="V5" s="191"/>
      <c r="W5" s="191"/>
      <c r="X5" s="191"/>
      <c r="Y5" s="191"/>
      <c r="Z5" s="191"/>
      <c r="AA5" s="191"/>
      <c r="AB5" s="191"/>
      <c r="AC5" s="191"/>
      <c r="AD5" s="191"/>
      <c r="AE5" s="191"/>
    </row>
    <row r="6" spans="1:31" ht="18.75" customHeight="1">
      <c r="A6" s="275" t="s">
        <v>2560</v>
      </c>
      <c r="B6" s="276"/>
      <c r="C6" s="276"/>
      <c r="D6" s="276"/>
      <c r="E6" s="276"/>
      <c r="F6" s="276"/>
      <c r="G6" s="276"/>
      <c r="H6" s="276"/>
      <c r="I6" s="276"/>
      <c r="J6" s="276"/>
      <c r="K6" s="276"/>
      <c r="L6" s="276"/>
      <c r="M6" s="277"/>
      <c r="N6" s="191"/>
      <c r="O6" s="191"/>
      <c r="P6" s="191"/>
      <c r="Q6" s="191"/>
      <c r="R6" s="191"/>
      <c r="S6" s="191"/>
      <c r="T6" s="191"/>
      <c r="U6" s="191"/>
      <c r="V6" s="191"/>
      <c r="W6" s="191"/>
      <c r="X6" s="191"/>
      <c r="Y6" s="191"/>
      <c r="Z6" s="191"/>
      <c r="AA6" s="191"/>
      <c r="AB6" s="191"/>
      <c r="AC6" s="191"/>
      <c r="AD6" s="191"/>
      <c r="AE6" s="191"/>
    </row>
    <row r="7" spans="1:31" ht="16.5" customHeight="1">
      <c r="A7" s="275" t="s">
        <v>2561</v>
      </c>
      <c r="B7" s="276"/>
      <c r="C7" s="276"/>
      <c r="D7" s="276"/>
      <c r="E7" s="276"/>
      <c r="F7" s="276"/>
      <c r="G7" s="276"/>
      <c r="H7" s="276"/>
      <c r="I7" s="276"/>
      <c r="J7" s="276"/>
      <c r="K7" s="276"/>
      <c r="L7" s="276"/>
      <c r="M7" s="277"/>
      <c r="N7" s="191"/>
      <c r="O7" s="191"/>
      <c r="P7" s="191"/>
      <c r="Q7" s="191"/>
      <c r="R7" s="191"/>
      <c r="S7" s="191"/>
      <c r="T7" s="191"/>
      <c r="U7" s="191"/>
      <c r="V7" s="191"/>
      <c r="W7" s="191"/>
      <c r="X7" s="191"/>
      <c r="Y7" s="191"/>
      <c r="Z7" s="191"/>
      <c r="AA7" s="191"/>
      <c r="AB7" s="191"/>
      <c r="AC7" s="191"/>
      <c r="AD7" s="191"/>
      <c r="AE7" s="191"/>
    </row>
    <row r="8" spans="1:31" ht="14.25" customHeight="1">
      <c r="A8" s="275" t="s">
        <v>2562</v>
      </c>
      <c r="B8" s="276"/>
      <c r="C8" s="276"/>
      <c r="D8" s="276"/>
      <c r="E8" s="276"/>
      <c r="F8" s="276"/>
      <c r="G8" s="276"/>
      <c r="H8" s="276"/>
      <c r="I8" s="276"/>
      <c r="J8" s="276"/>
      <c r="K8" s="276"/>
      <c r="L8" s="276"/>
      <c r="M8" s="277"/>
      <c r="N8" s="191"/>
      <c r="O8" s="191"/>
      <c r="P8" s="191"/>
      <c r="Q8" s="191"/>
      <c r="R8" s="191"/>
      <c r="S8" s="191"/>
      <c r="T8" s="191"/>
      <c r="U8" s="191"/>
      <c r="V8" s="191"/>
      <c r="W8" s="191"/>
      <c r="X8" s="191"/>
      <c r="Y8" s="191"/>
      <c r="Z8" s="191"/>
      <c r="AA8" s="191"/>
      <c r="AB8" s="191"/>
      <c r="AC8" s="191"/>
      <c r="AD8" s="191"/>
      <c r="AE8" s="191"/>
    </row>
    <row r="9" spans="1:31" ht="15.75" customHeight="1">
      <c r="A9" s="275" t="s">
        <v>2563</v>
      </c>
      <c r="B9" s="276"/>
      <c r="C9" s="276"/>
      <c r="D9" s="276"/>
      <c r="E9" s="276"/>
      <c r="F9" s="276"/>
      <c r="G9" s="276"/>
      <c r="H9" s="276"/>
      <c r="I9" s="276"/>
      <c r="J9" s="276"/>
      <c r="K9" s="276"/>
      <c r="L9" s="276"/>
      <c r="M9" s="277"/>
      <c r="N9" s="191"/>
      <c r="O9" s="191"/>
      <c r="P9" s="191"/>
      <c r="Q9" s="191"/>
      <c r="R9" s="191"/>
      <c r="S9" s="191"/>
      <c r="T9" s="191"/>
      <c r="U9" s="191"/>
      <c r="V9" s="191"/>
      <c r="W9" s="191"/>
      <c r="X9" s="191"/>
      <c r="Y9" s="191"/>
      <c r="Z9" s="191"/>
      <c r="AA9" s="191"/>
      <c r="AB9" s="191"/>
      <c r="AC9" s="191"/>
      <c r="AD9" s="191"/>
      <c r="AE9" s="191"/>
    </row>
    <row r="10" spans="1:31" ht="26.25" customHeight="1">
      <c r="A10" s="275" t="s">
        <v>2564</v>
      </c>
      <c r="B10" s="276"/>
      <c r="C10" s="276"/>
      <c r="D10" s="276"/>
      <c r="E10" s="276"/>
      <c r="F10" s="276"/>
      <c r="G10" s="276"/>
      <c r="H10" s="276"/>
      <c r="I10" s="276"/>
      <c r="J10" s="276"/>
      <c r="K10" s="276"/>
      <c r="L10" s="276"/>
      <c r="M10" s="277"/>
      <c r="N10" s="191"/>
      <c r="O10" s="191"/>
      <c r="P10" s="191"/>
      <c r="Q10" s="191"/>
      <c r="R10" s="191"/>
      <c r="S10" s="191"/>
      <c r="T10" s="191"/>
      <c r="U10" s="191"/>
      <c r="V10" s="191"/>
      <c r="W10" s="191"/>
      <c r="X10" s="191"/>
      <c r="Y10" s="191"/>
      <c r="Z10" s="191"/>
      <c r="AA10" s="191"/>
      <c r="AB10" s="191"/>
      <c r="AC10" s="191"/>
      <c r="AD10" s="191"/>
      <c r="AE10" s="191"/>
    </row>
    <row r="11" spans="1:31" ht="79.5" customHeight="1">
      <c r="A11" s="278" t="s">
        <v>2565</v>
      </c>
      <c r="B11" s="276"/>
      <c r="C11" s="276"/>
      <c r="D11" s="276"/>
      <c r="E11" s="276"/>
      <c r="F11" s="276"/>
      <c r="G11" s="276"/>
      <c r="H11" s="276"/>
      <c r="I11" s="276"/>
      <c r="J11" s="276"/>
      <c r="K11" s="276"/>
      <c r="L11" s="276"/>
      <c r="M11" s="277"/>
      <c r="N11" s="50"/>
      <c r="O11" s="50"/>
      <c r="P11" s="50"/>
      <c r="Q11" s="50"/>
      <c r="R11" s="50"/>
      <c r="S11" s="50"/>
      <c r="T11" s="50"/>
      <c r="U11" s="50"/>
      <c r="V11" s="50"/>
      <c r="W11" s="50"/>
      <c r="X11" s="50"/>
      <c r="Y11" s="50"/>
      <c r="Z11" s="50"/>
      <c r="AA11" s="50"/>
      <c r="AB11" s="50"/>
      <c r="AC11" s="50"/>
      <c r="AD11" s="50"/>
      <c r="AE11" s="50"/>
    </row>
    <row r="12" spans="1:31" ht="14.25">
      <c r="A12" s="53"/>
      <c r="B12" s="54"/>
      <c r="C12" s="54"/>
      <c r="D12" s="53"/>
      <c r="E12" s="53"/>
      <c r="F12" s="53"/>
      <c r="G12" s="53"/>
      <c r="H12" s="53"/>
      <c r="I12" s="53"/>
      <c r="J12" s="53"/>
      <c r="K12" s="53"/>
      <c r="L12" s="1"/>
      <c r="M12" s="1"/>
      <c r="N12" s="3"/>
      <c r="O12" s="3"/>
      <c r="P12" s="3"/>
      <c r="Q12" s="3"/>
      <c r="R12" s="3"/>
      <c r="S12" s="3"/>
      <c r="T12" s="3"/>
      <c r="U12" s="3"/>
      <c r="V12" s="3"/>
      <c r="W12" s="3"/>
      <c r="X12" s="3"/>
      <c r="Y12" s="3"/>
      <c r="Z12" s="3"/>
      <c r="AA12" s="3"/>
      <c r="AB12" s="3"/>
      <c r="AC12" s="3"/>
      <c r="AD12" s="3"/>
      <c r="AE12" s="3"/>
    </row>
    <row r="13" spans="1:31" ht="14.25">
      <c r="A13" s="47"/>
      <c r="B13" s="48"/>
      <c r="C13" s="48"/>
      <c r="D13" s="1"/>
      <c r="E13" s="1"/>
      <c r="F13" s="1"/>
      <c r="G13" s="1"/>
      <c r="H13" s="1"/>
      <c r="I13" s="1"/>
      <c r="J13" s="1"/>
      <c r="K13" s="1"/>
      <c r="L13" s="3"/>
      <c r="M13" s="3"/>
      <c r="N13" s="3"/>
      <c r="O13" s="3"/>
      <c r="P13" s="3"/>
      <c r="Q13" s="3"/>
      <c r="R13" s="3"/>
      <c r="S13" s="3"/>
      <c r="T13" s="3"/>
      <c r="U13" s="3"/>
      <c r="V13" s="3"/>
      <c r="W13" s="3"/>
      <c r="X13" s="3"/>
      <c r="Y13" s="3"/>
      <c r="Z13" s="3"/>
      <c r="AA13" s="3"/>
      <c r="AB13" s="3"/>
      <c r="AC13" s="3"/>
      <c r="AD13" s="3"/>
      <c r="AE13" s="3"/>
    </row>
    <row r="14" spans="1:31" ht="51.75" customHeight="1">
      <c r="A14" s="113" t="s">
        <v>734</v>
      </c>
      <c r="B14" s="113" t="s">
        <v>2566</v>
      </c>
      <c r="C14" s="57" t="s">
        <v>7</v>
      </c>
      <c r="D14" s="57" t="s">
        <v>2567</v>
      </c>
      <c r="E14" s="113" t="s">
        <v>2568</v>
      </c>
      <c r="F14" s="113" t="s">
        <v>153</v>
      </c>
      <c r="G14" s="113" t="s">
        <v>2569</v>
      </c>
      <c r="H14" s="192" t="s">
        <v>2570</v>
      </c>
      <c r="I14" s="56" t="s">
        <v>155</v>
      </c>
      <c r="J14" s="56" t="s">
        <v>156</v>
      </c>
      <c r="K14" s="56" t="s">
        <v>157</v>
      </c>
      <c r="L14" s="113" t="s">
        <v>158</v>
      </c>
      <c r="M14" s="113" t="s">
        <v>162</v>
      </c>
      <c r="N14" s="60" t="s">
        <v>163</v>
      </c>
      <c r="O14" s="3"/>
      <c r="P14" s="3"/>
      <c r="Q14" s="3"/>
      <c r="R14" s="3"/>
      <c r="S14" s="3"/>
      <c r="T14" s="3"/>
      <c r="U14" s="3"/>
      <c r="V14" s="3"/>
      <c r="W14" s="3"/>
      <c r="X14" s="3"/>
      <c r="Y14" s="3"/>
      <c r="Z14" s="3"/>
      <c r="AA14" s="3"/>
      <c r="AB14" s="3"/>
      <c r="AC14" s="3"/>
      <c r="AD14" s="3"/>
      <c r="AE14" s="3"/>
    </row>
    <row r="15" spans="1:31" ht="14.25">
      <c r="A15" s="95" t="s">
        <v>2571</v>
      </c>
      <c r="B15" s="95" t="s">
        <v>1598</v>
      </c>
      <c r="C15" s="70" t="s">
        <v>51</v>
      </c>
      <c r="D15" s="94" t="s">
        <v>2572</v>
      </c>
      <c r="E15" s="193" t="s">
        <v>2573</v>
      </c>
      <c r="F15" s="194">
        <v>2022</v>
      </c>
      <c r="G15" s="194" t="s">
        <v>2574</v>
      </c>
      <c r="H15" s="195" t="s">
        <v>2575</v>
      </c>
      <c r="I15" s="195" t="s">
        <v>2576</v>
      </c>
      <c r="J15" s="195" t="s">
        <v>2576</v>
      </c>
      <c r="K15" s="195" t="s">
        <v>2576</v>
      </c>
      <c r="L15" s="23" t="s">
        <v>2577</v>
      </c>
      <c r="M15" s="23">
        <v>360</v>
      </c>
      <c r="N15" s="95" t="s">
        <v>75</v>
      </c>
      <c r="O15" s="3"/>
      <c r="P15" s="3"/>
      <c r="Q15" s="3"/>
      <c r="R15" s="3"/>
      <c r="S15" s="3"/>
      <c r="T15" s="3"/>
      <c r="U15" s="3"/>
      <c r="V15" s="3"/>
      <c r="W15" s="3"/>
      <c r="X15" s="3"/>
      <c r="Y15" s="3"/>
      <c r="Z15" s="3"/>
      <c r="AA15" s="3"/>
      <c r="AB15" s="3"/>
      <c r="AC15" s="3"/>
      <c r="AD15" s="3"/>
      <c r="AE15" s="3"/>
    </row>
    <row r="16" spans="1:31" ht="14.25">
      <c r="A16" s="95" t="s">
        <v>2578</v>
      </c>
      <c r="B16" s="95" t="s">
        <v>2579</v>
      </c>
      <c r="C16" s="70" t="s">
        <v>89</v>
      </c>
      <c r="D16" s="92" t="s">
        <v>2580</v>
      </c>
      <c r="E16" s="193" t="s">
        <v>2581</v>
      </c>
      <c r="F16" s="194">
        <v>2022</v>
      </c>
      <c r="G16" s="194" t="s">
        <v>2582</v>
      </c>
      <c r="H16" s="195">
        <v>228</v>
      </c>
      <c r="I16" s="195">
        <v>3</v>
      </c>
      <c r="J16" s="195">
        <v>3</v>
      </c>
      <c r="K16" s="195">
        <v>3</v>
      </c>
      <c r="L16" s="23" t="s">
        <v>2583</v>
      </c>
      <c r="M16" s="23">
        <v>304</v>
      </c>
      <c r="N16" s="95" t="s">
        <v>484</v>
      </c>
      <c r="O16" s="3"/>
      <c r="P16" s="3"/>
      <c r="Q16" s="3"/>
      <c r="R16" s="3"/>
      <c r="S16" s="3"/>
      <c r="T16" s="3"/>
      <c r="U16" s="3"/>
      <c r="V16" s="3"/>
      <c r="W16" s="3"/>
      <c r="X16" s="3"/>
      <c r="Y16" s="3"/>
      <c r="Z16" s="3"/>
      <c r="AA16" s="3"/>
      <c r="AB16" s="3"/>
      <c r="AC16" s="3"/>
      <c r="AD16" s="3"/>
      <c r="AE16" s="3"/>
    </row>
    <row r="17" spans="1:31" ht="14.25">
      <c r="A17" s="95" t="s">
        <v>2584</v>
      </c>
      <c r="B17" s="95" t="s">
        <v>2585</v>
      </c>
      <c r="C17" s="70" t="s">
        <v>89</v>
      </c>
      <c r="D17" s="92" t="s">
        <v>2586</v>
      </c>
      <c r="E17" s="193" t="s">
        <v>2587</v>
      </c>
      <c r="F17" s="194">
        <v>2022</v>
      </c>
      <c r="G17" s="194" t="s">
        <v>2588</v>
      </c>
      <c r="H17" s="195">
        <v>200</v>
      </c>
      <c r="I17" s="195">
        <v>2</v>
      </c>
      <c r="J17" s="195">
        <v>2</v>
      </c>
      <c r="K17" s="195">
        <v>2</v>
      </c>
      <c r="L17" s="23">
        <v>400</v>
      </c>
      <c r="M17" s="23">
        <v>200</v>
      </c>
      <c r="N17" s="95" t="s">
        <v>495</v>
      </c>
      <c r="O17" s="3"/>
      <c r="P17" s="3"/>
      <c r="Q17" s="3"/>
      <c r="R17" s="3"/>
      <c r="S17" s="3"/>
      <c r="T17" s="3"/>
      <c r="U17" s="3"/>
      <c r="V17" s="3"/>
      <c r="W17" s="3"/>
      <c r="X17" s="3"/>
      <c r="Y17" s="3"/>
      <c r="Z17" s="3"/>
      <c r="AA17" s="3"/>
      <c r="AB17" s="3"/>
      <c r="AC17" s="3"/>
      <c r="AD17" s="3"/>
      <c r="AE17" s="3"/>
    </row>
    <row r="18" spans="1:31" ht="14.25">
      <c r="A18" s="95" t="s">
        <v>2589</v>
      </c>
      <c r="B18" s="95" t="s">
        <v>2590</v>
      </c>
      <c r="C18" s="70" t="s">
        <v>89</v>
      </c>
      <c r="D18" s="92" t="s">
        <v>2591</v>
      </c>
      <c r="E18" s="193" t="s">
        <v>2592</v>
      </c>
      <c r="F18" s="194">
        <v>2022</v>
      </c>
      <c r="G18" s="194" t="s">
        <v>2593</v>
      </c>
      <c r="H18" s="195">
        <v>400</v>
      </c>
      <c r="I18" s="195">
        <v>2</v>
      </c>
      <c r="J18" s="195">
        <v>2</v>
      </c>
      <c r="K18" s="195">
        <v>2</v>
      </c>
      <c r="L18" s="23">
        <v>800</v>
      </c>
      <c r="M18" s="23">
        <v>400</v>
      </c>
      <c r="N18" s="95" t="s">
        <v>96</v>
      </c>
      <c r="O18" s="3"/>
      <c r="P18" s="3"/>
      <c r="Q18" s="3"/>
      <c r="R18" s="3"/>
      <c r="S18" s="3"/>
      <c r="T18" s="3"/>
      <c r="U18" s="3"/>
      <c r="V18" s="3"/>
      <c r="W18" s="3"/>
      <c r="X18" s="3"/>
      <c r="Y18" s="3"/>
      <c r="Z18" s="3"/>
      <c r="AA18" s="3"/>
      <c r="AB18" s="3"/>
      <c r="AC18" s="3"/>
      <c r="AD18" s="3"/>
      <c r="AE18" s="3"/>
    </row>
    <row r="19" spans="1:31" ht="14.25">
      <c r="A19" s="95" t="s">
        <v>2589</v>
      </c>
      <c r="B19" s="95" t="s">
        <v>2590</v>
      </c>
      <c r="C19" s="70" t="s">
        <v>89</v>
      </c>
      <c r="D19" s="92" t="s">
        <v>2591</v>
      </c>
      <c r="E19" s="193" t="s">
        <v>2592</v>
      </c>
      <c r="F19" s="194">
        <v>2022</v>
      </c>
      <c r="G19" s="194" t="s">
        <v>2593</v>
      </c>
      <c r="H19" s="195">
        <v>400</v>
      </c>
      <c r="I19" s="195">
        <v>2</v>
      </c>
      <c r="J19" s="195">
        <v>2</v>
      </c>
      <c r="K19" s="195">
        <v>2</v>
      </c>
      <c r="L19" s="23">
        <v>800</v>
      </c>
      <c r="M19" s="23">
        <v>400</v>
      </c>
      <c r="N19" s="95" t="s">
        <v>98</v>
      </c>
      <c r="O19" s="3"/>
      <c r="P19" s="3"/>
      <c r="Q19" s="3"/>
      <c r="R19" s="3"/>
      <c r="S19" s="3"/>
      <c r="T19" s="3"/>
      <c r="U19" s="3"/>
      <c r="V19" s="3"/>
      <c r="W19" s="3"/>
      <c r="X19" s="3"/>
      <c r="Y19" s="3"/>
      <c r="Z19" s="3"/>
      <c r="AA19" s="3"/>
      <c r="AB19" s="3"/>
      <c r="AC19" s="3"/>
      <c r="AD19" s="3"/>
      <c r="AE19" s="3"/>
    </row>
    <row r="20" spans="1:31" ht="14.25">
      <c r="A20" s="95" t="s">
        <v>2594</v>
      </c>
      <c r="B20" s="95" t="s">
        <v>2595</v>
      </c>
      <c r="C20" s="70" t="s">
        <v>89</v>
      </c>
      <c r="D20" s="94" t="s">
        <v>2596</v>
      </c>
      <c r="E20" s="193" t="s">
        <v>2597</v>
      </c>
      <c r="F20" s="194">
        <v>2022</v>
      </c>
      <c r="G20" s="194" t="s">
        <v>2598</v>
      </c>
      <c r="H20" s="195">
        <v>100</v>
      </c>
      <c r="I20" s="195">
        <v>1</v>
      </c>
      <c r="J20" s="195">
        <v>1</v>
      </c>
      <c r="K20" s="195">
        <v>1</v>
      </c>
      <c r="L20" s="23">
        <v>200</v>
      </c>
      <c r="M20" s="23">
        <v>200</v>
      </c>
      <c r="N20" s="95" t="s">
        <v>2595</v>
      </c>
      <c r="O20" s="3"/>
      <c r="P20" s="3"/>
      <c r="Q20" s="3"/>
      <c r="R20" s="3"/>
      <c r="S20" s="3"/>
      <c r="T20" s="3"/>
      <c r="U20" s="3"/>
      <c r="V20" s="3"/>
      <c r="W20" s="3"/>
      <c r="X20" s="3"/>
      <c r="Y20" s="3"/>
      <c r="Z20" s="3"/>
      <c r="AA20" s="3"/>
      <c r="AB20" s="3"/>
      <c r="AC20" s="3"/>
      <c r="AD20" s="3"/>
      <c r="AE20" s="3"/>
    </row>
    <row r="21" spans="1:31" ht="15.75" customHeight="1">
      <c r="A21" s="96" t="s">
        <v>121</v>
      </c>
      <c r="B21" s="48"/>
      <c r="C21" s="48"/>
      <c r="D21" s="48"/>
      <c r="E21" s="49"/>
      <c r="F21" s="196"/>
      <c r="G21" s="196"/>
      <c r="H21" s="3"/>
      <c r="I21" s="3"/>
      <c r="J21" s="3"/>
      <c r="K21" s="3"/>
      <c r="L21" s="3"/>
      <c r="M21" s="196">
        <f>SUM(M15:M20)</f>
        <v>1864</v>
      </c>
      <c r="N21" s="3"/>
      <c r="O21" s="3"/>
      <c r="P21" s="3"/>
      <c r="Q21" s="3"/>
      <c r="R21" s="3"/>
      <c r="S21" s="3"/>
      <c r="T21" s="3"/>
      <c r="U21" s="3"/>
      <c r="V21" s="3"/>
      <c r="W21" s="3"/>
      <c r="X21" s="3"/>
      <c r="Y21" s="3"/>
      <c r="Z21" s="3"/>
      <c r="AA21" s="3"/>
      <c r="AB21" s="3"/>
      <c r="AC21" s="3"/>
      <c r="AD21" s="3"/>
      <c r="AE21" s="3"/>
    </row>
    <row r="22" spans="1:31" ht="15.75" customHeight="1">
      <c r="A22" s="47"/>
      <c r="B22" s="48"/>
      <c r="C22" s="48"/>
      <c r="D22" s="48"/>
      <c r="E22" s="48"/>
      <c r="F22" s="48"/>
      <c r="G22" s="48"/>
      <c r="H22" s="48"/>
      <c r="I22" s="48"/>
      <c r="J22" s="48"/>
      <c r="K22" s="48"/>
      <c r="L22" s="3"/>
      <c r="M22" s="3"/>
      <c r="N22" s="3"/>
      <c r="O22" s="3"/>
      <c r="P22" s="3"/>
      <c r="Q22" s="3"/>
      <c r="R22" s="3"/>
      <c r="S22" s="3"/>
      <c r="T22" s="3"/>
      <c r="U22" s="3"/>
      <c r="V22" s="3"/>
      <c r="W22" s="3"/>
      <c r="X22" s="3"/>
      <c r="Y22" s="3"/>
      <c r="Z22" s="3"/>
      <c r="AA22" s="3"/>
      <c r="AB22" s="3"/>
      <c r="AC22" s="3"/>
      <c r="AD22" s="3"/>
      <c r="AE22" s="3"/>
    </row>
    <row r="23" spans="1:31" ht="15.75" customHeight="1">
      <c r="A23" s="298" t="s">
        <v>726</v>
      </c>
      <c r="B23" s="280"/>
      <c r="C23" s="280"/>
      <c r="D23" s="280"/>
      <c r="E23" s="280"/>
      <c r="F23" s="280"/>
      <c r="G23" s="280"/>
      <c r="H23" s="281"/>
      <c r="I23" s="3"/>
      <c r="J23" s="3"/>
      <c r="K23" s="3"/>
      <c r="L23" s="3"/>
      <c r="M23" s="3"/>
      <c r="N23" s="3"/>
      <c r="O23" s="3"/>
      <c r="P23" s="3"/>
      <c r="Q23" s="3"/>
      <c r="R23" s="3"/>
      <c r="S23" s="3"/>
      <c r="T23" s="3"/>
      <c r="U23" s="3"/>
      <c r="V23" s="3"/>
      <c r="W23" s="3"/>
      <c r="X23" s="3"/>
      <c r="Y23" s="3"/>
      <c r="Z23" s="3"/>
      <c r="AA23" s="3"/>
      <c r="AB23" s="3"/>
      <c r="AC23" s="3"/>
      <c r="AD23" s="3"/>
      <c r="AE23" s="3"/>
    </row>
    <row r="24" spans="1:31" ht="15.75" customHeight="1">
      <c r="A24" s="47"/>
      <c r="B24" s="48"/>
      <c r="C24" s="48"/>
      <c r="D24" s="1"/>
      <c r="E24" s="1"/>
      <c r="F24" s="1"/>
      <c r="G24" s="1"/>
      <c r="H24" s="1"/>
      <c r="I24" s="1"/>
      <c r="J24" s="1"/>
      <c r="K24" s="1"/>
      <c r="L24" s="3"/>
      <c r="M24" s="3"/>
      <c r="N24" s="3"/>
      <c r="O24" s="3"/>
      <c r="P24" s="3"/>
      <c r="Q24" s="3"/>
      <c r="R24" s="3"/>
      <c r="S24" s="3"/>
      <c r="T24" s="3"/>
      <c r="U24" s="3"/>
      <c r="V24" s="3"/>
      <c r="W24" s="3"/>
      <c r="X24" s="3"/>
      <c r="Y24" s="3"/>
      <c r="Z24" s="3"/>
      <c r="AA24" s="3"/>
      <c r="AB24" s="3"/>
      <c r="AC24" s="3"/>
      <c r="AD24" s="3"/>
      <c r="AE24" s="3"/>
    </row>
    <row r="25" spans="1:31" ht="15.75" customHeight="1">
      <c r="A25" s="47"/>
      <c r="B25" s="48"/>
      <c r="C25" s="48"/>
      <c r="D25" s="1"/>
      <c r="E25" s="1"/>
      <c r="F25" s="1"/>
      <c r="G25" s="1"/>
      <c r="H25" s="1"/>
      <c r="I25" s="1"/>
      <c r="J25" s="1"/>
      <c r="K25" s="1"/>
      <c r="L25" s="3"/>
      <c r="M25" s="3"/>
      <c r="N25" s="3"/>
      <c r="O25" s="3"/>
      <c r="P25" s="3"/>
      <c r="Q25" s="3"/>
      <c r="R25" s="3"/>
      <c r="S25" s="3"/>
      <c r="T25" s="3"/>
      <c r="U25" s="3"/>
      <c r="V25" s="3"/>
      <c r="W25" s="3"/>
      <c r="X25" s="3"/>
      <c r="Y25" s="3"/>
      <c r="Z25" s="3"/>
      <c r="AA25" s="3"/>
      <c r="AB25" s="3"/>
      <c r="AC25" s="3"/>
      <c r="AD25" s="3"/>
      <c r="AE25" s="3"/>
    </row>
    <row r="26" spans="1:31" ht="15.75" customHeight="1">
      <c r="A26" s="47"/>
      <c r="B26" s="48"/>
      <c r="C26" s="48"/>
      <c r="D26" s="1"/>
      <c r="E26" s="1"/>
      <c r="F26" s="1"/>
      <c r="G26" s="1"/>
      <c r="H26" s="1"/>
      <c r="I26" s="1"/>
      <c r="J26" s="1"/>
      <c r="K26" s="1"/>
      <c r="L26" s="3"/>
      <c r="M26" s="3"/>
      <c r="N26" s="3"/>
      <c r="O26" s="3"/>
      <c r="P26" s="3"/>
      <c r="Q26" s="3"/>
      <c r="R26" s="3"/>
      <c r="S26" s="3"/>
      <c r="T26" s="3"/>
      <c r="U26" s="3"/>
      <c r="V26" s="3"/>
      <c r="W26" s="3"/>
      <c r="X26" s="3"/>
      <c r="Y26" s="3"/>
      <c r="Z26" s="3"/>
      <c r="AA26" s="3"/>
      <c r="AB26" s="3"/>
      <c r="AC26" s="3"/>
      <c r="AD26" s="3"/>
      <c r="AE26" s="3"/>
    </row>
    <row r="27" spans="1:31" ht="15.75" customHeight="1">
      <c r="A27" s="47"/>
      <c r="B27" s="48"/>
      <c r="C27" s="48"/>
      <c r="D27" s="1"/>
      <c r="E27" s="1"/>
      <c r="F27" s="1"/>
      <c r="G27" s="1"/>
      <c r="H27" s="1"/>
      <c r="I27" s="1"/>
      <c r="J27" s="1"/>
      <c r="K27" s="1"/>
      <c r="L27" s="3"/>
      <c r="M27" s="3"/>
      <c r="N27" s="3"/>
      <c r="O27" s="3"/>
      <c r="P27" s="3"/>
      <c r="Q27" s="3"/>
      <c r="R27" s="3"/>
      <c r="S27" s="3"/>
      <c r="T27" s="3"/>
      <c r="U27" s="3"/>
      <c r="V27" s="3"/>
      <c r="W27" s="3"/>
      <c r="X27" s="3"/>
      <c r="Y27" s="3"/>
      <c r="Z27" s="3"/>
      <c r="AA27" s="3"/>
      <c r="AB27" s="3"/>
      <c r="AC27" s="3"/>
      <c r="AD27" s="3"/>
      <c r="AE27" s="3"/>
    </row>
    <row r="28" spans="1:31" ht="15.75" customHeight="1">
      <c r="A28" s="47"/>
      <c r="B28" s="48"/>
      <c r="C28" s="48"/>
      <c r="D28" s="1"/>
      <c r="E28" s="1"/>
      <c r="F28" s="1"/>
      <c r="G28" s="1"/>
      <c r="H28" s="1"/>
      <c r="I28" s="1"/>
      <c r="J28" s="1"/>
      <c r="K28" s="1"/>
      <c r="L28" s="3"/>
      <c r="M28" s="3"/>
      <c r="N28" s="3"/>
      <c r="O28" s="3"/>
      <c r="P28" s="3"/>
      <c r="Q28" s="3"/>
      <c r="R28" s="3"/>
      <c r="S28" s="3"/>
      <c r="T28" s="3"/>
      <c r="U28" s="3"/>
      <c r="V28" s="3"/>
      <c r="W28" s="3"/>
      <c r="X28" s="3"/>
      <c r="Y28" s="3"/>
      <c r="Z28" s="3"/>
      <c r="AA28" s="3"/>
      <c r="AB28" s="3"/>
      <c r="AC28" s="3"/>
      <c r="AD28" s="3"/>
      <c r="AE28" s="3"/>
    </row>
    <row r="29" spans="1:31" ht="15.75" customHeight="1">
      <c r="A29" s="47"/>
      <c r="B29" s="48"/>
      <c r="C29" s="48"/>
      <c r="D29" s="1"/>
      <c r="E29" s="1"/>
      <c r="F29" s="1"/>
      <c r="G29" s="1"/>
      <c r="H29" s="1"/>
      <c r="I29" s="1"/>
      <c r="J29" s="1"/>
      <c r="K29" s="1"/>
      <c r="L29" s="3"/>
      <c r="M29" s="3"/>
      <c r="N29" s="3"/>
      <c r="O29" s="3"/>
      <c r="P29" s="3"/>
      <c r="Q29" s="3"/>
      <c r="R29" s="3"/>
      <c r="S29" s="3"/>
      <c r="T29" s="3"/>
      <c r="U29" s="3"/>
      <c r="V29" s="3"/>
      <c r="W29" s="3"/>
      <c r="X29" s="3"/>
      <c r="Y29" s="3"/>
      <c r="Z29" s="3"/>
      <c r="AA29" s="3"/>
      <c r="AB29" s="3"/>
      <c r="AC29" s="3"/>
      <c r="AD29" s="3"/>
      <c r="AE29" s="3"/>
    </row>
    <row r="30" spans="1:31" ht="15.75" customHeight="1">
      <c r="A30" s="47"/>
      <c r="B30" s="48"/>
      <c r="C30" s="48"/>
      <c r="D30" s="1"/>
      <c r="E30" s="1"/>
      <c r="F30" s="1"/>
      <c r="G30" s="1"/>
      <c r="H30" s="1"/>
      <c r="I30" s="1"/>
      <c r="J30" s="1"/>
      <c r="K30" s="1"/>
      <c r="L30" s="3"/>
      <c r="M30" s="3"/>
      <c r="N30" s="3"/>
      <c r="O30" s="3"/>
      <c r="P30" s="3"/>
      <c r="Q30" s="3"/>
      <c r="R30" s="3"/>
      <c r="S30" s="3"/>
      <c r="T30" s="3"/>
      <c r="U30" s="3"/>
      <c r="V30" s="3"/>
      <c r="W30" s="3"/>
      <c r="X30" s="3"/>
      <c r="Y30" s="3"/>
      <c r="Z30" s="3"/>
      <c r="AA30" s="3"/>
      <c r="AB30" s="3"/>
      <c r="AC30" s="3"/>
      <c r="AD30" s="3"/>
      <c r="AE30" s="3"/>
    </row>
    <row r="31" spans="1:31" ht="15.75" customHeight="1">
      <c r="A31" s="47"/>
      <c r="B31" s="48"/>
      <c r="C31" s="48"/>
      <c r="D31" s="1"/>
      <c r="E31" s="1"/>
      <c r="F31" s="1"/>
      <c r="G31" s="1"/>
      <c r="H31" s="1"/>
      <c r="I31" s="1"/>
      <c r="J31" s="1"/>
      <c r="K31" s="1"/>
      <c r="L31" s="3"/>
      <c r="M31" s="3"/>
      <c r="N31" s="3"/>
      <c r="O31" s="3"/>
      <c r="P31" s="3"/>
      <c r="Q31" s="3"/>
      <c r="R31" s="3"/>
      <c r="S31" s="3"/>
      <c r="T31" s="3"/>
      <c r="U31" s="3"/>
      <c r="V31" s="3"/>
      <c r="W31" s="3"/>
      <c r="X31" s="3"/>
      <c r="Y31" s="3"/>
      <c r="Z31" s="3"/>
      <c r="AA31" s="3"/>
      <c r="AB31" s="3"/>
      <c r="AC31" s="3"/>
      <c r="AD31" s="3"/>
      <c r="AE31" s="3"/>
    </row>
    <row r="32" spans="1:31" ht="15.75" customHeight="1">
      <c r="A32" s="47"/>
      <c r="B32" s="48"/>
      <c r="C32" s="48"/>
      <c r="D32" s="1"/>
      <c r="E32" s="1"/>
      <c r="F32" s="1"/>
      <c r="G32" s="1"/>
      <c r="H32" s="1"/>
      <c r="I32" s="1"/>
      <c r="J32" s="1"/>
      <c r="K32" s="1"/>
      <c r="L32" s="3"/>
      <c r="M32" s="3"/>
      <c r="N32" s="3"/>
      <c r="O32" s="3"/>
      <c r="P32" s="3"/>
      <c r="Q32" s="3"/>
      <c r="R32" s="3"/>
      <c r="S32" s="3"/>
      <c r="T32" s="3"/>
      <c r="U32" s="3"/>
      <c r="V32" s="3"/>
      <c r="W32" s="3"/>
      <c r="X32" s="3"/>
      <c r="Y32" s="3"/>
      <c r="Z32" s="3"/>
      <c r="AA32" s="3"/>
      <c r="AB32" s="3"/>
      <c r="AC32" s="3"/>
      <c r="AD32" s="3"/>
      <c r="AE32" s="3"/>
    </row>
    <row r="33" spans="1:31" ht="15.75" customHeight="1">
      <c r="A33" s="47"/>
      <c r="B33" s="48"/>
      <c r="C33" s="48"/>
      <c r="D33" s="1"/>
      <c r="E33" s="1"/>
      <c r="F33" s="1"/>
      <c r="G33" s="1"/>
      <c r="H33" s="1"/>
      <c r="I33" s="1"/>
      <c r="J33" s="1"/>
      <c r="K33" s="1"/>
      <c r="L33" s="3"/>
      <c r="M33" s="3"/>
      <c r="N33" s="3"/>
      <c r="O33" s="3"/>
      <c r="P33" s="3"/>
      <c r="Q33" s="3"/>
      <c r="R33" s="3"/>
      <c r="S33" s="3"/>
      <c r="T33" s="3"/>
      <c r="U33" s="3"/>
      <c r="V33" s="3"/>
      <c r="W33" s="3"/>
      <c r="X33" s="3"/>
      <c r="Y33" s="3"/>
      <c r="Z33" s="3"/>
      <c r="AA33" s="3"/>
      <c r="AB33" s="3"/>
      <c r="AC33" s="3"/>
      <c r="AD33" s="3"/>
      <c r="AE33" s="3"/>
    </row>
    <row r="34" spans="1:31" ht="15.75" customHeight="1">
      <c r="A34" s="47"/>
      <c r="B34" s="48"/>
      <c r="C34" s="48"/>
      <c r="D34" s="1"/>
      <c r="E34" s="1"/>
      <c r="F34" s="1"/>
      <c r="G34" s="1"/>
      <c r="H34" s="1"/>
      <c r="I34" s="1"/>
      <c r="J34" s="1"/>
      <c r="K34" s="1"/>
      <c r="L34" s="3"/>
      <c r="M34" s="3"/>
      <c r="N34" s="3"/>
      <c r="O34" s="3"/>
      <c r="P34" s="3"/>
      <c r="Q34" s="3"/>
      <c r="R34" s="3"/>
      <c r="S34" s="3"/>
      <c r="T34" s="3"/>
      <c r="U34" s="3"/>
      <c r="V34" s="3"/>
      <c r="W34" s="3"/>
      <c r="X34" s="3"/>
      <c r="Y34" s="3"/>
      <c r="Z34" s="3"/>
      <c r="AA34" s="3"/>
      <c r="AB34" s="3"/>
      <c r="AC34" s="3"/>
      <c r="AD34" s="3"/>
      <c r="AE34" s="3"/>
    </row>
    <row r="35" spans="1:31" ht="15.75" customHeight="1">
      <c r="A35" s="47"/>
      <c r="B35" s="48"/>
      <c r="C35" s="48"/>
      <c r="D35" s="1"/>
      <c r="E35" s="1"/>
      <c r="F35" s="1"/>
      <c r="G35" s="1"/>
      <c r="H35" s="1"/>
      <c r="I35" s="1"/>
      <c r="J35" s="1"/>
      <c r="K35" s="1"/>
      <c r="L35" s="3"/>
      <c r="M35" s="3"/>
      <c r="N35" s="3"/>
      <c r="O35" s="3"/>
      <c r="P35" s="3"/>
      <c r="Q35" s="3"/>
      <c r="R35" s="3"/>
      <c r="S35" s="3"/>
      <c r="T35" s="3"/>
      <c r="U35" s="3"/>
      <c r="V35" s="3"/>
      <c r="W35" s="3"/>
      <c r="X35" s="3"/>
      <c r="Y35" s="3"/>
      <c r="Z35" s="3"/>
      <c r="AA35" s="3"/>
      <c r="AB35" s="3"/>
      <c r="AC35" s="3"/>
      <c r="AD35" s="3"/>
      <c r="AE35" s="3"/>
    </row>
    <row r="36" spans="1:31" ht="15.75" customHeight="1">
      <c r="A36" s="47"/>
      <c r="B36" s="48"/>
      <c r="C36" s="48"/>
      <c r="D36" s="1"/>
      <c r="E36" s="1"/>
      <c r="F36" s="1"/>
      <c r="G36" s="1"/>
      <c r="H36" s="1"/>
      <c r="I36" s="1"/>
      <c r="J36" s="1"/>
      <c r="K36" s="1"/>
      <c r="L36" s="3"/>
      <c r="M36" s="3"/>
      <c r="N36" s="3"/>
      <c r="O36" s="3"/>
      <c r="P36" s="3"/>
      <c r="Q36" s="3"/>
      <c r="R36" s="3"/>
      <c r="S36" s="3"/>
      <c r="T36" s="3"/>
      <c r="U36" s="3"/>
      <c r="V36" s="3"/>
      <c r="W36" s="3"/>
      <c r="X36" s="3"/>
      <c r="Y36" s="3"/>
      <c r="Z36" s="3"/>
      <c r="AA36" s="3"/>
      <c r="AB36" s="3"/>
      <c r="AC36" s="3"/>
      <c r="AD36" s="3"/>
      <c r="AE36" s="3"/>
    </row>
    <row r="37" spans="1:31" ht="15.75" customHeight="1">
      <c r="A37" s="47"/>
      <c r="B37" s="48"/>
      <c r="C37" s="48"/>
      <c r="D37" s="1"/>
      <c r="E37" s="1"/>
      <c r="F37" s="1"/>
      <c r="G37" s="1"/>
      <c r="H37" s="1"/>
      <c r="I37" s="1"/>
      <c r="J37" s="1"/>
      <c r="K37" s="1"/>
      <c r="L37" s="3"/>
      <c r="M37" s="3"/>
      <c r="N37" s="3"/>
      <c r="O37" s="3"/>
      <c r="P37" s="3"/>
      <c r="Q37" s="3"/>
      <c r="R37" s="3"/>
      <c r="S37" s="3"/>
      <c r="T37" s="3"/>
      <c r="U37" s="3"/>
      <c r="V37" s="3"/>
      <c r="W37" s="3"/>
      <c r="X37" s="3"/>
      <c r="Y37" s="3"/>
      <c r="Z37" s="3"/>
      <c r="AA37" s="3"/>
      <c r="AB37" s="3"/>
      <c r="AC37" s="3"/>
      <c r="AD37" s="3"/>
      <c r="AE37" s="3"/>
    </row>
    <row r="38" spans="1:31" ht="15.75" customHeight="1">
      <c r="A38" s="47"/>
      <c r="B38" s="48"/>
      <c r="C38" s="48"/>
      <c r="D38" s="1"/>
      <c r="E38" s="1"/>
      <c r="F38" s="1"/>
      <c r="G38" s="1"/>
      <c r="H38" s="1"/>
      <c r="I38" s="1"/>
      <c r="J38" s="1"/>
      <c r="K38" s="1"/>
      <c r="L38" s="3"/>
      <c r="M38" s="3"/>
      <c r="N38" s="3"/>
      <c r="O38" s="3"/>
      <c r="P38" s="3"/>
      <c r="Q38" s="3"/>
      <c r="R38" s="3"/>
      <c r="S38" s="3"/>
      <c r="T38" s="3"/>
      <c r="U38" s="3"/>
      <c r="V38" s="3"/>
      <c r="W38" s="3"/>
      <c r="X38" s="3"/>
      <c r="Y38" s="3"/>
      <c r="Z38" s="3"/>
      <c r="AA38" s="3"/>
      <c r="AB38" s="3"/>
      <c r="AC38" s="3"/>
      <c r="AD38" s="3"/>
      <c r="AE38" s="3"/>
    </row>
    <row r="39" spans="1:31" ht="15.75" customHeight="1">
      <c r="A39" s="47"/>
      <c r="B39" s="48"/>
      <c r="C39" s="48"/>
      <c r="D39" s="1"/>
      <c r="E39" s="1"/>
      <c r="F39" s="1"/>
      <c r="G39" s="1"/>
      <c r="H39" s="1"/>
      <c r="I39" s="1"/>
      <c r="J39" s="1"/>
      <c r="K39" s="1"/>
      <c r="L39" s="3"/>
      <c r="M39" s="3"/>
      <c r="N39" s="3"/>
      <c r="O39" s="3"/>
      <c r="P39" s="3"/>
      <c r="Q39" s="3"/>
      <c r="R39" s="3"/>
      <c r="S39" s="3"/>
      <c r="T39" s="3"/>
      <c r="U39" s="3"/>
      <c r="V39" s="3"/>
      <c r="W39" s="3"/>
      <c r="X39" s="3"/>
      <c r="Y39" s="3"/>
      <c r="Z39" s="3"/>
      <c r="AA39" s="3"/>
      <c r="AB39" s="3"/>
      <c r="AC39" s="3"/>
      <c r="AD39" s="3"/>
      <c r="AE39" s="3"/>
    </row>
    <row r="40" spans="1:31" ht="15.75" customHeight="1">
      <c r="A40" s="47"/>
      <c r="B40" s="48"/>
      <c r="C40" s="48"/>
      <c r="D40" s="1"/>
      <c r="E40" s="1"/>
      <c r="F40" s="1"/>
      <c r="G40" s="1"/>
      <c r="H40" s="1"/>
      <c r="I40" s="1"/>
      <c r="J40" s="1"/>
      <c r="K40" s="1"/>
      <c r="L40" s="3"/>
      <c r="M40" s="3"/>
      <c r="N40" s="3"/>
      <c r="O40" s="3"/>
      <c r="P40" s="3"/>
      <c r="Q40" s="3"/>
      <c r="R40" s="3"/>
      <c r="S40" s="3"/>
      <c r="T40" s="3"/>
      <c r="U40" s="3"/>
      <c r="V40" s="3"/>
      <c r="W40" s="3"/>
      <c r="X40" s="3"/>
      <c r="Y40" s="3"/>
      <c r="Z40" s="3"/>
      <c r="AA40" s="3"/>
      <c r="AB40" s="3"/>
      <c r="AC40" s="3"/>
      <c r="AD40" s="3"/>
      <c r="AE40" s="3"/>
    </row>
    <row r="41" spans="1:31" ht="15.75" customHeight="1">
      <c r="A41" s="47"/>
      <c r="B41" s="48"/>
      <c r="C41" s="48"/>
      <c r="D41" s="1"/>
      <c r="E41" s="1"/>
      <c r="F41" s="1"/>
      <c r="G41" s="1"/>
      <c r="H41" s="1"/>
      <c r="I41" s="1"/>
      <c r="J41" s="1"/>
      <c r="K41" s="1"/>
      <c r="L41" s="3"/>
      <c r="M41" s="3"/>
      <c r="N41" s="3"/>
      <c r="O41" s="3"/>
      <c r="P41" s="3"/>
      <c r="Q41" s="3"/>
      <c r="R41" s="3"/>
      <c r="S41" s="3"/>
      <c r="T41" s="3"/>
      <c r="U41" s="3"/>
      <c r="V41" s="3"/>
      <c r="W41" s="3"/>
      <c r="X41" s="3"/>
      <c r="Y41" s="3"/>
      <c r="Z41" s="3"/>
      <c r="AA41" s="3"/>
      <c r="AB41" s="3"/>
      <c r="AC41" s="3"/>
      <c r="AD41" s="3"/>
      <c r="AE41" s="3"/>
    </row>
    <row r="42" spans="1:31" ht="15.75" customHeight="1">
      <c r="A42" s="47"/>
      <c r="B42" s="48"/>
      <c r="C42" s="48"/>
      <c r="D42" s="1"/>
      <c r="E42" s="1"/>
      <c r="F42" s="1"/>
      <c r="G42" s="1"/>
      <c r="H42" s="1"/>
      <c r="I42" s="1"/>
      <c r="J42" s="1"/>
      <c r="K42" s="1"/>
      <c r="L42" s="3"/>
      <c r="M42" s="3"/>
      <c r="N42" s="3"/>
      <c r="O42" s="3"/>
      <c r="P42" s="3"/>
      <c r="Q42" s="3"/>
      <c r="R42" s="3"/>
      <c r="S42" s="3"/>
      <c r="T42" s="3"/>
      <c r="U42" s="3"/>
      <c r="V42" s="3"/>
      <c r="W42" s="3"/>
      <c r="X42" s="3"/>
      <c r="Y42" s="3"/>
      <c r="Z42" s="3"/>
      <c r="AA42" s="3"/>
      <c r="AB42" s="3"/>
      <c r="AC42" s="3"/>
      <c r="AD42" s="3"/>
      <c r="AE42" s="3"/>
    </row>
    <row r="43" spans="1:31" ht="15.75" customHeight="1">
      <c r="A43" s="47"/>
      <c r="B43" s="48"/>
      <c r="C43" s="48"/>
      <c r="D43" s="1"/>
      <c r="E43" s="1"/>
      <c r="F43" s="1"/>
      <c r="G43" s="1"/>
      <c r="H43" s="1"/>
      <c r="I43" s="1"/>
      <c r="J43" s="1"/>
      <c r="K43" s="1"/>
      <c r="L43" s="3"/>
      <c r="M43" s="3"/>
      <c r="N43" s="3"/>
      <c r="O43" s="3"/>
      <c r="P43" s="3"/>
      <c r="Q43" s="3"/>
      <c r="R43" s="3"/>
      <c r="S43" s="3"/>
      <c r="T43" s="3"/>
      <c r="U43" s="3"/>
      <c r="V43" s="3"/>
      <c r="W43" s="3"/>
      <c r="X43" s="3"/>
      <c r="Y43" s="3"/>
      <c r="Z43" s="3"/>
      <c r="AA43" s="3"/>
      <c r="AB43" s="3"/>
      <c r="AC43" s="3"/>
      <c r="AD43" s="3"/>
      <c r="AE43" s="3"/>
    </row>
    <row r="44" spans="1:31" ht="15.75" customHeight="1">
      <c r="A44" s="47"/>
      <c r="B44" s="48"/>
      <c r="C44" s="48"/>
      <c r="D44" s="1"/>
      <c r="E44" s="1"/>
      <c r="F44" s="1"/>
      <c r="G44" s="1"/>
      <c r="H44" s="1"/>
      <c r="I44" s="1"/>
      <c r="J44" s="1"/>
      <c r="K44" s="1"/>
      <c r="L44" s="3"/>
      <c r="M44" s="3"/>
      <c r="N44" s="3"/>
      <c r="O44" s="3"/>
      <c r="P44" s="3"/>
      <c r="Q44" s="3"/>
      <c r="R44" s="3"/>
      <c r="S44" s="3"/>
      <c r="T44" s="3"/>
      <c r="U44" s="3"/>
      <c r="V44" s="3"/>
      <c r="W44" s="3"/>
      <c r="X44" s="3"/>
      <c r="Y44" s="3"/>
      <c r="Z44" s="3"/>
      <c r="AA44" s="3"/>
      <c r="AB44" s="3"/>
      <c r="AC44" s="3"/>
      <c r="AD44" s="3"/>
      <c r="AE44" s="3"/>
    </row>
    <row r="45" spans="1:31" ht="15.75" customHeight="1">
      <c r="A45" s="47"/>
      <c r="B45" s="48"/>
      <c r="C45" s="48"/>
      <c r="D45" s="1"/>
      <c r="E45" s="1"/>
      <c r="F45" s="1"/>
      <c r="G45" s="1"/>
      <c r="H45" s="1"/>
      <c r="I45" s="1"/>
      <c r="J45" s="1"/>
      <c r="K45" s="1"/>
      <c r="L45" s="3"/>
      <c r="M45" s="3"/>
      <c r="N45" s="3"/>
      <c r="O45" s="3"/>
      <c r="P45" s="3"/>
      <c r="Q45" s="3"/>
      <c r="R45" s="3"/>
      <c r="S45" s="3"/>
      <c r="T45" s="3"/>
      <c r="U45" s="3"/>
      <c r="V45" s="3"/>
      <c r="W45" s="3"/>
      <c r="X45" s="3"/>
      <c r="Y45" s="3"/>
      <c r="Z45" s="3"/>
      <c r="AA45" s="3"/>
      <c r="AB45" s="3"/>
      <c r="AC45" s="3"/>
      <c r="AD45" s="3"/>
      <c r="AE45" s="3"/>
    </row>
    <row r="46" spans="1:31" ht="15.75" customHeight="1">
      <c r="A46" s="47"/>
      <c r="B46" s="48"/>
      <c r="C46" s="48"/>
      <c r="D46" s="1"/>
      <c r="E46" s="1"/>
      <c r="F46" s="1"/>
      <c r="G46" s="1"/>
      <c r="H46" s="1"/>
      <c r="I46" s="1"/>
      <c r="J46" s="1"/>
      <c r="K46" s="1"/>
      <c r="L46" s="3"/>
      <c r="M46" s="3"/>
      <c r="N46" s="3"/>
      <c r="O46" s="3"/>
      <c r="P46" s="3"/>
      <c r="Q46" s="3"/>
      <c r="R46" s="3"/>
      <c r="S46" s="3"/>
      <c r="T46" s="3"/>
      <c r="U46" s="3"/>
      <c r="V46" s="3"/>
      <c r="W46" s="3"/>
      <c r="X46" s="3"/>
      <c r="Y46" s="3"/>
      <c r="Z46" s="3"/>
      <c r="AA46" s="3"/>
      <c r="AB46" s="3"/>
      <c r="AC46" s="3"/>
      <c r="AD46" s="3"/>
      <c r="AE46" s="3"/>
    </row>
    <row r="47" spans="1:31" ht="15.75" customHeight="1">
      <c r="A47" s="47"/>
      <c r="B47" s="48"/>
      <c r="C47" s="48"/>
      <c r="D47" s="1"/>
      <c r="E47" s="1"/>
      <c r="F47" s="1"/>
      <c r="G47" s="1"/>
      <c r="H47" s="1"/>
      <c r="I47" s="1"/>
      <c r="J47" s="1"/>
      <c r="K47" s="1"/>
      <c r="L47" s="3"/>
      <c r="M47" s="3"/>
      <c r="N47" s="3"/>
      <c r="O47" s="3"/>
      <c r="P47" s="3"/>
      <c r="Q47" s="3"/>
      <c r="R47" s="3"/>
      <c r="S47" s="3"/>
      <c r="T47" s="3"/>
      <c r="U47" s="3"/>
      <c r="V47" s="3"/>
      <c r="W47" s="3"/>
      <c r="X47" s="3"/>
      <c r="Y47" s="3"/>
      <c r="Z47" s="3"/>
      <c r="AA47" s="3"/>
      <c r="AB47" s="3"/>
      <c r="AC47" s="3"/>
      <c r="AD47" s="3"/>
      <c r="AE47" s="3"/>
    </row>
    <row r="48" spans="1:31" ht="15.75" customHeight="1">
      <c r="A48" s="47"/>
      <c r="B48" s="48"/>
      <c r="C48" s="48"/>
      <c r="D48" s="1"/>
      <c r="E48" s="1"/>
      <c r="F48" s="1"/>
      <c r="G48" s="1"/>
      <c r="H48" s="1"/>
      <c r="I48" s="1"/>
      <c r="J48" s="1"/>
      <c r="K48" s="1"/>
      <c r="L48" s="3"/>
      <c r="M48" s="3"/>
      <c r="N48" s="3"/>
      <c r="O48" s="3"/>
      <c r="P48" s="3"/>
      <c r="Q48" s="3"/>
      <c r="R48" s="3"/>
      <c r="S48" s="3"/>
      <c r="T48" s="3"/>
      <c r="U48" s="3"/>
      <c r="V48" s="3"/>
      <c r="W48" s="3"/>
      <c r="X48" s="3"/>
      <c r="Y48" s="3"/>
      <c r="Z48" s="3"/>
      <c r="AA48" s="3"/>
      <c r="AB48" s="3"/>
      <c r="AC48" s="3"/>
      <c r="AD48" s="3"/>
      <c r="AE48" s="3"/>
    </row>
    <row r="49" spans="1:31" ht="15.75" customHeight="1">
      <c r="A49" s="47"/>
      <c r="B49" s="48"/>
      <c r="C49" s="48"/>
      <c r="D49" s="1"/>
      <c r="E49" s="1"/>
      <c r="F49" s="1"/>
      <c r="G49" s="1"/>
      <c r="H49" s="1"/>
      <c r="I49" s="1"/>
      <c r="J49" s="1"/>
      <c r="K49" s="1"/>
      <c r="L49" s="3"/>
      <c r="M49" s="3"/>
      <c r="N49" s="3"/>
      <c r="O49" s="3"/>
      <c r="P49" s="3"/>
      <c r="Q49" s="3"/>
      <c r="R49" s="3"/>
      <c r="S49" s="3"/>
      <c r="T49" s="3"/>
      <c r="U49" s="3"/>
      <c r="V49" s="3"/>
      <c r="W49" s="3"/>
      <c r="X49" s="3"/>
      <c r="Y49" s="3"/>
      <c r="Z49" s="3"/>
      <c r="AA49" s="3"/>
      <c r="AB49" s="3"/>
      <c r="AC49" s="3"/>
      <c r="AD49" s="3"/>
      <c r="AE49" s="3"/>
    </row>
    <row r="50" spans="1:31" ht="15.75" customHeight="1">
      <c r="A50" s="47"/>
      <c r="B50" s="48"/>
      <c r="C50" s="48"/>
      <c r="D50" s="1"/>
      <c r="E50" s="1"/>
      <c r="F50" s="1"/>
      <c r="G50" s="1"/>
      <c r="H50" s="1"/>
      <c r="I50" s="1"/>
      <c r="J50" s="1"/>
      <c r="K50" s="1"/>
      <c r="L50" s="3"/>
      <c r="M50" s="3"/>
      <c r="N50" s="3"/>
      <c r="O50" s="3"/>
      <c r="P50" s="3"/>
      <c r="Q50" s="3"/>
      <c r="R50" s="3"/>
      <c r="S50" s="3"/>
      <c r="T50" s="3"/>
      <c r="U50" s="3"/>
      <c r="V50" s="3"/>
      <c r="W50" s="3"/>
      <c r="X50" s="3"/>
      <c r="Y50" s="3"/>
      <c r="Z50" s="3"/>
      <c r="AA50" s="3"/>
      <c r="AB50" s="3"/>
      <c r="AC50" s="3"/>
      <c r="AD50" s="3"/>
      <c r="AE50" s="3"/>
    </row>
    <row r="51" spans="1:31" ht="15.75" customHeight="1">
      <c r="A51" s="47"/>
      <c r="B51" s="48"/>
      <c r="C51" s="48"/>
      <c r="D51" s="1"/>
      <c r="E51" s="1"/>
      <c r="F51" s="1"/>
      <c r="G51" s="1"/>
      <c r="H51" s="1"/>
      <c r="I51" s="1"/>
      <c r="J51" s="1"/>
      <c r="K51" s="1"/>
      <c r="L51" s="3"/>
      <c r="M51" s="3"/>
      <c r="N51" s="3"/>
      <c r="O51" s="3"/>
      <c r="P51" s="3"/>
      <c r="Q51" s="3"/>
      <c r="R51" s="3"/>
      <c r="S51" s="3"/>
      <c r="T51" s="3"/>
      <c r="U51" s="3"/>
      <c r="V51" s="3"/>
      <c r="W51" s="3"/>
      <c r="X51" s="3"/>
      <c r="Y51" s="3"/>
      <c r="Z51" s="3"/>
      <c r="AA51" s="3"/>
      <c r="AB51" s="3"/>
      <c r="AC51" s="3"/>
      <c r="AD51" s="3"/>
      <c r="AE51" s="3"/>
    </row>
    <row r="52" spans="1:31" ht="15.75" customHeight="1">
      <c r="A52" s="47"/>
      <c r="B52" s="48"/>
      <c r="C52" s="48"/>
      <c r="D52" s="1"/>
      <c r="E52" s="1"/>
      <c r="F52" s="1"/>
      <c r="G52" s="1"/>
      <c r="H52" s="1"/>
      <c r="I52" s="1"/>
      <c r="J52" s="1"/>
      <c r="K52" s="1"/>
      <c r="L52" s="3"/>
      <c r="M52" s="3"/>
      <c r="N52" s="3"/>
      <c r="O52" s="3"/>
      <c r="P52" s="3"/>
      <c r="Q52" s="3"/>
      <c r="R52" s="3"/>
      <c r="S52" s="3"/>
      <c r="T52" s="3"/>
      <c r="U52" s="3"/>
      <c r="V52" s="3"/>
      <c r="W52" s="3"/>
      <c r="X52" s="3"/>
      <c r="Y52" s="3"/>
      <c r="Z52" s="3"/>
      <c r="AA52" s="3"/>
      <c r="AB52" s="3"/>
      <c r="AC52" s="3"/>
      <c r="AD52" s="3"/>
      <c r="AE52" s="3"/>
    </row>
    <row r="53" spans="1:31" ht="15.75" customHeight="1">
      <c r="A53" s="47"/>
      <c r="B53" s="48"/>
      <c r="C53" s="48"/>
      <c r="D53" s="1"/>
      <c r="E53" s="1"/>
      <c r="F53" s="1"/>
      <c r="G53" s="1"/>
      <c r="H53" s="1"/>
      <c r="I53" s="1"/>
      <c r="J53" s="1"/>
      <c r="K53" s="1"/>
      <c r="L53" s="3"/>
      <c r="M53" s="3"/>
      <c r="N53" s="3"/>
      <c r="O53" s="3"/>
      <c r="P53" s="3"/>
      <c r="Q53" s="3"/>
      <c r="R53" s="3"/>
      <c r="S53" s="3"/>
      <c r="T53" s="3"/>
      <c r="U53" s="3"/>
      <c r="V53" s="3"/>
      <c r="W53" s="3"/>
      <c r="X53" s="3"/>
      <c r="Y53" s="3"/>
      <c r="Z53" s="3"/>
      <c r="AA53" s="3"/>
      <c r="AB53" s="3"/>
      <c r="AC53" s="3"/>
      <c r="AD53" s="3"/>
      <c r="AE53" s="3"/>
    </row>
    <row r="54" spans="1:31" ht="15.75" customHeight="1">
      <c r="A54" s="47"/>
      <c r="B54" s="48"/>
      <c r="C54" s="48"/>
      <c r="D54" s="1"/>
      <c r="E54" s="1"/>
      <c r="F54" s="1"/>
      <c r="G54" s="1"/>
      <c r="H54" s="1"/>
      <c r="I54" s="1"/>
      <c r="J54" s="1"/>
      <c r="K54" s="1"/>
      <c r="L54" s="3"/>
      <c r="M54" s="3"/>
      <c r="N54" s="3"/>
      <c r="O54" s="3"/>
      <c r="P54" s="3"/>
      <c r="Q54" s="3"/>
      <c r="R54" s="3"/>
      <c r="S54" s="3"/>
      <c r="T54" s="3"/>
      <c r="U54" s="3"/>
      <c r="V54" s="3"/>
      <c r="W54" s="3"/>
      <c r="X54" s="3"/>
      <c r="Y54" s="3"/>
      <c r="Z54" s="3"/>
      <c r="AA54" s="3"/>
      <c r="AB54" s="3"/>
      <c r="AC54" s="3"/>
      <c r="AD54" s="3"/>
      <c r="AE54" s="3"/>
    </row>
    <row r="55" spans="1:31" ht="15.75" customHeight="1">
      <c r="A55" s="47"/>
      <c r="B55" s="48"/>
      <c r="C55" s="48"/>
      <c r="D55" s="1"/>
      <c r="E55" s="1"/>
      <c r="F55" s="1"/>
      <c r="G55" s="1"/>
      <c r="H55" s="1"/>
      <c r="I55" s="1"/>
      <c r="J55" s="1"/>
      <c r="K55" s="1"/>
      <c r="L55" s="3"/>
      <c r="M55" s="3"/>
      <c r="N55" s="3"/>
      <c r="O55" s="3"/>
      <c r="P55" s="3"/>
      <c r="Q55" s="3"/>
      <c r="R55" s="3"/>
      <c r="S55" s="3"/>
      <c r="T55" s="3"/>
      <c r="U55" s="3"/>
      <c r="V55" s="3"/>
      <c r="W55" s="3"/>
      <c r="X55" s="3"/>
      <c r="Y55" s="3"/>
      <c r="Z55" s="3"/>
      <c r="AA55" s="3"/>
      <c r="AB55" s="3"/>
      <c r="AC55" s="3"/>
      <c r="AD55" s="3"/>
      <c r="AE55" s="3"/>
    </row>
    <row r="56" spans="1:31" ht="15.75" customHeight="1">
      <c r="A56" s="47"/>
      <c r="B56" s="48"/>
      <c r="C56" s="48"/>
      <c r="D56" s="1"/>
      <c r="E56" s="1"/>
      <c r="F56" s="1"/>
      <c r="G56" s="1"/>
      <c r="H56" s="1"/>
      <c r="I56" s="1"/>
      <c r="J56" s="1"/>
      <c r="K56" s="1"/>
      <c r="L56" s="3"/>
      <c r="M56" s="3"/>
      <c r="N56" s="3"/>
      <c r="O56" s="3"/>
      <c r="P56" s="3"/>
      <c r="Q56" s="3"/>
      <c r="R56" s="3"/>
      <c r="S56" s="3"/>
      <c r="T56" s="3"/>
      <c r="U56" s="3"/>
      <c r="V56" s="3"/>
      <c r="W56" s="3"/>
      <c r="X56" s="3"/>
      <c r="Y56" s="3"/>
      <c r="Z56" s="3"/>
      <c r="AA56" s="3"/>
      <c r="AB56" s="3"/>
      <c r="AC56" s="3"/>
      <c r="AD56" s="3"/>
      <c r="AE56" s="3"/>
    </row>
    <row r="57" spans="1:31" ht="15.75" customHeight="1">
      <c r="A57" s="47"/>
      <c r="B57" s="48"/>
      <c r="C57" s="48"/>
      <c r="D57" s="1"/>
      <c r="E57" s="1"/>
      <c r="F57" s="1"/>
      <c r="G57" s="1"/>
      <c r="H57" s="1"/>
      <c r="I57" s="1"/>
      <c r="J57" s="1"/>
      <c r="K57" s="1"/>
      <c r="L57" s="3"/>
      <c r="M57" s="3"/>
      <c r="N57" s="3"/>
      <c r="O57" s="3"/>
      <c r="P57" s="3"/>
      <c r="Q57" s="3"/>
      <c r="R57" s="3"/>
      <c r="S57" s="3"/>
      <c r="T57" s="3"/>
      <c r="U57" s="3"/>
      <c r="V57" s="3"/>
      <c r="W57" s="3"/>
      <c r="X57" s="3"/>
      <c r="Y57" s="3"/>
      <c r="Z57" s="3"/>
      <c r="AA57" s="3"/>
      <c r="AB57" s="3"/>
      <c r="AC57" s="3"/>
      <c r="AD57" s="3"/>
      <c r="AE57" s="3"/>
    </row>
    <row r="58" spans="1:31" ht="15.75" customHeight="1">
      <c r="A58" s="47"/>
      <c r="B58" s="48"/>
      <c r="C58" s="48"/>
      <c r="D58" s="1"/>
      <c r="E58" s="1"/>
      <c r="F58" s="1"/>
      <c r="G58" s="1"/>
      <c r="H58" s="1"/>
      <c r="I58" s="1"/>
      <c r="J58" s="1"/>
      <c r="K58" s="1"/>
      <c r="L58" s="3"/>
      <c r="M58" s="3"/>
      <c r="N58" s="3"/>
      <c r="O58" s="3"/>
      <c r="P58" s="3"/>
      <c r="Q58" s="3"/>
      <c r="R58" s="3"/>
      <c r="S58" s="3"/>
      <c r="T58" s="3"/>
      <c r="U58" s="3"/>
      <c r="V58" s="3"/>
      <c r="W58" s="3"/>
      <c r="X58" s="3"/>
      <c r="Y58" s="3"/>
      <c r="Z58" s="3"/>
      <c r="AA58" s="3"/>
      <c r="AB58" s="3"/>
      <c r="AC58" s="3"/>
      <c r="AD58" s="3"/>
      <c r="AE58" s="3"/>
    </row>
    <row r="59" spans="1:31" ht="15.75" customHeight="1">
      <c r="A59" s="47"/>
      <c r="B59" s="48"/>
      <c r="C59" s="48"/>
      <c r="D59" s="1"/>
      <c r="E59" s="1"/>
      <c r="F59" s="1"/>
      <c r="G59" s="1"/>
      <c r="H59" s="1"/>
      <c r="I59" s="1"/>
      <c r="J59" s="1"/>
      <c r="K59" s="1"/>
      <c r="L59" s="3"/>
      <c r="M59" s="3"/>
      <c r="N59" s="3"/>
      <c r="O59" s="3"/>
      <c r="P59" s="3"/>
      <c r="Q59" s="3"/>
      <c r="R59" s="3"/>
      <c r="S59" s="3"/>
      <c r="T59" s="3"/>
      <c r="U59" s="3"/>
      <c r="V59" s="3"/>
      <c r="W59" s="3"/>
      <c r="X59" s="3"/>
      <c r="Y59" s="3"/>
      <c r="Z59" s="3"/>
      <c r="AA59" s="3"/>
      <c r="AB59" s="3"/>
      <c r="AC59" s="3"/>
      <c r="AD59" s="3"/>
      <c r="AE59" s="3"/>
    </row>
    <row r="60" spans="1:31" ht="15.75" customHeight="1">
      <c r="A60" s="47"/>
      <c r="B60" s="48"/>
      <c r="C60" s="48"/>
      <c r="D60" s="1"/>
      <c r="E60" s="1"/>
      <c r="F60" s="1"/>
      <c r="G60" s="1"/>
      <c r="H60" s="1"/>
      <c r="I60" s="1"/>
      <c r="J60" s="1"/>
      <c r="K60" s="1"/>
      <c r="L60" s="3"/>
      <c r="M60" s="3"/>
      <c r="N60" s="3"/>
      <c r="O60" s="3"/>
      <c r="P60" s="3"/>
      <c r="Q60" s="3"/>
      <c r="R60" s="3"/>
      <c r="S60" s="3"/>
      <c r="T60" s="3"/>
      <c r="U60" s="3"/>
      <c r="V60" s="3"/>
      <c r="W60" s="3"/>
      <c r="X60" s="3"/>
      <c r="Y60" s="3"/>
      <c r="Z60" s="3"/>
      <c r="AA60" s="3"/>
      <c r="AB60" s="3"/>
      <c r="AC60" s="3"/>
      <c r="AD60" s="3"/>
      <c r="AE60" s="3"/>
    </row>
    <row r="61" spans="1:31" ht="15.75" customHeight="1">
      <c r="A61" s="47"/>
      <c r="B61" s="48"/>
      <c r="C61" s="48"/>
      <c r="D61" s="1"/>
      <c r="E61" s="1"/>
      <c r="F61" s="1"/>
      <c r="G61" s="1"/>
      <c r="H61" s="1"/>
      <c r="I61" s="1"/>
      <c r="J61" s="1"/>
      <c r="K61" s="1"/>
      <c r="L61" s="3"/>
      <c r="M61" s="3"/>
      <c r="N61" s="3"/>
      <c r="O61" s="3"/>
      <c r="P61" s="3"/>
      <c r="Q61" s="3"/>
      <c r="R61" s="3"/>
      <c r="S61" s="3"/>
      <c r="T61" s="3"/>
      <c r="U61" s="3"/>
      <c r="V61" s="3"/>
      <c r="W61" s="3"/>
      <c r="X61" s="3"/>
      <c r="Y61" s="3"/>
      <c r="Z61" s="3"/>
      <c r="AA61" s="3"/>
      <c r="AB61" s="3"/>
      <c r="AC61" s="3"/>
      <c r="AD61" s="3"/>
      <c r="AE61" s="3"/>
    </row>
    <row r="62" spans="1:31" ht="15.75" customHeight="1">
      <c r="A62" s="47"/>
      <c r="B62" s="48"/>
      <c r="C62" s="48"/>
      <c r="D62" s="1"/>
      <c r="E62" s="1"/>
      <c r="F62" s="1"/>
      <c r="G62" s="1"/>
      <c r="H62" s="1"/>
      <c r="I62" s="1"/>
      <c r="J62" s="1"/>
      <c r="K62" s="1"/>
      <c r="L62" s="3"/>
      <c r="M62" s="3"/>
      <c r="N62" s="3"/>
      <c r="O62" s="3"/>
      <c r="P62" s="3"/>
      <c r="Q62" s="3"/>
      <c r="R62" s="3"/>
      <c r="S62" s="3"/>
      <c r="T62" s="3"/>
      <c r="U62" s="3"/>
      <c r="V62" s="3"/>
      <c r="W62" s="3"/>
      <c r="X62" s="3"/>
      <c r="Y62" s="3"/>
      <c r="Z62" s="3"/>
      <c r="AA62" s="3"/>
      <c r="AB62" s="3"/>
      <c r="AC62" s="3"/>
      <c r="AD62" s="3"/>
      <c r="AE62" s="3"/>
    </row>
    <row r="63" spans="1:31" ht="15.75" customHeight="1">
      <c r="A63" s="47"/>
      <c r="B63" s="48"/>
      <c r="C63" s="48"/>
      <c r="D63" s="1"/>
      <c r="E63" s="1"/>
      <c r="F63" s="1"/>
      <c r="G63" s="1"/>
      <c r="H63" s="1"/>
      <c r="I63" s="1"/>
      <c r="J63" s="1"/>
      <c r="K63" s="1"/>
      <c r="L63" s="3"/>
      <c r="M63" s="3"/>
      <c r="N63" s="3"/>
      <c r="O63" s="3"/>
      <c r="P63" s="3"/>
      <c r="Q63" s="3"/>
      <c r="R63" s="3"/>
      <c r="S63" s="3"/>
      <c r="T63" s="3"/>
      <c r="U63" s="3"/>
      <c r="V63" s="3"/>
      <c r="W63" s="3"/>
      <c r="X63" s="3"/>
      <c r="Y63" s="3"/>
      <c r="Z63" s="3"/>
      <c r="AA63" s="3"/>
      <c r="AB63" s="3"/>
      <c r="AC63" s="3"/>
      <c r="AD63" s="3"/>
      <c r="AE63" s="3"/>
    </row>
    <row r="64" spans="1:31" ht="15.75" customHeight="1">
      <c r="A64" s="47"/>
      <c r="B64" s="48"/>
      <c r="C64" s="48"/>
      <c r="D64" s="1"/>
      <c r="E64" s="1"/>
      <c r="F64" s="1"/>
      <c r="G64" s="1"/>
      <c r="H64" s="1"/>
      <c r="I64" s="1"/>
      <c r="J64" s="1"/>
      <c r="K64" s="1"/>
      <c r="L64" s="3"/>
      <c r="M64" s="3"/>
      <c r="N64" s="3"/>
      <c r="O64" s="3"/>
      <c r="P64" s="3"/>
      <c r="Q64" s="3"/>
      <c r="R64" s="3"/>
      <c r="S64" s="3"/>
      <c r="T64" s="3"/>
      <c r="U64" s="3"/>
      <c r="V64" s="3"/>
      <c r="W64" s="3"/>
      <c r="X64" s="3"/>
      <c r="Y64" s="3"/>
      <c r="Z64" s="3"/>
      <c r="AA64" s="3"/>
      <c r="AB64" s="3"/>
      <c r="AC64" s="3"/>
      <c r="AD64" s="3"/>
      <c r="AE64" s="3"/>
    </row>
    <row r="65" spans="1:31" ht="15.75" customHeight="1">
      <c r="A65" s="47"/>
      <c r="B65" s="48"/>
      <c r="C65" s="48"/>
      <c r="D65" s="1"/>
      <c r="E65" s="1"/>
      <c r="F65" s="1"/>
      <c r="G65" s="1"/>
      <c r="H65" s="1"/>
      <c r="I65" s="1"/>
      <c r="J65" s="1"/>
      <c r="K65" s="1"/>
      <c r="L65" s="3"/>
      <c r="M65" s="3"/>
      <c r="N65" s="3"/>
      <c r="O65" s="3"/>
      <c r="P65" s="3"/>
      <c r="Q65" s="3"/>
      <c r="R65" s="3"/>
      <c r="S65" s="3"/>
      <c r="T65" s="3"/>
      <c r="U65" s="3"/>
      <c r="V65" s="3"/>
      <c r="W65" s="3"/>
      <c r="X65" s="3"/>
      <c r="Y65" s="3"/>
      <c r="Z65" s="3"/>
      <c r="AA65" s="3"/>
      <c r="AB65" s="3"/>
      <c r="AC65" s="3"/>
      <c r="AD65" s="3"/>
      <c r="AE65" s="3"/>
    </row>
    <row r="66" spans="1:31" ht="15.75" customHeight="1">
      <c r="A66" s="47"/>
      <c r="B66" s="48"/>
      <c r="C66" s="48"/>
      <c r="D66" s="1"/>
      <c r="E66" s="1"/>
      <c r="F66" s="1"/>
      <c r="G66" s="1"/>
      <c r="H66" s="1"/>
      <c r="I66" s="1"/>
      <c r="J66" s="1"/>
      <c r="K66" s="1"/>
      <c r="L66" s="3"/>
      <c r="M66" s="3"/>
      <c r="N66" s="3"/>
      <c r="O66" s="3"/>
      <c r="P66" s="3"/>
      <c r="Q66" s="3"/>
      <c r="R66" s="3"/>
      <c r="S66" s="3"/>
      <c r="T66" s="3"/>
      <c r="U66" s="3"/>
      <c r="V66" s="3"/>
      <c r="W66" s="3"/>
      <c r="X66" s="3"/>
      <c r="Y66" s="3"/>
      <c r="Z66" s="3"/>
      <c r="AA66" s="3"/>
      <c r="AB66" s="3"/>
      <c r="AC66" s="3"/>
      <c r="AD66" s="3"/>
      <c r="AE66" s="3"/>
    </row>
    <row r="67" spans="1:31" ht="15.75" customHeight="1">
      <c r="A67" s="47"/>
      <c r="B67" s="48"/>
      <c r="C67" s="48"/>
      <c r="D67" s="1"/>
      <c r="E67" s="1"/>
      <c r="F67" s="1"/>
      <c r="G67" s="1"/>
      <c r="H67" s="1"/>
      <c r="I67" s="1"/>
      <c r="J67" s="1"/>
      <c r="K67" s="1"/>
      <c r="L67" s="3"/>
      <c r="M67" s="3"/>
      <c r="N67" s="3"/>
      <c r="O67" s="3"/>
      <c r="P67" s="3"/>
      <c r="Q67" s="3"/>
      <c r="R67" s="3"/>
      <c r="S67" s="3"/>
      <c r="T67" s="3"/>
      <c r="U67" s="3"/>
      <c r="V67" s="3"/>
      <c r="W67" s="3"/>
      <c r="X67" s="3"/>
      <c r="Y67" s="3"/>
      <c r="Z67" s="3"/>
      <c r="AA67" s="3"/>
      <c r="AB67" s="3"/>
      <c r="AC67" s="3"/>
      <c r="AD67" s="3"/>
      <c r="AE67" s="3"/>
    </row>
    <row r="68" spans="1:31" ht="15.75" customHeight="1">
      <c r="A68" s="47"/>
      <c r="B68" s="48"/>
      <c r="C68" s="48"/>
      <c r="D68" s="1"/>
      <c r="E68" s="1"/>
      <c r="F68" s="1"/>
      <c r="G68" s="1"/>
      <c r="H68" s="1"/>
      <c r="I68" s="1"/>
      <c r="J68" s="1"/>
      <c r="K68" s="1"/>
      <c r="L68" s="3"/>
      <c r="M68" s="3"/>
      <c r="N68" s="3"/>
      <c r="O68" s="3"/>
      <c r="P68" s="3"/>
      <c r="Q68" s="3"/>
      <c r="R68" s="3"/>
      <c r="S68" s="3"/>
      <c r="T68" s="3"/>
      <c r="U68" s="3"/>
      <c r="V68" s="3"/>
      <c r="W68" s="3"/>
      <c r="X68" s="3"/>
      <c r="Y68" s="3"/>
      <c r="Z68" s="3"/>
      <c r="AA68" s="3"/>
      <c r="AB68" s="3"/>
      <c r="AC68" s="3"/>
      <c r="AD68" s="3"/>
      <c r="AE68" s="3"/>
    </row>
    <row r="69" spans="1:31" ht="15.75" customHeight="1">
      <c r="A69" s="47"/>
      <c r="B69" s="48"/>
      <c r="C69" s="48"/>
      <c r="D69" s="1"/>
      <c r="E69" s="1"/>
      <c r="F69" s="1"/>
      <c r="G69" s="1"/>
      <c r="H69" s="1"/>
      <c r="I69" s="1"/>
      <c r="J69" s="1"/>
      <c r="K69" s="1"/>
      <c r="L69" s="3"/>
      <c r="M69" s="3"/>
      <c r="N69" s="3"/>
      <c r="O69" s="3"/>
      <c r="P69" s="3"/>
      <c r="Q69" s="3"/>
      <c r="R69" s="3"/>
      <c r="S69" s="3"/>
      <c r="T69" s="3"/>
      <c r="U69" s="3"/>
      <c r="V69" s="3"/>
      <c r="W69" s="3"/>
      <c r="X69" s="3"/>
      <c r="Y69" s="3"/>
      <c r="Z69" s="3"/>
      <c r="AA69" s="3"/>
      <c r="AB69" s="3"/>
      <c r="AC69" s="3"/>
      <c r="AD69" s="3"/>
      <c r="AE69" s="3"/>
    </row>
    <row r="70" spans="1:31" ht="15.75" customHeight="1">
      <c r="A70" s="47"/>
      <c r="B70" s="48"/>
      <c r="C70" s="48"/>
      <c r="D70" s="1"/>
      <c r="E70" s="1"/>
      <c r="F70" s="1"/>
      <c r="G70" s="1"/>
      <c r="H70" s="1"/>
      <c r="I70" s="1"/>
      <c r="J70" s="1"/>
      <c r="K70" s="1"/>
      <c r="L70" s="3"/>
      <c r="M70" s="3"/>
      <c r="N70" s="3"/>
      <c r="O70" s="3"/>
      <c r="P70" s="3"/>
      <c r="Q70" s="3"/>
      <c r="R70" s="3"/>
      <c r="S70" s="3"/>
      <c r="T70" s="3"/>
      <c r="U70" s="3"/>
      <c r="V70" s="3"/>
      <c r="W70" s="3"/>
      <c r="X70" s="3"/>
      <c r="Y70" s="3"/>
      <c r="Z70" s="3"/>
      <c r="AA70" s="3"/>
      <c r="AB70" s="3"/>
      <c r="AC70" s="3"/>
      <c r="AD70" s="3"/>
      <c r="AE70" s="3"/>
    </row>
    <row r="71" spans="1:31" ht="15.75" customHeight="1">
      <c r="A71" s="47"/>
      <c r="B71" s="48"/>
      <c r="C71" s="48"/>
      <c r="D71" s="1"/>
      <c r="E71" s="1"/>
      <c r="F71" s="1"/>
      <c r="G71" s="1"/>
      <c r="H71" s="1"/>
      <c r="I71" s="1"/>
      <c r="J71" s="1"/>
      <c r="K71" s="1"/>
      <c r="L71" s="3"/>
      <c r="M71" s="3"/>
      <c r="N71" s="3"/>
      <c r="O71" s="3"/>
      <c r="P71" s="3"/>
      <c r="Q71" s="3"/>
      <c r="R71" s="3"/>
      <c r="S71" s="3"/>
      <c r="T71" s="3"/>
      <c r="U71" s="3"/>
      <c r="V71" s="3"/>
      <c r="W71" s="3"/>
      <c r="X71" s="3"/>
      <c r="Y71" s="3"/>
      <c r="Z71" s="3"/>
      <c r="AA71" s="3"/>
      <c r="AB71" s="3"/>
      <c r="AC71" s="3"/>
      <c r="AD71" s="3"/>
      <c r="AE71" s="3"/>
    </row>
    <row r="72" spans="1:31" ht="15.75" customHeight="1">
      <c r="A72" s="47"/>
      <c r="B72" s="48"/>
      <c r="C72" s="48"/>
      <c r="D72" s="1"/>
      <c r="E72" s="1"/>
      <c r="F72" s="1"/>
      <c r="G72" s="1"/>
      <c r="H72" s="1"/>
      <c r="I72" s="1"/>
      <c r="J72" s="1"/>
      <c r="K72" s="1"/>
      <c r="L72" s="3"/>
      <c r="M72" s="3"/>
      <c r="N72" s="3"/>
      <c r="O72" s="3"/>
      <c r="P72" s="3"/>
      <c r="Q72" s="3"/>
      <c r="R72" s="3"/>
      <c r="S72" s="3"/>
      <c r="T72" s="3"/>
      <c r="U72" s="3"/>
      <c r="V72" s="3"/>
      <c r="W72" s="3"/>
      <c r="X72" s="3"/>
      <c r="Y72" s="3"/>
      <c r="Z72" s="3"/>
      <c r="AA72" s="3"/>
      <c r="AB72" s="3"/>
      <c r="AC72" s="3"/>
      <c r="AD72" s="3"/>
      <c r="AE72" s="3"/>
    </row>
    <row r="73" spans="1:31" ht="15.75" customHeight="1">
      <c r="A73" s="47"/>
      <c r="B73" s="48"/>
      <c r="C73" s="48"/>
      <c r="D73" s="1"/>
      <c r="E73" s="1"/>
      <c r="F73" s="1"/>
      <c r="G73" s="1"/>
      <c r="H73" s="1"/>
      <c r="I73" s="1"/>
      <c r="J73" s="1"/>
      <c r="K73" s="1"/>
      <c r="L73" s="3"/>
      <c r="M73" s="3"/>
      <c r="N73" s="3"/>
      <c r="O73" s="3"/>
      <c r="P73" s="3"/>
      <c r="Q73" s="3"/>
      <c r="R73" s="3"/>
      <c r="S73" s="3"/>
      <c r="T73" s="3"/>
      <c r="U73" s="3"/>
      <c r="V73" s="3"/>
      <c r="W73" s="3"/>
      <c r="X73" s="3"/>
      <c r="Y73" s="3"/>
      <c r="Z73" s="3"/>
      <c r="AA73" s="3"/>
      <c r="AB73" s="3"/>
      <c r="AC73" s="3"/>
      <c r="AD73" s="3"/>
      <c r="AE73" s="3"/>
    </row>
    <row r="74" spans="1:31" ht="15.75" customHeight="1">
      <c r="A74" s="47"/>
      <c r="B74" s="48"/>
      <c r="C74" s="48"/>
      <c r="D74" s="1"/>
      <c r="E74" s="1"/>
      <c r="F74" s="1"/>
      <c r="G74" s="1"/>
      <c r="H74" s="1"/>
      <c r="I74" s="1"/>
      <c r="J74" s="1"/>
      <c r="K74" s="1"/>
      <c r="L74" s="3"/>
      <c r="M74" s="3"/>
      <c r="N74" s="3"/>
      <c r="O74" s="3"/>
      <c r="P74" s="3"/>
      <c r="Q74" s="3"/>
      <c r="R74" s="3"/>
      <c r="S74" s="3"/>
      <c r="T74" s="3"/>
      <c r="U74" s="3"/>
      <c r="V74" s="3"/>
      <c r="W74" s="3"/>
      <c r="X74" s="3"/>
      <c r="Y74" s="3"/>
      <c r="Z74" s="3"/>
      <c r="AA74" s="3"/>
      <c r="AB74" s="3"/>
      <c r="AC74" s="3"/>
      <c r="AD74" s="3"/>
      <c r="AE74" s="3"/>
    </row>
    <row r="75" spans="1:31" ht="15.75" customHeight="1">
      <c r="A75" s="47"/>
      <c r="B75" s="48"/>
      <c r="C75" s="48"/>
      <c r="D75" s="1"/>
      <c r="E75" s="1"/>
      <c r="F75" s="1"/>
      <c r="G75" s="1"/>
      <c r="H75" s="1"/>
      <c r="I75" s="1"/>
      <c r="J75" s="1"/>
      <c r="K75" s="1"/>
      <c r="L75" s="3"/>
      <c r="M75" s="3"/>
      <c r="N75" s="3"/>
      <c r="O75" s="3"/>
      <c r="P75" s="3"/>
      <c r="Q75" s="3"/>
      <c r="R75" s="3"/>
      <c r="S75" s="3"/>
      <c r="T75" s="3"/>
      <c r="U75" s="3"/>
      <c r="V75" s="3"/>
      <c r="W75" s="3"/>
      <c r="X75" s="3"/>
      <c r="Y75" s="3"/>
      <c r="Z75" s="3"/>
      <c r="AA75" s="3"/>
      <c r="AB75" s="3"/>
      <c r="AC75" s="3"/>
      <c r="AD75" s="3"/>
      <c r="AE75" s="3"/>
    </row>
    <row r="76" spans="1:31" ht="15.75" customHeight="1">
      <c r="A76" s="47"/>
      <c r="B76" s="48"/>
      <c r="C76" s="48"/>
      <c r="D76" s="1"/>
      <c r="E76" s="1"/>
      <c r="F76" s="1"/>
      <c r="G76" s="1"/>
      <c r="H76" s="1"/>
      <c r="I76" s="1"/>
      <c r="J76" s="1"/>
      <c r="K76" s="1"/>
      <c r="L76" s="3"/>
      <c r="M76" s="3"/>
      <c r="N76" s="3"/>
      <c r="O76" s="3"/>
      <c r="P76" s="3"/>
      <c r="Q76" s="3"/>
      <c r="R76" s="3"/>
      <c r="S76" s="3"/>
      <c r="T76" s="3"/>
      <c r="U76" s="3"/>
      <c r="V76" s="3"/>
      <c r="W76" s="3"/>
      <c r="X76" s="3"/>
      <c r="Y76" s="3"/>
      <c r="Z76" s="3"/>
      <c r="AA76" s="3"/>
      <c r="AB76" s="3"/>
      <c r="AC76" s="3"/>
      <c r="AD76" s="3"/>
      <c r="AE76" s="3"/>
    </row>
    <row r="77" spans="1:31" ht="15.75" customHeight="1">
      <c r="A77" s="47"/>
      <c r="B77" s="48"/>
      <c r="C77" s="48"/>
      <c r="D77" s="1"/>
      <c r="E77" s="1"/>
      <c r="F77" s="1"/>
      <c r="G77" s="1"/>
      <c r="H77" s="1"/>
      <c r="I77" s="1"/>
      <c r="J77" s="1"/>
      <c r="K77" s="1"/>
      <c r="L77" s="3"/>
      <c r="M77" s="3"/>
      <c r="N77" s="3"/>
      <c r="O77" s="3"/>
      <c r="P77" s="3"/>
      <c r="Q77" s="3"/>
      <c r="R77" s="3"/>
      <c r="S77" s="3"/>
      <c r="T77" s="3"/>
      <c r="U77" s="3"/>
      <c r="V77" s="3"/>
      <c r="W77" s="3"/>
      <c r="X77" s="3"/>
      <c r="Y77" s="3"/>
      <c r="Z77" s="3"/>
      <c r="AA77" s="3"/>
      <c r="AB77" s="3"/>
      <c r="AC77" s="3"/>
      <c r="AD77" s="3"/>
      <c r="AE77" s="3"/>
    </row>
    <row r="78" spans="1:31" ht="15.75" customHeight="1">
      <c r="A78" s="47"/>
      <c r="B78" s="48"/>
      <c r="C78" s="48"/>
      <c r="D78" s="1"/>
      <c r="E78" s="1"/>
      <c r="F78" s="1"/>
      <c r="G78" s="1"/>
      <c r="H78" s="1"/>
      <c r="I78" s="1"/>
      <c r="J78" s="1"/>
      <c r="K78" s="1"/>
      <c r="L78" s="3"/>
      <c r="M78" s="3"/>
      <c r="N78" s="3"/>
      <c r="O78" s="3"/>
      <c r="P78" s="3"/>
      <c r="Q78" s="3"/>
      <c r="R78" s="3"/>
      <c r="S78" s="3"/>
      <c r="T78" s="3"/>
      <c r="U78" s="3"/>
      <c r="V78" s="3"/>
      <c r="W78" s="3"/>
      <c r="X78" s="3"/>
      <c r="Y78" s="3"/>
      <c r="Z78" s="3"/>
      <c r="AA78" s="3"/>
      <c r="AB78" s="3"/>
      <c r="AC78" s="3"/>
      <c r="AD78" s="3"/>
      <c r="AE78" s="3"/>
    </row>
    <row r="79" spans="1:31" ht="15.75" customHeight="1">
      <c r="A79" s="47"/>
      <c r="B79" s="48"/>
      <c r="C79" s="48"/>
      <c r="D79" s="1"/>
      <c r="E79" s="1"/>
      <c r="F79" s="1"/>
      <c r="G79" s="1"/>
      <c r="H79" s="1"/>
      <c r="I79" s="1"/>
      <c r="J79" s="1"/>
      <c r="K79" s="1"/>
      <c r="L79" s="3"/>
      <c r="M79" s="3"/>
      <c r="N79" s="3"/>
      <c r="O79" s="3"/>
      <c r="P79" s="3"/>
      <c r="Q79" s="3"/>
      <c r="R79" s="3"/>
      <c r="S79" s="3"/>
      <c r="T79" s="3"/>
      <c r="U79" s="3"/>
      <c r="V79" s="3"/>
      <c r="W79" s="3"/>
      <c r="X79" s="3"/>
      <c r="Y79" s="3"/>
      <c r="Z79" s="3"/>
      <c r="AA79" s="3"/>
      <c r="AB79" s="3"/>
      <c r="AC79" s="3"/>
      <c r="AD79" s="3"/>
      <c r="AE79" s="3"/>
    </row>
    <row r="80" spans="1:31" ht="15.75" customHeight="1">
      <c r="A80" s="47"/>
      <c r="B80" s="48"/>
      <c r="C80" s="48"/>
      <c r="D80" s="1"/>
      <c r="E80" s="1"/>
      <c r="F80" s="1"/>
      <c r="G80" s="1"/>
      <c r="H80" s="1"/>
      <c r="I80" s="1"/>
      <c r="J80" s="1"/>
      <c r="K80" s="1"/>
      <c r="L80" s="3"/>
      <c r="M80" s="3"/>
      <c r="N80" s="3"/>
      <c r="O80" s="3"/>
      <c r="P80" s="3"/>
      <c r="Q80" s="3"/>
      <c r="R80" s="3"/>
      <c r="S80" s="3"/>
      <c r="T80" s="3"/>
      <c r="U80" s="3"/>
      <c r="V80" s="3"/>
      <c r="W80" s="3"/>
      <c r="X80" s="3"/>
      <c r="Y80" s="3"/>
      <c r="Z80" s="3"/>
      <c r="AA80" s="3"/>
      <c r="AB80" s="3"/>
      <c r="AC80" s="3"/>
      <c r="AD80" s="3"/>
      <c r="AE80" s="3"/>
    </row>
    <row r="81" spans="1:31" ht="15.75" customHeight="1">
      <c r="A81" s="47"/>
      <c r="B81" s="48"/>
      <c r="C81" s="48"/>
      <c r="D81" s="1"/>
      <c r="E81" s="1"/>
      <c r="F81" s="1"/>
      <c r="G81" s="1"/>
      <c r="H81" s="1"/>
      <c r="I81" s="1"/>
      <c r="J81" s="1"/>
      <c r="K81" s="1"/>
      <c r="L81" s="3"/>
      <c r="M81" s="3"/>
      <c r="N81" s="3"/>
      <c r="O81" s="3"/>
      <c r="P81" s="3"/>
      <c r="Q81" s="3"/>
      <c r="R81" s="3"/>
      <c r="S81" s="3"/>
      <c r="T81" s="3"/>
      <c r="U81" s="3"/>
      <c r="V81" s="3"/>
      <c r="W81" s="3"/>
      <c r="X81" s="3"/>
      <c r="Y81" s="3"/>
      <c r="Z81" s="3"/>
      <c r="AA81" s="3"/>
      <c r="AB81" s="3"/>
      <c r="AC81" s="3"/>
      <c r="AD81" s="3"/>
      <c r="AE81" s="3"/>
    </row>
    <row r="82" spans="1:31" ht="15.75" customHeight="1">
      <c r="A82" s="47"/>
      <c r="B82" s="48"/>
      <c r="C82" s="48"/>
      <c r="D82" s="1"/>
      <c r="E82" s="1"/>
      <c r="F82" s="1"/>
      <c r="G82" s="1"/>
      <c r="H82" s="1"/>
      <c r="I82" s="1"/>
      <c r="J82" s="1"/>
      <c r="K82" s="1"/>
      <c r="L82" s="3"/>
      <c r="M82" s="3"/>
      <c r="N82" s="3"/>
      <c r="O82" s="3"/>
      <c r="P82" s="3"/>
      <c r="Q82" s="3"/>
      <c r="R82" s="3"/>
      <c r="S82" s="3"/>
      <c r="T82" s="3"/>
      <c r="U82" s="3"/>
      <c r="V82" s="3"/>
      <c r="W82" s="3"/>
      <c r="X82" s="3"/>
      <c r="Y82" s="3"/>
      <c r="Z82" s="3"/>
      <c r="AA82" s="3"/>
      <c r="AB82" s="3"/>
      <c r="AC82" s="3"/>
      <c r="AD82" s="3"/>
      <c r="AE82" s="3"/>
    </row>
    <row r="83" spans="1:31" ht="15.75" customHeight="1">
      <c r="A83" s="47"/>
      <c r="B83" s="48"/>
      <c r="C83" s="48"/>
      <c r="D83" s="1"/>
      <c r="E83" s="1"/>
      <c r="F83" s="1"/>
      <c r="G83" s="1"/>
      <c r="H83" s="1"/>
      <c r="I83" s="1"/>
      <c r="J83" s="1"/>
      <c r="K83" s="1"/>
      <c r="L83" s="3"/>
      <c r="M83" s="3"/>
      <c r="N83" s="3"/>
      <c r="O83" s="3"/>
      <c r="P83" s="3"/>
      <c r="Q83" s="3"/>
      <c r="R83" s="3"/>
      <c r="S83" s="3"/>
      <c r="T83" s="3"/>
      <c r="U83" s="3"/>
      <c r="V83" s="3"/>
      <c r="W83" s="3"/>
      <c r="X83" s="3"/>
      <c r="Y83" s="3"/>
      <c r="Z83" s="3"/>
      <c r="AA83" s="3"/>
      <c r="AB83" s="3"/>
      <c r="AC83" s="3"/>
      <c r="AD83" s="3"/>
      <c r="AE83" s="3"/>
    </row>
    <row r="84" spans="1:31" ht="15.75" customHeight="1">
      <c r="A84" s="47"/>
      <c r="B84" s="48"/>
      <c r="C84" s="48"/>
      <c r="D84" s="1"/>
      <c r="E84" s="1"/>
      <c r="F84" s="1"/>
      <c r="G84" s="1"/>
      <c r="H84" s="1"/>
      <c r="I84" s="1"/>
      <c r="J84" s="1"/>
      <c r="K84" s="1"/>
      <c r="L84" s="3"/>
      <c r="M84" s="3"/>
      <c r="N84" s="3"/>
      <c r="O84" s="3"/>
      <c r="P84" s="3"/>
      <c r="Q84" s="3"/>
      <c r="R84" s="3"/>
      <c r="S84" s="3"/>
      <c r="T84" s="3"/>
      <c r="U84" s="3"/>
      <c r="V84" s="3"/>
      <c r="W84" s="3"/>
      <c r="X84" s="3"/>
      <c r="Y84" s="3"/>
      <c r="Z84" s="3"/>
      <c r="AA84" s="3"/>
      <c r="AB84" s="3"/>
      <c r="AC84" s="3"/>
      <c r="AD84" s="3"/>
      <c r="AE84" s="3"/>
    </row>
    <row r="85" spans="1:31" ht="15.75" customHeight="1">
      <c r="A85" s="47"/>
      <c r="B85" s="48"/>
      <c r="C85" s="48"/>
      <c r="D85" s="1"/>
      <c r="E85" s="1"/>
      <c r="F85" s="1"/>
      <c r="G85" s="1"/>
      <c r="H85" s="1"/>
      <c r="I85" s="1"/>
      <c r="J85" s="1"/>
      <c r="K85" s="1"/>
      <c r="L85" s="3"/>
      <c r="M85" s="3"/>
      <c r="N85" s="3"/>
      <c r="O85" s="3"/>
      <c r="P85" s="3"/>
      <c r="Q85" s="3"/>
      <c r="R85" s="3"/>
      <c r="S85" s="3"/>
      <c r="T85" s="3"/>
      <c r="U85" s="3"/>
      <c r="V85" s="3"/>
      <c r="W85" s="3"/>
      <c r="X85" s="3"/>
      <c r="Y85" s="3"/>
      <c r="Z85" s="3"/>
      <c r="AA85" s="3"/>
      <c r="AB85" s="3"/>
      <c r="AC85" s="3"/>
      <c r="AD85" s="3"/>
      <c r="AE85" s="3"/>
    </row>
    <row r="86" spans="1:31" ht="15.75" customHeight="1">
      <c r="A86" s="47"/>
      <c r="B86" s="48"/>
      <c r="C86" s="48"/>
      <c r="D86" s="1"/>
      <c r="E86" s="1"/>
      <c r="F86" s="1"/>
      <c r="G86" s="1"/>
      <c r="H86" s="1"/>
      <c r="I86" s="1"/>
      <c r="J86" s="1"/>
      <c r="K86" s="1"/>
      <c r="L86" s="3"/>
      <c r="M86" s="3"/>
      <c r="N86" s="3"/>
      <c r="O86" s="3"/>
      <c r="P86" s="3"/>
      <c r="Q86" s="3"/>
      <c r="R86" s="3"/>
      <c r="S86" s="3"/>
      <c r="T86" s="3"/>
      <c r="U86" s="3"/>
      <c r="V86" s="3"/>
      <c r="W86" s="3"/>
      <c r="X86" s="3"/>
      <c r="Y86" s="3"/>
      <c r="Z86" s="3"/>
      <c r="AA86" s="3"/>
      <c r="AB86" s="3"/>
      <c r="AC86" s="3"/>
      <c r="AD86" s="3"/>
      <c r="AE86" s="3"/>
    </row>
    <row r="87" spans="1:31" ht="15.75" customHeight="1">
      <c r="A87" s="47"/>
      <c r="B87" s="48"/>
      <c r="C87" s="48"/>
      <c r="D87" s="1"/>
      <c r="E87" s="1"/>
      <c r="F87" s="1"/>
      <c r="G87" s="1"/>
      <c r="H87" s="1"/>
      <c r="I87" s="1"/>
      <c r="J87" s="1"/>
      <c r="K87" s="1"/>
      <c r="L87" s="3"/>
      <c r="M87" s="3"/>
      <c r="N87" s="3"/>
      <c r="O87" s="3"/>
      <c r="P87" s="3"/>
      <c r="Q87" s="3"/>
      <c r="R87" s="3"/>
      <c r="S87" s="3"/>
      <c r="T87" s="3"/>
      <c r="U87" s="3"/>
      <c r="V87" s="3"/>
      <c r="W87" s="3"/>
      <c r="X87" s="3"/>
      <c r="Y87" s="3"/>
      <c r="Z87" s="3"/>
      <c r="AA87" s="3"/>
      <c r="AB87" s="3"/>
      <c r="AC87" s="3"/>
      <c r="AD87" s="3"/>
      <c r="AE87" s="3"/>
    </row>
    <row r="88" spans="1:31" ht="15.75" customHeight="1">
      <c r="A88" s="47"/>
      <c r="B88" s="48"/>
      <c r="C88" s="48"/>
      <c r="D88" s="1"/>
      <c r="E88" s="1"/>
      <c r="F88" s="1"/>
      <c r="G88" s="1"/>
      <c r="H88" s="1"/>
      <c r="I88" s="1"/>
      <c r="J88" s="1"/>
      <c r="K88" s="1"/>
      <c r="L88" s="3"/>
      <c r="M88" s="3"/>
      <c r="N88" s="3"/>
      <c r="O88" s="3"/>
      <c r="P88" s="3"/>
      <c r="Q88" s="3"/>
      <c r="R88" s="3"/>
      <c r="S88" s="3"/>
      <c r="T88" s="3"/>
      <c r="U88" s="3"/>
      <c r="V88" s="3"/>
      <c r="W88" s="3"/>
      <c r="X88" s="3"/>
      <c r="Y88" s="3"/>
      <c r="Z88" s="3"/>
      <c r="AA88" s="3"/>
      <c r="AB88" s="3"/>
      <c r="AC88" s="3"/>
      <c r="AD88" s="3"/>
      <c r="AE88" s="3"/>
    </row>
    <row r="89" spans="1:31" ht="15.75" customHeight="1">
      <c r="A89" s="47"/>
      <c r="B89" s="48"/>
      <c r="C89" s="48"/>
      <c r="D89" s="1"/>
      <c r="E89" s="1"/>
      <c r="F89" s="1"/>
      <c r="G89" s="1"/>
      <c r="H89" s="1"/>
      <c r="I89" s="1"/>
      <c r="J89" s="1"/>
      <c r="K89" s="1"/>
      <c r="L89" s="3"/>
      <c r="M89" s="3"/>
      <c r="N89" s="3"/>
      <c r="O89" s="3"/>
      <c r="P89" s="3"/>
      <c r="Q89" s="3"/>
      <c r="R89" s="3"/>
      <c r="S89" s="3"/>
      <c r="T89" s="3"/>
      <c r="U89" s="3"/>
      <c r="V89" s="3"/>
      <c r="W89" s="3"/>
      <c r="X89" s="3"/>
      <c r="Y89" s="3"/>
      <c r="Z89" s="3"/>
      <c r="AA89" s="3"/>
      <c r="AB89" s="3"/>
      <c r="AC89" s="3"/>
      <c r="AD89" s="3"/>
      <c r="AE89" s="3"/>
    </row>
    <row r="90" spans="1:31" ht="15.75" customHeight="1">
      <c r="A90" s="47"/>
      <c r="B90" s="48"/>
      <c r="C90" s="48"/>
      <c r="D90" s="1"/>
      <c r="E90" s="1"/>
      <c r="F90" s="1"/>
      <c r="G90" s="1"/>
      <c r="H90" s="1"/>
      <c r="I90" s="1"/>
      <c r="J90" s="1"/>
      <c r="K90" s="1"/>
      <c r="L90" s="3"/>
      <c r="M90" s="3"/>
      <c r="N90" s="3"/>
      <c r="O90" s="3"/>
      <c r="P90" s="3"/>
      <c r="Q90" s="3"/>
      <c r="R90" s="3"/>
      <c r="S90" s="3"/>
      <c r="T90" s="3"/>
      <c r="U90" s="3"/>
      <c r="V90" s="3"/>
      <c r="W90" s="3"/>
      <c r="X90" s="3"/>
      <c r="Y90" s="3"/>
      <c r="Z90" s="3"/>
      <c r="AA90" s="3"/>
      <c r="AB90" s="3"/>
      <c r="AC90" s="3"/>
      <c r="AD90" s="3"/>
      <c r="AE90" s="3"/>
    </row>
    <row r="91" spans="1:31" ht="15.75" customHeight="1">
      <c r="A91" s="47"/>
      <c r="B91" s="48"/>
      <c r="C91" s="48"/>
      <c r="D91" s="1"/>
      <c r="E91" s="1"/>
      <c r="F91" s="1"/>
      <c r="G91" s="1"/>
      <c r="H91" s="1"/>
      <c r="I91" s="1"/>
      <c r="J91" s="1"/>
      <c r="K91" s="1"/>
      <c r="L91" s="3"/>
      <c r="M91" s="3"/>
      <c r="N91" s="3"/>
      <c r="O91" s="3"/>
      <c r="P91" s="3"/>
      <c r="Q91" s="3"/>
      <c r="R91" s="3"/>
      <c r="S91" s="3"/>
      <c r="T91" s="3"/>
      <c r="U91" s="3"/>
      <c r="V91" s="3"/>
      <c r="W91" s="3"/>
      <c r="X91" s="3"/>
      <c r="Y91" s="3"/>
      <c r="Z91" s="3"/>
      <c r="AA91" s="3"/>
      <c r="AB91" s="3"/>
      <c r="AC91" s="3"/>
      <c r="AD91" s="3"/>
      <c r="AE91" s="3"/>
    </row>
    <row r="92" spans="1:31" ht="15.75" customHeight="1">
      <c r="A92" s="47"/>
      <c r="B92" s="48"/>
      <c r="C92" s="48"/>
      <c r="D92" s="1"/>
      <c r="E92" s="1"/>
      <c r="F92" s="1"/>
      <c r="G92" s="1"/>
      <c r="H92" s="1"/>
      <c r="I92" s="1"/>
      <c r="J92" s="1"/>
      <c r="K92" s="1"/>
      <c r="L92" s="3"/>
      <c r="M92" s="3"/>
      <c r="N92" s="3"/>
      <c r="O92" s="3"/>
      <c r="P92" s="3"/>
      <c r="Q92" s="3"/>
      <c r="R92" s="3"/>
      <c r="S92" s="3"/>
      <c r="T92" s="3"/>
      <c r="U92" s="3"/>
      <c r="V92" s="3"/>
      <c r="W92" s="3"/>
      <c r="X92" s="3"/>
      <c r="Y92" s="3"/>
      <c r="Z92" s="3"/>
      <c r="AA92" s="3"/>
      <c r="AB92" s="3"/>
      <c r="AC92" s="3"/>
      <c r="AD92" s="3"/>
      <c r="AE92" s="3"/>
    </row>
    <row r="93" spans="1:31" ht="15.75" customHeight="1">
      <c r="A93" s="47"/>
      <c r="B93" s="48"/>
      <c r="C93" s="48"/>
      <c r="D93" s="1"/>
      <c r="E93" s="1"/>
      <c r="F93" s="1"/>
      <c r="G93" s="1"/>
      <c r="H93" s="1"/>
      <c r="I93" s="1"/>
      <c r="J93" s="1"/>
      <c r="K93" s="1"/>
      <c r="L93" s="3"/>
      <c r="M93" s="3"/>
      <c r="N93" s="3"/>
      <c r="O93" s="3"/>
      <c r="P93" s="3"/>
      <c r="Q93" s="3"/>
      <c r="R93" s="3"/>
      <c r="S93" s="3"/>
      <c r="T93" s="3"/>
      <c r="U93" s="3"/>
      <c r="V93" s="3"/>
      <c r="W93" s="3"/>
      <c r="X93" s="3"/>
      <c r="Y93" s="3"/>
      <c r="Z93" s="3"/>
      <c r="AA93" s="3"/>
      <c r="AB93" s="3"/>
      <c r="AC93" s="3"/>
      <c r="AD93" s="3"/>
      <c r="AE93" s="3"/>
    </row>
    <row r="94" spans="1:31" ht="15.75" customHeight="1">
      <c r="A94" s="47"/>
      <c r="B94" s="48"/>
      <c r="C94" s="48"/>
      <c r="D94" s="1"/>
      <c r="E94" s="1"/>
      <c r="F94" s="1"/>
      <c r="G94" s="1"/>
      <c r="H94" s="1"/>
      <c r="I94" s="1"/>
      <c r="J94" s="1"/>
      <c r="K94" s="1"/>
      <c r="L94" s="3"/>
      <c r="M94" s="3"/>
      <c r="N94" s="3"/>
      <c r="O94" s="3"/>
      <c r="P94" s="3"/>
      <c r="Q94" s="3"/>
      <c r="R94" s="3"/>
      <c r="S94" s="3"/>
      <c r="T94" s="3"/>
      <c r="U94" s="3"/>
      <c r="V94" s="3"/>
      <c r="W94" s="3"/>
      <c r="X94" s="3"/>
      <c r="Y94" s="3"/>
      <c r="Z94" s="3"/>
      <c r="AA94" s="3"/>
      <c r="AB94" s="3"/>
      <c r="AC94" s="3"/>
      <c r="AD94" s="3"/>
      <c r="AE94" s="3"/>
    </row>
    <row r="95" spans="1:31" ht="15.75" customHeight="1">
      <c r="A95" s="47"/>
      <c r="B95" s="48"/>
      <c r="C95" s="48"/>
      <c r="D95" s="1"/>
      <c r="E95" s="1"/>
      <c r="F95" s="1"/>
      <c r="G95" s="1"/>
      <c r="H95" s="1"/>
      <c r="I95" s="1"/>
      <c r="J95" s="1"/>
      <c r="K95" s="1"/>
      <c r="L95" s="3"/>
      <c r="M95" s="3"/>
      <c r="N95" s="3"/>
      <c r="O95" s="3"/>
      <c r="P95" s="3"/>
      <c r="Q95" s="3"/>
      <c r="R95" s="3"/>
      <c r="S95" s="3"/>
      <c r="T95" s="3"/>
      <c r="U95" s="3"/>
      <c r="V95" s="3"/>
      <c r="W95" s="3"/>
      <c r="X95" s="3"/>
      <c r="Y95" s="3"/>
      <c r="Z95" s="3"/>
      <c r="AA95" s="3"/>
      <c r="AB95" s="3"/>
      <c r="AC95" s="3"/>
      <c r="AD95" s="3"/>
      <c r="AE95" s="3"/>
    </row>
    <row r="96" spans="1:31" ht="15.75" customHeight="1">
      <c r="A96" s="47"/>
      <c r="B96" s="48"/>
      <c r="C96" s="48"/>
      <c r="D96" s="1"/>
      <c r="E96" s="1"/>
      <c r="F96" s="1"/>
      <c r="G96" s="1"/>
      <c r="H96" s="1"/>
      <c r="I96" s="1"/>
      <c r="J96" s="1"/>
      <c r="K96" s="1"/>
      <c r="L96" s="3"/>
      <c r="M96" s="3"/>
      <c r="N96" s="3"/>
      <c r="O96" s="3"/>
      <c r="P96" s="3"/>
      <c r="Q96" s="3"/>
      <c r="R96" s="3"/>
      <c r="S96" s="3"/>
      <c r="T96" s="3"/>
      <c r="U96" s="3"/>
      <c r="V96" s="3"/>
      <c r="W96" s="3"/>
      <c r="X96" s="3"/>
      <c r="Y96" s="3"/>
      <c r="Z96" s="3"/>
      <c r="AA96" s="3"/>
      <c r="AB96" s="3"/>
      <c r="AC96" s="3"/>
      <c r="AD96" s="3"/>
      <c r="AE96" s="3"/>
    </row>
    <row r="97" spans="1:31" ht="15.75" customHeight="1">
      <c r="A97" s="47"/>
      <c r="B97" s="48"/>
      <c r="C97" s="48"/>
      <c r="D97" s="1"/>
      <c r="E97" s="1"/>
      <c r="F97" s="1"/>
      <c r="G97" s="1"/>
      <c r="H97" s="1"/>
      <c r="I97" s="1"/>
      <c r="J97" s="1"/>
      <c r="K97" s="1"/>
      <c r="L97" s="3"/>
      <c r="M97" s="3"/>
      <c r="N97" s="3"/>
      <c r="O97" s="3"/>
      <c r="P97" s="3"/>
      <c r="Q97" s="3"/>
      <c r="R97" s="3"/>
      <c r="S97" s="3"/>
      <c r="T97" s="3"/>
      <c r="U97" s="3"/>
      <c r="V97" s="3"/>
      <c r="W97" s="3"/>
      <c r="X97" s="3"/>
      <c r="Y97" s="3"/>
      <c r="Z97" s="3"/>
      <c r="AA97" s="3"/>
      <c r="AB97" s="3"/>
      <c r="AC97" s="3"/>
      <c r="AD97" s="3"/>
      <c r="AE97" s="3"/>
    </row>
    <row r="98" spans="1:31" ht="15.75" customHeight="1">
      <c r="A98" s="47"/>
      <c r="B98" s="48"/>
      <c r="C98" s="48"/>
      <c r="D98" s="1"/>
      <c r="E98" s="1"/>
      <c r="F98" s="1"/>
      <c r="G98" s="1"/>
      <c r="H98" s="1"/>
      <c r="I98" s="1"/>
      <c r="J98" s="1"/>
      <c r="K98" s="1"/>
      <c r="L98" s="3"/>
      <c r="M98" s="3"/>
      <c r="N98" s="3"/>
      <c r="O98" s="3"/>
      <c r="P98" s="3"/>
      <c r="Q98" s="3"/>
      <c r="R98" s="3"/>
      <c r="S98" s="3"/>
      <c r="T98" s="3"/>
      <c r="U98" s="3"/>
      <c r="V98" s="3"/>
      <c r="W98" s="3"/>
      <c r="X98" s="3"/>
      <c r="Y98" s="3"/>
      <c r="Z98" s="3"/>
      <c r="AA98" s="3"/>
      <c r="AB98" s="3"/>
      <c r="AC98" s="3"/>
      <c r="AD98" s="3"/>
      <c r="AE98" s="3"/>
    </row>
    <row r="99" spans="1:31" ht="15.75" customHeight="1">
      <c r="A99" s="47"/>
      <c r="B99" s="48"/>
      <c r="C99" s="48"/>
      <c r="D99" s="1"/>
      <c r="E99" s="1"/>
      <c r="F99" s="1"/>
      <c r="G99" s="1"/>
      <c r="H99" s="1"/>
      <c r="I99" s="1"/>
      <c r="J99" s="1"/>
      <c r="K99" s="1"/>
      <c r="L99" s="3"/>
      <c r="M99" s="3"/>
      <c r="N99" s="3"/>
      <c r="O99" s="3"/>
      <c r="P99" s="3"/>
      <c r="Q99" s="3"/>
      <c r="R99" s="3"/>
      <c r="S99" s="3"/>
      <c r="T99" s="3"/>
      <c r="U99" s="3"/>
      <c r="V99" s="3"/>
      <c r="W99" s="3"/>
      <c r="X99" s="3"/>
      <c r="Y99" s="3"/>
      <c r="Z99" s="3"/>
      <c r="AA99" s="3"/>
      <c r="AB99" s="3"/>
      <c r="AC99" s="3"/>
      <c r="AD99" s="3"/>
      <c r="AE99" s="3"/>
    </row>
    <row r="100" spans="1:31" ht="15.75" customHeight="1">
      <c r="A100" s="47"/>
      <c r="B100" s="48"/>
      <c r="C100" s="48"/>
      <c r="D100" s="1"/>
      <c r="E100" s="1"/>
      <c r="F100" s="1"/>
      <c r="G100" s="1"/>
      <c r="H100" s="1"/>
      <c r="I100" s="1"/>
      <c r="J100" s="1"/>
      <c r="K100" s="1"/>
      <c r="L100" s="3"/>
      <c r="M100" s="3"/>
      <c r="N100" s="3"/>
      <c r="O100" s="3"/>
      <c r="P100" s="3"/>
      <c r="Q100" s="3"/>
      <c r="R100" s="3"/>
      <c r="S100" s="3"/>
      <c r="T100" s="3"/>
      <c r="U100" s="3"/>
      <c r="V100" s="3"/>
      <c r="W100" s="3"/>
      <c r="X100" s="3"/>
      <c r="Y100" s="3"/>
      <c r="Z100" s="3"/>
      <c r="AA100" s="3"/>
      <c r="AB100" s="3"/>
      <c r="AC100" s="3"/>
      <c r="AD100" s="3"/>
      <c r="AE100" s="3"/>
    </row>
    <row r="101" spans="1:31" ht="15.75" customHeight="1">
      <c r="A101" s="47"/>
      <c r="B101" s="48"/>
      <c r="C101" s="48"/>
      <c r="D101" s="1"/>
      <c r="E101" s="1"/>
      <c r="F101" s="1"/>
      <c r="G101" s="1"/>
      <c r="H101" s="1"/>
      <c r="I101" s="1"/>
      <c r="J101" s="1"/>
      <c r="K101" s="1"/>
      <c r="L101" s="3"/>
      <c r="M101" s="3"/>
      <c r="N101" s="3"/>
      <c r="O101" s="3"/>
      <c r="P101" s="3"/>
      <c r="Q101" s="3"/>
      <c r="R101" s="3"/>
      <c r="S101" s="3"/>
      <c r="T101" s="3"/>
      <c r="U101" s="3"/>
      <c r="V101" s="3"/>
      <c r="W101" s="3"/>
      <c r="X101" s="3"/>
      <c r="Y101" s="3"/>
      <c r="Z101" s="3"/>
      <c r="AA101" s="3"/>
      <c r="AB101" s="3"/>
      <c r="AC101" s="3"/>
      <c r="AD101" s="3"/>
      <c r="AE101" s="3"/>
    </row>
    <row r="102" spans="1:31" ht="15.75" customHeight="1">
      <c r="A102" s="47"/>
      <c r="B102" s="48"/>
      <c r="C102" s="48"/>
      <c r="D102" s="1"/>
      <c r="E102" s="1"/>
      <c r="F102" s="1"/>
      <c r="G102" s="1"/>
      <c r="H102" s="1"/>
      <c r="I102" s="1"/>
      <c r="J102" s="1"/>
      <c r="K102" s="1"/>
      <c r="L102" s="3"/>
      <c r="M102" s="3"/>
      <c r="N102" s="3"/>
      <c r="O102" s="3"/>
      <c r="P102" s="3"/>
      <c r="Q102" s="3"/>
      <c r="R102" s="3"/>
      <c r="S102" s="3"/>
      <c r="T102" s="3"/>
      <c r="U102" s="3"/>
      <c r="V102" s="3"/>
      <c r="W102" s="3"/>
      <c r="X102" s="3"/>
      <c r="Y102" s="3"/>
      <c r="Z102" s="3"/>
      <c r="AA102" s="3"/>
      <c r="AB102" s="3"/>
      <c r="AC102" s="3"/>
      <c r="AD102" s="3"/>
      <c r="AE102" s="3"/>
    </row>
    <row r="103" spans="1:31" ht="15.75" customHeight="1">
      <c r="A103" s="47"/>
      <c r="B103" s="48"/>
      <c r="C103" s="48"/>
      <c r="D103" s="1"/>
      <c r="E103" s="1"/>
      <c r="F103" s="1"/>
      <c r="G103" s="1"/>
      <c r="H103" s="1"/>
      <c r="I103" s="1"/>
      <c r="J103" s="1"/>
      <c r="K103" s="1"/>
      <c r="L103" s="3"/>
      <c r="M103" s="3"/>
      <c r="N103" s="3"/>
      <c r="O103" s="3"/>
      <c r="P103" s="3"/>
      <c r="Q103" s="3"/>
      <c r="R103" s="3"/>
      <c r="S103" s="3"/>
      <c r="T103" s="3"/>
      <c r="U103" s="3"/>
      <c r="V103" s="3"/>
      <c r="W103" s="3"/>
      <c r="X103" s="3"/>
      <c r="Y103" s="3"/>
      <c r="Z103" s="3"/>
      <c r="AA103" s="3"/>
      <c r="AB103" s="3"/>
      <c r="AC103" s="3"/>
      <c r="AD103" s="3"/>
      <c r="AE103" s="3"/>
    </row>
    <row r="104" spans="1:31" ht="15.75" customHeight="1">
      <c r="A104" s="47"/>
      <c r="B104" s="48"/>
      <c r="C104" s="48"/>
      <c r="D104" s="1"/>
      <c r="E104" s="1"/>
      <c r="F104" s="1"/>
      <c r="G104" s="1"/>
      <c r="H104" s="1"/>
      <c r="I104" s="1"/>
      <c r="J104" s="1"/>
      <c r="K104" s="1"/>
      <c r="L104" s="3"/>
      <c r="M104" s="3"/>
      <c r="N104" s="3"/>
      <c r="O104" s="3"/>
      <c r="P104" s="3"/>
      <c r="Q104" s="3"/>
      <c r="R104" s="3"/>
      <c r="S104" s="3"/>
      <c r="T104" s="3"/>
      <c r="U104" s="3"/>
      <c r="V104" s="3"/>
      <c r="W104" s="3"/>
      <c r="X104" s="3"/>
      <c r="Y104" s="3"/>
      <c r="Z104" s="3"/>
      <c r="AA104" s="3"/>
      <c r="AB104" s="3"/>
      <c r="AC104" s="3"/>
      <c r="AD104" s="3"/>
      <c r="AE104" s="3"/>
    </row>
    <row r="105" spans="1:31" ht="15.75" customHeight="1">
      <c r="A105" s="47"/>
      <c r="B105" s="48"/>
      <c r="C105" s="48"/>
      <c r="D105" s="1"/>
      <c r="E105" s="1"/>
      <c r="F105" s="1"/>
      <c r="G105" s="1"/>
      <c r="H105" s="1"/>
      <c r="I105" s="1"/>
      <c r="J105" s="1"/>
      <c r="K105" s="1"/>
      <c r="L105" s="3"/>
      <c r="M105" s="3"/>
      <c r="N105" s="3"/>
      <c r="O105" s="3"/>
      <c r="P105" s="3"/>
      <c r="Q105" s="3"/>
      <c r="R105" s="3"/>
      <c r="S105" s="3"/>
      <c r="T105" s="3"/>
      <c r="U105" s="3"/>
      <c r="V105" s="3"/>
      <c r="W105" s="3"/>
      <c r="X105" s="3"/>
      <c r="Y105" s="3"/>
      <c r="Z105" s="3"/>
      <c r="AA105" s="3"/>
      <c r="AB105" s="3"/>
      <c r="AC105" s="3"/>
      <c r="AD105" s="3"/>
      <c r="AE105" s="3"/>
    </row>
    <row r="106" spans="1:31" ht="15.75" customHeight="1">
      <c r="A106" s="47"/>
      <c r="B106" s="48"/>
      <c r="C106" s="48"/>
      <c r="D106" s="1"/>
      <c r="E106" s="1"/>
      <c r="F106" s="1"/>
      <c r="G106" s="1"/>
      <c r="H106" s="1"/>
      <c r="I106" s="1"/>
      <c r="J106" s="1"/>
      <c r="K106" s="1"/>
      <c r="L106" s="3"/>
      <c r="M106" s="3"/>
      <c r="N106" s="3"/>
      <c r="O106" s="3"/>
      <c r="P106" s="3"/>
      <c r="Q106" s="3"/>
      <c r="R106" s="3"/>
      <c r="S106" s="3"/>
      <c r="T106" s="3"/>
      <c r="U106" s="3"/>
      <c r="V106" s="3"/>
      <c r="W106" s="3"/>
      <c r="X106" s="3"/>
      <c r="Y106" s="3"/>
      <c r="Z106" s="3"/>
      <c r="AA106" s="3"/>
      <c r="AB106" s="3"/>
      <c r="AC106" s="3"/>
      <c r="AD106" s="3"/>
      <c r="AE106" s="3"/>
    </row>
    <row r="107" spans="1:31" ht="15.75" customHeight="1">
      <c r="A107" s="47"/>
      <c r="B107" s="48"/>
      <c r="C107" s="48"/>
      <c r="D107" s="1"/>
      <c r="E107" s="1"/>
      <c r="F107" s="1"/>
      <c r="G107" s="1"/>
      <c r="H107" s="1"/>
      <c r="I107" s="1"/>
      <c r="J107" s="1"/>
      <c r="K107" s="1"/>
      <c r="L107" s="3"/>
      <c r="M107" s="3"/>
      <c r="N107" s="3"/>
      <c r="O107" s="3"/>
      <c r="P107" s="3"/>
      <c r="Q107" s="3"/>
      <c r="R107" s="3"/>
      <c r="S107" s="3"/>
      <c r="T107" s="3"/>
      <c r="U107" s="3"/>
      <c r="V107" s="3"/>
      <c r="W107" s="3"/>
      <c r="X107" s="3"/>
      <c r="Y107" s="3"/>
      <c r="Z107" s="3"/>
      <c r="AA107" s="3"/>
      <c r="AB107" s="3"/>
      <c r="AC107" s="3"/>
      <c r="AD107" s="3"/>
      <c r="AE107" s="3"/>
    </row>
    <row r="108" spans="1:31" ht="15.75" customHeight="1">
      <c r="A108" s="47"/>
      <c r="B108" s="48"/>
      <c r="C108" s="48"/>
      <c r="D108" s="1"/>
      <c r="E108" s="1"/>
      <c r="F108" s="1"/>
      <c r="G108" s="1"/>
      <c r="H108" s="1"/>
      <c r="I108" s="1"/>
      <c r="J108" s="1"/>
      <c r="K108" s="1"/>
      <c r="L108" s="3"/>
      <c r="M108" s="3"/>
      <c r="N108" s="3"/>
      <c r="O108" s="3"/>
      <c r="P108" s="3"/>
      <c r="Q108" s="3"/>
      <c r="R108" s="3"/>
      <c r="S108" s="3"/>
      <c r="T108" s="3"/>
      <c r="U108" s="3"/>
      <c r="V108" s="3"/>
      <c r="W108" s="3"/>
      <c r="X108" s="3"/>
      <c r="Y108" s="3"/>
      <c r="Z108" s="3"/>
      <c r="AA108" s="3"/>
      <c r="AB108" s="3"/>
      <c r="AC108" s="3"/>
      <c r="AD108" s="3"/>
      <c r="AE108" s="3"/>
    </row>
    <row r="109" spans="1:31" ht="15.75" customHeight="1">
      <c r="A109" s="47"/>
      <c r="B109" s="48"/>
      <c r="C109" s="48"/>
      <c r="D109" s="1"/>
      <c r="E109" s="1"/>
      <c r="F109" s="1"/>
      <c r="G109" s="1"/>
      <c r="H109" s="1"/>
      <c r="I109" s="1"/>
      <c r="J109" s="1"/>
      <c r="K109" s="1"/>
      <c r="L109" s="3"/>
      <c r="M109" s="3"/>
      <c r="N109" s="3"/>
      <c r="O109" s="3"/>
      <c r="P109" s="3"/>
      <c r="Q109" s="3"/>
      <c r="R109" s="3"/>
      <c r="S109" s="3"/>
      <c r="T109" s="3"/>
      <c r="U109" s="3"/>
      <c r="V109" s="3"/>
      <c r="W109" s="3"/>
      <c r="X109" s="3"/>
      <c r="Y109" s="3"/>
      <c r="Z109" s="3"/>
      <c r="AA109" s="3"/>
      <c r="AB109" s="3"/>
      <c r="AC109" s="3"/>
      <c r="AD109" s="3"/>
      <c r="AE109" s="3"/>
    </row>
    <row r="110" spans="1:31" ht="15.75" customHeight="1">
      <c r="A110" s="47"/>
      <c r="B110" s="48"/>
      <c r="C110" s="48"/>
      <c r="D110" s="1"/>
      <c r="E110" s="1"/>
      <c r="F110" s="1"/>
      <c r="G110" s="1"/>
      <c r="H110" s="1"/>
      <c r="I110" s="1"/>
      <c r="J110" s="1"/>
      <c r="K110" s="1"/>
      <c r="L110" s="3"/>
      <c r="M110" s="3"/>
      <c r="N110" s="3"/>
      <c r="O110" s="3"/>
      <c r="P110" s="3"/>
      <c r="Q110" s="3"/>
      <c r="R110" s="3"/>
      <c r="S110" s="3"/>
      <c r="T110" s="3"/>
      <c r="U110" s="3"/>
      <c r="V110" s="3"/>
      <c r="W110" s="3"/>
      <c r="X110" s="3"/>
      <c r="Y110" s="3"/>
      <c r="Z110" s="3"/>
      <c r="AA110" s="3"/>
      <c r="AB110" s="3"/>
      <c r="AC110" s="3"/>
      <c r="AD110" s="3"/>
      <c r="AE110" s="3"/>
    </row>
    <row r="111" spans="1:31" ht="15.75" customHeight="1">
      <c r="A111" s="47"/>
      <c r="B111" s="48"/>
      <c r="C111" s="48"/>
      <c r="D111" s="1"/>
      <c r="E111" s="1"/>
      <c r="F111" s="1"/>
      <c r="G111" s="1"/>
      <c r="H111" s="1"/>
      <c r="I111" s="1"/>
      <c r="J111" s="1"/>
      <c r="K111" s="1"/>
      <c r="L111" s="3"/>
      <c r="M111" s="3"/>
      <c r="N111" s="3"/>
      <c r="O111" s="3"/>
      <c r="P111" s="3"/>
      <c r="Q111" s="3"/>
      <c r="R111" s="3"/>
      <c r="S111" s="3"/>
      <c r="T111" s="3"/>
      <c r="U111" s="3"/>
      <c r="V111" s="3"/>
      <c r="W111" s="3"/>
      <c r="X111" s="3"/>
      <c r="Y111" s="3"/>
      <c r="Z111" s="3"/>
      <c r="AA111" s="3"/>
      <c r="AB111" s="3"/>
      <c r="AC111" s="3"/>
      <c r="AD111" s="3"/>
      <c r="AE111" s="3"/>
    </row>
    <row r="112" spans="1:31" ht="15.75" customHeight="1">
      <c r="A112" s="47"/>
      <c r="B112" s="48"/>
      <c r="C112" s="48"/>
      <c r="D112" s="1"/>
      <c r="E112" s="1"/>
      <c r="F112" s="1"/>
      <c r="G112" s="1"/>
      <c r="H112" s="1"/>
      <c r="I112" s="1"/>
      <c r="J112" s="1"/>
      <c r="K112" s="1"/>
      <c r="L112" s="3"/>
      <c r="M112" s="3"/>
      <c r="N112" s="3"/>
      <c r="O112" s="3"/>
      <c r="P112" s="3"/>
      <c r="Q112" s="3"/>
      <c r="R112" s="3"/>
      <c r="S112" s="3"/>
      <c r="T112" s="3"/>
      <c r="U112" s="3"/>
      <c r="V112" s="3"/>
      <c r="W112" s="3"/>
      <c r="X112" s="3"/>
      <c r="Y112" s="3"/>
      <c r="Z112" s="3"/>
      <c r="AA112" s="3"/>
      <c r="AB112" s="3"/>
      <c r="AC112" s="3"/>
      <c r="AD112" s="3"/>
      <c r="AE112" s="3"/>
    </row>
    <row r="113" spans="1:31" ht="15.75" customHeight="1">
      <c r="A113" s="47"/>
      <c r="B113" s="48"/>
      <c r="C113" s="48"/>
      <c r="D113" s="1"/>
      <c r="E113" s="1"/>
      <c r="F113" s="1"/>
      <c r="G113" s="1"/>
      <c r="H113" s="1"/>
      <c r="I113" s="1"/>
      <c r="J113" s="1"/>
      <c r="K113" s="1"/>
      <c r="L113" s="3"/>
      <c r="M113" s="3"/>
      <c r="N113" s="3"/>
      <c r="O113" s="3"/>
      <c r="P113" s="3"/>
      <c r="Q113" s="3"/>
      <c r="R113" s="3"/>
      <c r="S113" s="3"/>
      <c r="T113" s="3"/>
      <c r="U113" s="3"/>
      <c r="V113" s="3"/>
      <c r="W113" s="3"/>
      <c r="X113" s="3"/>
      <c r="Y113" s="3"/>
      <c r="Z113" s="3"/>
      <c r="AA113" s="3"/>
      <c r="AB113" s="3"/>
      <c r="AC113" s="3"/>
      <c r="AD113" s="3"/>
      <c r="AE113" s="3"/>
    </row>
    <row r="114" spans="1:31" ht="15.75" customHeight="1">
      <c r="A114" s="47"/>
      <c r="B114" s="48"/>
      <c r="C114" s="48"/>
      <c r="D114" s="1"/>
      <c r="E114" s="1"/>
      <c r="F114" s="1"/>
      <c r="G114" s="1"/>
      <c r="H114" s="1"/>
      <c r="I114" s="1"/>
      <c r="J114" s="1"/>
      <c r="K114" s="1"/>
      <c r="L114" s="3"/>
      <c r="M114" s="3"/>
      <c r="N114" s="3"/>
      <c r="O114" s="3"/>
      <c r="P114" s="3"/>
      <c r="Q114" s="3"/>
      <c r="R114" s="3"/>
      <c r="S114" s="3"/>
      <c r="T114" s="3"/>
      <c r="U114" s="3"/>
      <c r="V114" s="3"/>
      <c r="W114" s="3"/>
      <c r="X114" s="3"/>
      <c r="Y114" s="3"/>
      <c r="Z114" s="3"/>
      <c r="AA114" s="3"/>
      <c r="AB114" s="3"/>
      <c r="AC114" s="3"/>
      <c r="AD114" s="3"/>
      <c r="AE114" s="3"/>
    </row>
    <row r="115" spans="1:31" ht="15.75" customHeight="1">
      <c r="A115" s="47"/>
      <c r="B115" s="48"/>
      <c r="C115" s="48"/>
      <c r="D115" s="1"/>
      <c r="E115" s="1"/>
      <c r="F115" s="1"/>
      <c r="G115" s="1"/>
      <c r="H115" s="1"/>
      <c r="I115" s="1"/>
      <c r="J115" s="1"/>
      <c r="K115" s="1"/>
      <c r="L115" s="3"/>
      <c r="M115" s="3"/>
      <c r="N115" s="3"/>
      <c r="O115" s="3"/>
      <c r="P115" s="3"/>
      <c r="Q115" s="3"/>
      <c r="R115" s="3"/>
      <c r="S115" s="3"/>
      <c r="T115" s="3"/>
      <c r="U115" s="3"/>
      <c r="V115" s="3"/>
      <c r="W115" s="3"/>
      <c r="X115" s="3"/>
      <c r="Y115" s="3"/>
      <c r="Z115" s="3"/>
      <c r="AA115" s="3"/>
      <c r="AB115" s="3"/>
      <c r="AC115" s="3"/>
      <c r="AD115" s="3"/>
      <c r="AE115" s="3"/>
    </row>
    <row r="116" spans="1:31" ht="15.75" customHeight="1">
      <c r="A116" s="47"/>
      <c r="B116" s="48"/>
      <c r="C116" s="48"/>
      <c r="D116" s="1"/>
      <c r="E116" s="1"/>
      <c r="F116" s="1"/>
      <c r="G116" s="1"/>
      <c r="H116" s="1"/>
      <c r="I116" s="1"/>
      <c r="J116" s="1"/>
      <c r="K116" s="1"/>
      <c r="L116" s="3"/>
      <c r="M116" s="3"/>
      <c r="N116" s="3"/>
      <c r="O116" s="3"/>
      <c r="P116" s="3"/>
      <c r="Q116" s="3"/>
      <c r="R116" s="3"/>
      <c r="S116" s="3"/>
      <c r="T116" s="3"/>
      <c r="U116" s="3"/>
      <c r="V116" s="3"/>
      <c r="W116" s="3"/>
      <c r="X116" s="3"/>
      <c r="Y116" s="3"/>
      <c r="Z116" s="3"/>
      <c r="AA116" s="3"/>
      <c r="AB116" s="3"/>
      <c r="AC116" s="3"/>
      <c r="AD116" s="3"/>
      <c r="AE116" s="3"/>
    </row>
    <row r="117" spans="1:31" ht="15.75" customHeight="1">
      <c r="A117" s="47"/>
      <c r="B117" s="48"/>
      <c r="C117" s="48"/>
      <c r="D117" s="1"/>
      <c r="E117" s="1"/>
      <c r="F117" s="1"/>
      <c r="G117" s="1"/>
      <c r="H117" s="1"/>
      <c r="I117" s="1"/>
      <c r="J117" s="1"/>
      <c r="K117" s="1"/>
      <c r="L117" s="3"/>
      <c r="M117" s="3"/>
      <c r="N117" s="3"/>
      <c r="O117" s="3"/>
      <c r="P117" s="3"/>
      <c r="Q117" s="3"/>
      <c r="R117" s="3"/>
      <c r="S117" s="3"/>
      <c r="T117" s="3"/>
      <c r="U117" s="3"/>
      <c r="V117" s="3"/>
      <c r="W117" s="3"/>
      <c r="X117" s="3"/>
      <c r="Y117" s="3"/>
      <c r="Z117" s="3"/>
      <c r="AA117" s="3"/>
      <c r="AB117" s="3"/>
      <c r="AC117" s="3"/>
      <c r="AD117" s="3"/>
      <c r="AE117" s="3"/>
    </row>
    <row r="118" spans="1:31" ht="15.75" customHeight="1">
      <c r="A118" s="47"/>
      <c r="B118" s="48"/>
      <c r="C118" s="48"/>
      <c r="D118" s="1"/>
      <c r="E118" s="1"/>
      <c r="F118" s="1"/>
      <c r="G118" s="1"/>
      <c r="H118" s="1"/>
      <c r="I118" s="1"/>
      <c r="J118" s="1"/>
      <c r="K118" s="1"/>
      <c r="L118" s="3"/>
      <c r="M118" s="3"/>
      <c r="N118" s="3"/>
      <c r="O118" s="3"/>
      <c r="P118" s="3"/>
      <c r="Q118" s="3"/>
      <c r="R118" s="3"/>
      <c r="S118" s="3"/>
      <c r="T118" s="3"/>
      <c r="U118" s="3"/>
      <c r="V118" s="3"/>
      <c r="W118" s="3"/>
      <c r="X118" s="3"/>
      <c r="Y118" s="3"/>
      <c r="Z118" s="3"/>
      <c r="AA118" s="3"/>
      <c r="AB118" s="3"/>
      <c r="AC118" s="3"/>
      <c r="AD118" s="3"/>
      <c r="AE118" s="3"/>
    </row>
    <row r="119" spans="1:31" ht="15.75" customHeight="1">
      <c r="A119" s="47"/>
      <c r="B119" s="48"/>
      <c r="C119" s="48"/>
      <c r="D119" s="1"/>
      <c r="E119" s="1"/>
      <c r="F119" s="1"/>
      <c r="G119" s="1"/>
      <c r="H119" s="1"/>
      <c r="I119" s="1"/>
      <c r="J119" s="1"/>
      <c r="K119" s="1"/>
      <c r="L119" s="3"/>
      <c r="M119" s="3"/>
      <c r="N119" s="3"/>
      <c r="O119" s="3"/>
      <c r="P119" s="3"/>
      <c r="Q119" s="3"/>
      <c r="R119" s="3"/>
      <c r="S119" s="3"/>
      <c r="T119" s="3"/>
      <c r="U119" s="3"/>
      <c r="V119" s="3"/>
      <c r="W119" s="3"/>
      <c r="X119" s="3"/>
      <c r="Y119" s="3"/>
      <c r="Z119" s="3"/>
      <c r="AA119" s="3"/>
      <c r="AB119" s="3"/>
      <c r="AC119" s="3"/>
      <c r="AD119" s="3"/>
      <c r="AE119" s="3"/>
    </row>
    <row r="120" spans="1:31" ht="15.75" customHeight="1">
      <c r="A120" s="47"/>
      <c r="B120" s="48"/>
      <c r="C120" s="48"/>
      <c r="D120" s="1"/>
      <c r="E120" s="1"/>
      <c r="F120" s="1"/>
      <c r="G120" s="1"/>
      <c r="H120" s="1"/>
      <c r="I120" s="1"/>
      <c r="J120" s="1"/>
      <c r="K120" s="1"/>
      <c r="L120" s="3"/>
      <c r="M120" s="3"/>
      <c r="N120" s="3"/>
      <c r="O120" s="3"/>
      <c r="P120" s="3"/>
      <c r="Q120" s="3"/>
      <c r="R120" s="3"/>
      <c r="S120" s="3"/>
      <c r="T120" s="3"/>
      <c r="U120" s="3"/>
      <c r="V120" s="3"/>
      <c r="W120" s="3"/>
      <c r="X120" s="3"/>
      <c r="Y120" s="3"/>
      <c r="Z120" s="3"/>
      <c r="AA120" s="3"/>
      <c r="AB120" s="3"/>
      <c r="AC120" s="3"/>
      <c r="AD120" s="3"/>
      <c r="AE120" s="3"/>
    </row>
    <row r="121" spans="1:31" ht="15.75" customHeight="1">
      <c r="A121" s="47"/>
      <c r="B121" s="48"/>
      <c r="C121" s="48"/>
      <c r="D121" s="1"/>
      <c r="E121" s="1"/>
      <c r="F121" s="1"/>
      <c r="G121" s="1"/>
      <c r="H121" s="1"/>
      <c r="I121" s="1"/>
      <c r="J121" s="1"/>
      <c r="K121" s="1"/>
      <c r="L121" s="3"/>
      <c r="M121" s="3"/>
      <c r="N121" s="3"/>
      <c r="O121" s="3"/>
      <c r="P121" s="3"/>
      <c r="Q121" s="3"/>
      <c r="R121" s="3"/>
      <c r="S121" s="3"/>
      <c r="T121" s="3"/>
      <c r="U121" s="3"/>
      <c r="V121" s="3"/>
      <c r="W121" s="3"/>
      <c r="X121" s="3"/>
      <c r="Y121" s="3"/>
      <c r="Z121" s="3"/>
      <c r="AA121" s="3"/>
      <c r="AB121" s="3"/>
      <c r="AC121" s="3"/>
      <c r="AD121" s="3"/>
      <c r="AE121" s="3"/>
    </row>
    <row r="122" spans="1:31" ht="15.75" customHeight="1">
      <c r="A122" s="47"/>
      <c r="B122" s="48"/>
      <c r="C122" s="48"/>
      <c r="D122" s="1"/>
      <c r="E122" s="1"/>
      <c r="F122" s="1"/>
      <c r="G122" s="1"/>
      <c r="H122" s="1"/>
      <c r="I122" s="1"/>
      <c r="J122" s="1"/>
      <c r="K122" s="1"/>
      <c r="L122" s="3"/>
      <c r="M122" s="3"/>
      <c r="N122" s="3"/>
      <c r="O122" s="3"/>
      <c r="P122" s="3"/>
      <c r="Q122" s="3"/>
      <c r="R122" s="3"/>
      <c r="S122" s="3"/>
      <c r="T122" s="3"/>
      <c r="U122" s="3"/>
      <c r="V122" s="3"/>
      <c r="W122" s="3"/>
      <c r="X122" s="3"/>
      <c r="Y122" s="3"/>
      <c r="Z122" s="3"/>
      <c r="AA122" s="3"/>
      <c r="AB122" s="3"/>
      <c r="AC122" s="3"/>
      <c r="AD122" s="3"/>
      <c r="AE122" s="3"/>
    </row>
    <row r="123" spans="1:31" ht="15.75" customHeight="1">
      <c r="A123" s="47"/>
      <c r="B123" s="48"/>
      <c r="C123" s="48"/>
      <c r="D123" s="1"/>
      <c r="E123" s="1"/>
      <c r="F123" s="1"/>
      <c r="G123" s="1"/>
      <c r="H123" s="1"/>
      <c r="I123" s="1"/>
      <c r="J123" s="1"/>
      <c r="K123" s="1"/>
      <c r="L123" s="3"/>
      <c r="M123" s="3"/>
      <c r="N123" s="3"/>
      <c r="O123" s="3"/>
      <c r="P123" s="3"/>
      <c r="Q123" s="3"/>
      <c r="R123" s="3"/>
      <c r="S123" s="3"/>
      <c r="T123" s="3"/>
      <c r="U123" s="3"/>
      <c r="V123" s="3"/>
      <c r="W123" s="3"/>
      <c r="X123" s="3"/>
      <c r="Y123" s="3"/>
      <c r="Z123" s="3"/>
      <c r="AA123" s="3"/>
      <c r="AB123" s="3"/>
      <c r="AC123" s="3"/>
      <c r="AD123" s="3"/>
      <c r="AE123" s="3"/>
    </row>
    <row r="124" spans="1:31" ht="15.75" customHeight="1">
      <c r="A124" s="47"/>
      <c r="B124" s="48"/>
      <c r="C124" s="48"/>
      <c r="D124" s="1"/>
      <c r="E124" s="1"/>
      <c r="F124" s="1"/>
      <c r="G124" s="1"/>
      <c r="H124" s="1"/>
      <c r="I124" s="1"/>
      <c r="J124" s="1"/>
      <c r="K124" s="1"/>
      <c r="L124" s="3"/>
      <c r="M124" s="3"/>
      <c r="N124" s="3"/>
      <c r="O124" s="3"/>
      <c r="P124" s="3"/>
      <c r="Q124" s="3"/>
      <c r="R124" s="3"/>
      <c r="S124" s="3"/>
      <c r="T124" s="3"/>
      <c r="U124" s="3"/>
      <c r="V124" s="3"/>
      <c r="W124" s="3"/>
      <c r="X124" s="3"/>
      <c r="Y124" s="3"/>
      <c r="Z124" s="3"/>
      <c r="AA124" s="3"/>
      <c r="AB124" s="3"/>
      <c r="AC124" s="3"/>
      <c r="AD124" s="3"/>
      <c r="AE124" s="3"/>
    </row>
    <row r="125" spans="1:31" ht="15.75" customHeight="1">
      <c r="A125" s="47"/>
      <c r="B125" s="48"/>
      <c r="C125" s="48"/>
      <c r="D125" s="1"/>
      <c r="E125" s="1"/>
      <c r="F125" s="1"/>
      <c r="G125" s="1"/>
      <c r="H125" s="1"/>
      <c r="I125" s="1"/>
      <c r="J125" s="1"/>
      <c r="K125" s="1"/>
      <c r="L125" s="3"/>
      <c r="M125" s="3"/>
      <c r="N125" s="3"/>
      <c r="O125" s="3"/>
      <c r="P125" s="3"/>
      <c r="Q125" s="3"/>
      <c r="R125" s="3"/>
      <c r="S125" s="3"/>
      <c r="T125" s="3"/>
      <c r="U125" s="3"/>
      <c r="V125" s="3"/>
      <c r="W125" s="3"/>
      <c r="X125" s="3"/>
      <c r="Y125" s="3"/>
      <c r="Z125" s="3"/>
      <c r="AA125" s="3"/>
      <c r="AB125" s="3"/>
      <c r="AC125" s="3"/>
      <c r="AD125" s="3"/>
      <c r="AE125" s="3"/>
    </row>
    <row r="126" spans="1:31" ht="15.75" customHeight="1">
      <c r="A126" s="47"/>
      <c r="B126" s="48"/>
      <c r="C126" s="48"/>
      <c r="D126" s="1"/>
      <c r="E126" s="1"/>
      <c r="F126" s="1"/>
      <c r="G126" s="1"/>
      <c r="H126" s="1"/>
      <c r="I126" s="1"/>
      <c r="J126" s="1"/>
      <c r="K126" s="1"/>
      <c r="L126" s="3"/>
      <c r="M126" s="3"/>
      <c r="N126" s="3"/>
      <c r="O126" s="3"/>
      <c r="P126" s="3"/>
      <c r="Q126" s="3"/>
      <c r="R126" s="3"/>
      <c r="S126" s="3"/>
      <c r="T126" s="3"/>
      <c r="U126" s="3"/>
      <c r="V126" s="3"/>
      <c r="W126" s="3"/>
      <c r="X126" s="3"/>
      <c r="Y126" s="3"/>
      <c r="Z126" s="3"/>
      <c r="AA126" s="3"/>
      <c r="AB126" s="3"/>
      <c r="AC126" s="3"/>
      <c r="AD126" s="3"/>
      <c r="AE126" s="3"/>
    </row>
    <row r="127" spans="1:31" ht="15.75" customHeight="1">
      <c r="A127" s="47"/>
      <c r="B127" s="48"/>
      <c r="C127" s="48"/>
      <c r="D127" s="1"/>
      <c r="E127" s="1"/>
      <c r="F127" s="1"/>
      <c r="G127" s="1"/>
      <c r="H127" s="1"/>
      <c r="I127" s="1"/>
      <c r="J127" s="1"/>
      <c r="K127" s="1"/>
      <c r="L127" s="3"/>
      <c r="M127" s="3"/>
      <c r="N127" s="3"/>
      <c r="O127" s="3"/>
      <c r="P127" s="3"/>
      <c r="Q127" s="3"/>
      <c r="R127" s="3"/>
      <c r="S127" s="3"/>
      <c r="T127" s="3"/>
      <c r="U127" s="3"/>
      <c r="V127" s="3"/>
      <c r="W127" s="3"/>
      <c r="X127" s="3"/>
      <c r="Y127" s="3"/>
      <c r="Z127" s="3"/>
      <c r="AA127" s="3"/>
      <c r="AB127" s="3"/>
      <c r="AC127" s="3"/>
      <c r="AD127" s="3"/>
      <c r="AE127" s="3"/>
    </row>
    <row r="128" spans="1:31" ht="15.75" customHeight="1">
      <c r="A128" s="47"/>
      <c r="B128" s="48"/>
      <c r="C128" s="48"/>
      <c r="D128" s="1"/>
      <c r="E128" s="1"/>
      <c r="F128" s="1"/>
      <c r="G128" s="1"/>
      <c r="H128" s="1"/>
      <c r="I128" s="1"/>
      <c r="J128" s="1"/>
      <c r="K128" s="1"/>
      <c r="L128" s="3"/>
      <c r="M128" s="3"/>
      <c r="N128" s="3"/>
      <c r="O128" s="3"/>
      <c r="P128" s="3"/>
      <c r="Q128" s="3"/>
      <c r="R128" s="3"/>
      <c r="S128" s="3"/>
      <c r="T128" s="3"/>
      <c r="U128" s="3"/>
      <c r="V128" s="3"/>
      <c r="W128" s="3"/>
      <c r="X128" s="3"/>
      <c r="Y128" s="3"/>
      <c r="Z128" s="3"/>
      <c r="AA128" s="3"/>
      <c r="AB128" s="3"/>
      <c r="AC128" s="3"/>
      <c r="AD128" s="3"/>
      <c r="AE128" s="3"/>
    </row>
    <row r="129" spans="1:31" ht="15.75" customHeight="1">
      <c r="A129" s="47"/>
      <c r="B129" s="48"/>
      <c r="C129" s="48"/>
      <c r="D129" s="1"/>
      <c r="E129" s="1"/>
      <c r="F129" s="1"/>
      <c r="G129" s="1"/>
      <c r="H129" s="1"/>
      <c r="I129" s="1"/>
      <c r="J129" s="1"/>
      <c r="K129" s="1"/>
      <c r="L129" s="3"/>
      <c r="M129" s="3"/>
      <c r="N129" s="3"/>
      <c r="O129" s="3"/>
      <c r="P129" s="3"/>
      <c r="Q129" s="3"/>
      <c r="R129" s="3"/>
      <c r="S129" s="3"/>
      <c r="T129" s="3"/>
      <c r="U129" s="3"/>
      <c r="V129" s="3"/>
      <c r="W129" s="3"/>
      <c r="X129" s="3"/>
      <c r="Y129" s="3"/>
      <c r="Z129" s="3"/>
      <c r="AA129" s="3"/>
      <c r="AB129" s="3"/>
      <c r="AC129" s="3"/>
      <c r="AD129" s="3"/>
      <c r="AE129" s="3"/>
    </row>
    <row r="130" spans="1:31" ht="15.75" customHeight="1">
      <c r="A130" s="47"/>
      <c r="B130" s="48"/>
      <c r="C130" s="48"/>
      <c r="D130" s="1"/>
      <c r="E130" s="1"/>
      <c r="F130" s="1"/>
      <c r="G130" s="1"/>
      <c r="H130" s="1"/>
      <c r="I130" s="1"/>
      <c r="J130" s="1"/>
      <c r="K130" s="1"/>
      <c r="L130" s="3"/>
      <c r="M130" s="3"/>
      <c r="N130" s="3"/>
      <c r="O130" s="3"/>
      <c r="P130" s="3"/>
      <c r="Q130" s="3"/>
      <c r="R130" s="3"/>
      <c r="S130" s="3"/>
      <c r="T130" s="3"/>
      <c r="U130" s="3"/>
      <c r="V130" s="3"/>
      <c r="W130" s="3"/>
      <c r="X130" s="3"/>
      <c r="Y130" s="3"/>
      <c r="Z130" s="3"/>
      <c r="AA130" s="3"/>
      <c r="AB130" s="3"/>
      <c r="AC130" s="3"/>
      <c r="AD130" s="3"/>
      <c r="AE130" s="3"/>
    </row>
    <row r="131" spans="1:31" ht="15.75" customHeight="1">
      <c r="A131" s="47"/>
      <c r="B131" s="48"/>
      <c r="C131" s="48"/>
      <c r="D131" s="1"/>
      <c r="E131" s="1"/>
      <c r="F131" s="1"/>
      <c r="G131" s="1"/>
      <c r="H131" s="1"/>
      <c r="I131" s="1"/>
      <c r="J131" s="1"/>
      <c r="K131" s="1"/>
      <c r="L131" s="3"/>
      <c r="M131" s="3"/>
      <c r="N131" s="3"/>
      <c r="O131" s="3"/>
      <c r="P131" s="3"/>
      <c r="Q131" s="3"/>
      <c r="R131" s="3"/>
      <c r="S131" s="3"/>
      <c r="T131" s="3"/>
      <c r="U131" s="3"/>
      <c r="V131" s="3"/>
      <c r="W131" s="3"/>
      <c r="X131" s="3"/>
      <c r="Y131" s="3"/>
      <c r="Z131" s="3"/>
      <c r="AA131" s="3"/>
      <c r="AB131" s="3"/>
      <c r="AC131" s="3"/>
      <c r="AD131" s="3"/>
      <c r="AE131" s="3"/>
    </row>
    <row r="132" spans="1:31" ht="15.75" customHeight="1">
      <c r="A132" s="47"/>
      <c r="B132" s="48"/>
      <c r="C132" s="48"/>
      <c r="D132" s="1"/>
      <c r="E132" s="1"/>
      <c r="F132" s="1"/>
      <c r="G132" s="1"/>
      <c r="H132" s="1"/>
      <c r="I132" s="1"/>
      <c r="J132" s="1"/>
      <c r="K132" s="1"/>
      <c r="L132" s="3"/>
      <c r="M132" s="3"/>
      <c r="N132" s="3"/>
      <c r="O132" s="3"/>
      <c r="P132" s="3"/>
      <c r="Q132" s="3"/>
      <c r="R132" s="3"/>
      <c r="S132" s="3"/>
      <c r="T132" s="3"/>
      <c r="U132" s="3"/>
      <c r="V132" s="3"/>
      <c r="W132" s="3"/>
      <c r="X132" s="3"/>
      <c r="Y132" s="3"/>
      <c r="Z132" s="3"/>
      <c r="AA132" s="3"/>
      <c r="AB132" s="3"/>
      <c r="AC132" s="3"/>
      <c r="AD132" s="3"/>
      <c r="AE132" s="3"/>
    </row>
    <row r="133" spans="1:31" ht="15.75" customHeight="1">
      <c r="A133" s="47"/>
      <c r="B133" s="48"/>
      <c r="C133" s="48"/>
      <c r="D133" s="1"/>
      <c r="E133" s="1"/>
      <c r="F133" s="1"/>
      <c r="G133" s="1"/>
      <c r="H133" s="1"/>
      <c r="I133" s="1"/>
      <c r="J133" s="1"/>
      <c r="K133" s="1"/>
      <c r="L133" s="3"/>
      <c r="M133" s="3"/>
      <c r="N133" s="3"/>
      <c r="O133" s="3"/>
      <c r="P133" s="3"/>
      <c r="Q133" s="3"/>
      <c r="R133" s="3"/>
      <c r="S133" s="3"/>
      <c r="T133" s="3"/>
      <c r="U133" s="3"/>
      <c r="V133" s="3"/>
      <c r="W133" s="3"/>
      <c r="X133" s="3"/>
      <c r="Y133" s="3"/>
      <c r="Z133" s="3"/>
      <c r="AA133" s="3"/>
      <c r="AB133" s="3"/>
      <c r="AC133" s="3"/>
      <c r="AD133" s="3"/>
      <c r="AE133" s="3"/>
    </row>
    <row r="134" spans="1:31" ht="15.75" customHeight="1">
      <c r="A134" s="47"/>
      <c r="B134" s="48"/>
      <c r="C134" s="48"/>
      <c r="D134" s="1"/>
      <c r="E134" s="1"/>
      <c r="F134" s="1"/>
      <c r="G134" s="1"/>
      <c r="H134" s="1"/>
      <c r="I134" s="1"/>
      <c r="J134" s="1"/>
      <c r="K134" s="1"/>
      <c r="L134" s="3"/>
      <c r="M134" s="3"/>
      <c r="N134" s="3"/>
      <c r="O134" s="3"/>
      <c r="P134" s="3"/>
      <c r="Q134" s="3"/>
      <c r="R134" s="3"/>
      <c r="S134" s="3"/>
      <c r="T134" s="3"/>
      <c r="U134" s="3"/>
      <c r="V134" s="3"/>
      <c r="W134" s="3"/>
      <c r="X134" s="3"/>
      <c r="Y134" s="3"/>
      <c r="Z134" s="3"/>
      <c r="AA134" s="3"/>
      <c r="AB134" s="3"/>
      <c r="AC134" s="3"/>
      <c r="AD134" s="3"/>
      <c r="AE134" s="3"/>
    </row>
    <row r="135" spans="1:31" ht="15.75" customHeight="1">
      <c r="A135" s="47"/>
      <c r="B135" s="48"/>
      <c r="C135" s="48"/>
      <c r="D135" s="1"/>
      <c r="E135" s="1"/>
      <c r="F135" s="1"/>
      <c r="G135" s="1"/>
      <c r="H135" s="1"/>
      <c r="I135" s="1"/>
      <c r="J135" s="1"/>
      <c r="K135" s="1"/>
      <c r="L135" s="3"/>
      <c r="M135" s="3"/>
      <c r="N135" s="3"/>
      <c r="O135" s="3"/>
      <c r="P135" s="3"/>
      <c r="Q135" s="3"/>
      <c r="R135" s="3"/>
      <c r="S135" s="3"/>
      <c r="T135" s="3"/>
      <c r="U135" s="3"/>
      <c r="V135" s="3"/>
      <c r="W135" s="3"/>
      <c r="X135" s="3"/>
      <c r="Y135" s="3"/>
      <c r="Z135" s="3"/>
      <c r="AA135" s="3"/>
      <c r="AB135" s="3"/>
      <c r="AC135" s="3"/>
      <c r="AD135" s="3"/>
      <c r="AE135" s="3"/>
    </row>
    <row r="136" spans="1:31" ht="15.75" customHeight="1">
      <c r="A136" s="47"/>
      <c r="B136" s="48"/>
      <c r="C136" s="48"/>
      <c r="D136" s="1"/>
      <c r="E136" s="1"/>
      <c r="F136" s="1"/>
      <c r="G136" s="1"/>
      <c r="H136" s="1"/>
      <c r="I136" s="1"/>
      <c r="J136" s="1"/>
      <c r="K136" s="1"/>
      <c r="L136" s="3"/>
      <c r="M136" s="3"/>
      <c r="N136" s="3"/>
      <c r="O136" s="3"/>
      <c r="P136" s="3"/>
      <c r="Q136" s="3"/>
      <c r="R136" s="3"/>
      <c r="S136" s="3"/>
      <c r="T136" s="3"/>
      <c r="U136" s="3"/>
      <c r="V136" s="3"/>
      <c r="W136" s="3"/>
      <c r="X136" s="3"/>
      <c r="Y136" s="3"/>
      <c r="Z136" s="3"/>
      <c r="AA136" s="3"/>
      <c r="AB136" s="3"/>
      <c r="AC136" s="3"/>
      <c r="AD136" s="3"/>
      <c r="AE136" s="3"/>
    </row>
    <row r="137" spans="1:31" ht="15.75" customHeight="1">
      <c r="A137" s="47"/>
      <c r="B137" s="48"/>
      <c r="C137" s="48"/>
      <c r="D137" s="1"/>
      <c r="E137" s="1"/>
      <c r="F137" s="1"/>
      <c r="G137" s="1"/>
      <c r="H137" s="1"/>
      <c r="I137" s="1"/>
      <c r="J137" s="1"/>
      <c r="K137" s="1"/>
      <c r="L137" s="3"/>
      <c r="M137" s="3"/>
      <c r="N137" s="3"/>
      <c r="O137" s="3"/>
      <c r="P137" s="3"/>
      <c r="Q137" s="3"/>
      <c r="R137" s="3"/>
      <c r="S137" s="3"/>
      <c r="T137" s="3"/>
      <c r="U137" s="3"/>
      <c r="V137" s="3"/>
      <c r="W137" s="3"/>
      <c r="X137" s="3"/>
      <c r="Y137" s="3"/>
      <c r="Z137" s="3"/>
      <c r="AA137" s="3"/>
      <c r="AB137" s="3"/>
      <c r="AC137" s="3"/>
      <c r="AD137" s="3"/>
      <c r="AE137" s="3"/>
    </row>
    <row r="138" spans="1:31" ht="15.75" customHeight="1">
      <c r="A138" s="47"/>
      <c r="B138" s="48"/>
      <c r="C138" s="48"/>
      <c r="D138" s="1"/>
      <c r="E138" s="1"/>
      <c r="F138" s="1"/>
      <c r="G138" s="1"/>
      <c r="H138" s="1"/>
      <c r="I138" s="1"/>
      <c r="J138" s="1"/>
      <c r="K138" s="1"/>
      <c r="L138" s="3"/>
      <c r="M138" s="3"/>
      <c r="N138" s="3"/>
      <c r="O138" s="3"/>
      <c r="P138" s="3"/>
      <c r="Q138" s="3"/>
      <c r="R138" s="3"/>
      <c r="S138" s="3"/>
      <c r="T138" s="3"/>
      <c r="U138" s="3"/>
      <c r="V138" s="3"/>
      <c r="W138" s="3"/>
      <c r="X138" s="3"/>
      <c r="Y138" s="3"/>
      <c r="Z138" s="3"/>
      <c r="AA138" s="3"/>
      <c r="AB138" s="3"/>
      <c r="AC138" s="3"/>
      <c r="AD138" s="3"/>
      <c r="AE138" s="3"/>
    </row>
    <row r="139" spans="1:31" ht="15.75" customHeight="1">
      <c r="A139" s="47"/>
      <c r="B139" s="48"/>
      <c r="C139" s="48"/>
      <c r="D139" s="1"/>
      <c r="E139" s="1"/>
      <c r="F139" s="1"/>
      <c r="G139" s="1"/>
      <c r="H139" s="1"/>
      <c r="I139" s="1"/>
      <c r="J139" s="1"/>
      <c r="K139" s="1"/>
      <c r="L139" s="3"/>
      <c r="M139" s="3"/>
      <c r="N139" s="3"/>
      <c r="O139" s="3"/>
      <c r="P139" s="3"/>
      <c r="Q139" s="3"/>
      <c r="R139" s="3"/>
      <c r="S139" s="3"/>
      <c r="T139" s="3"/>
      <c r="U139" s="3"/>
      <c r="V139" s="3"/>
      <c r="W139" s="3"/>
      <c r="X139" s="3"/>
      <c r="Y139" s="3"/>
      <c r="Z139" s="3"/>
      <c r="AA139" s="3"/>
      <c r="AB139" s="3"/>
      <c r="AC139" s="3"/>
      <c r="AD139" s="3"/>
      <c r="AE139" s="3"/>
    </row>
    <row r="140" spans="1:31" ht="15.75" customHeight="1">
      <c r="A140" s="47"/>
      <c r="B140" s="48"/>
      <c r="C140" s="48"/>
      <c r="D140" s="1"/>
      <c r="E140" s="1"/>
      <c r="F140" s="1"/>
      <c r="G140" s="1"/>
      <c r="H140" s="1"/>
      <c r="I140" s="1"/>
      <c r="J140" s="1"/>
      <c r="K140" s="1"/>
      <c r="L140" s="3"/>
      <c r="M140" s="3"/>
      <c r="N140" s="3"/>
      <c r="O140" s="3"/>
      <c r="P140" s="3"/>
      <c r="Q140" s="3"/>
      <c r="R140" s="3"/>
      <c r="S140" s="3"/>
      <c r="T140" s="3"/>
      <c r="U140" s="3"/>
      <c r="V140" s="3"/>
      <c r="W140" s="3"/>
      <c r="X140" s="3"/>
      <c r="Y140" s="3"/>
      <c r="Z140" s="3"/>
      <c r="AA140" s="3"/>
      <c r="AB140" s="3"/>
      <c r="AC140" s="3"/>
      <c r="AD140" s="3"/>
      <c r="AE140" s="3"/>
    </row>
    <row r="141" spans="1:31" ht="15.75" customHeight="1">
      <c r="A141" s="47"/>
      <c r="B141" s="48"/>
      <c r="C141" s="48"/>
      <c r="D141" s="1"/>
      <c r="E141" s="1"/>
      <c r="F141" s="1"/>
      <c r="G141" s="1"/>
      <c r="H141" s="1"/>
      <c r="I141" s="1"/>
      <c r="J141" s="1"/>
      <c r="K141" s="1"/>
      <c r="L141" s="3"/>
      <c r="M141" s="3"/>
      <c r="N141" s="3"/>
      <c r="O141" s="3"/>
      <c r="P141" s="3"/>
      <c r="Q141" s="3"/>
      <c r="R141" s="3"/>
      <c r="S141" s="3"/>
      <c r="T141" s="3"/>
      <c r="U141" s="3"/>
      <c r="V141" s="3"/>
      <c r="W141" s="3"/>
      <c r="X141" s="3"/>
      <c r="Y141" s="3"/>
      <c r="Z141" s="3"/>
      <c r="AA141" s="3"/>
      <c r="AB141" s="3"/>
      <c r="AC141" s="3"/>
      <c r="AD141" s="3"/>
      <c r="AE141" s="3"/>
    </row>
    <row r="142" spans="1:31" ht="15.75" customHeight="1">
      <c r="A142" s="47"/>
      <c r="B142" s="48"/>
      <c r="C142" s="48"/>
      <c r="D142" s="1"/>
      <c r="E142" s="1"/>
      <c r="F142" s="1"/>
      <c r="G142" s="1"/>
      <c r="H142" s="1"/>
      <c r="I142" s="1"/>
      <c r="J142" s="1"/>
      <c r="K142" s="1"/>
      <c r="L142" s="3"/>
      <c r="M142" s="3"/>
      <c r="N142" s="3"/>
      <c r="O142" s="3"/>
      <c r="P142" s="3"/>
      <c r="Q142" s="3"/>
      <c r="R142" s="3"/>
      <c r="S142" s="3"/>
      <c r="T142" s="3"/>
      <c r="U142" s="3"/>
      <c r="V142" s="3"/>
      <c r="W142" s="3"/>
      <c r="X142" s="3"/>
      <c r="Y142" s="3"/>
      <c r="Z142" s="3"/>
      <c r="AA142" s="3"/>
      <c r="AB142" s="3"/>
      <c r="AC142" s="3"/>
      <c r="AD142" s="3"/>
      <c r="AE142" s="3"/>
    </row>
    <row r="143" spans="1:31" ht="15.75" customHeight="1">
      <c r="A143" s="47"/>
      <c r="B143" s="48"/>
      <c r="C143" s="48"/>
      <c r="D143" s="1"/>
      <c r="E143" s="1"/>
      <c r="F143" s="1"/>
      <c r="G143" s="1"/>
      <c r="H143" s="1"/>
      <c r="I143" s="1"/>
      <c r="J143" s="1"/>
      <c r="K143" s="1"/>
      <c r="L143" s="3"/>
      <c r="M143" s="3"/>
      <c r="N143" s="3"/>
      <c r="O143" s="3"/>
      <c r="P143" s="3"/>
      <c r="Q143" s="3"/>
      <c r="R143" s="3"/>
      <c r="S143" s="3"/>
      <c r="T143" s="3"/>
      <c r="U143" s="3"/>
      <c r="V143" s="3"/>
      <c r="W143" s="3"/>
      <c r="X143" s="3"/>
      <c r="Y143" s="3"/>
      <c r="Z143" s="3"/>
      <c r="AA143" s="3"/>
      <c r="AB143" s="3"/>
      <c r="AC143" s="3"/>
      <c r="AD143" s="3"/>
      <c r="AE143" s="3"/>
    </row>
    <row r="144" spans="1:31" ht="15.75" customHeight="1">
      <c r="A144" s="47"/>
      <c r="B144" s="48"/>
      <c r="C144" s="48"/>
      <c r="D144" s="1"/>
      <c r="E144" s="1"/>
      <c r="F144" s="1"/>
      <c r="G144" s="1"/>
      <c r="H144" s="1"/>
      <c r="I144" s="1"/>
      <c r="J144" s="1"/>
      <c r="K144" s="1"/>
      <c r="L144" s="3"/>
      <c r="M144" s="3"/>
      <c r="N144" s="3"/>
      <c r="O144" s="3"/>
      <c r="P144" s="3"/>
      <c r="Q144" s="3"/>
      <c r="R144" s="3"/>
      <c r="S144" s="3"/>
      <c r="T144" s="3"/>
      <c r="U144" s="3"/>
      <c r="V144" s="3"/>
      <c r="W144" s="3"/>
      <c r="X144" s="3"/>
      <c r="Y144" s="3"/>
      <c r="Z144" s="3"/>
      <c r="AA144" s="3"/>
      <c r="AB144" s="3"/>
      <c r="AC144" s="3"/>
      <c r="AD144" s="3"/>
      <c r="AE144" s="3"/>
    </row>
    <row r="145" spans="1:31" ht="15.75" customHeight="1">
      <c r="A145" s="47"/>
      <c r="B145" s="48"/>
      <c r="C145" s="48"/>
      <c r="D145" s="1"/>
      <c r="E145" s="1"/>
      <c r="F145" s="1"/>
      <c r="G145" s="1"/>
      <c r="H145" s="1"/>
      <c r="I145" s="1"/>
      <c r="J145" s="1"/>
      <c r="K145" s="1"/>
      <c r="L145" s="3"/>
      <c r="M145" s="3"/>
      <c r="N145" s="3"/>
      <c r="O145" s="3"/>
      <c r="P145" s="3"/>
      <c r="Q145" s="3"/>
      <c r="R145" s="3"/>
      <c r="S145" s="3"/>
      <c r="T145" s="3"/>
      <c r="U145" s="3"/>
      <c r="V145" s="3"/>
      <c r="W145" s="3"/>
      <c r="X145" s="3"/>
      <c r="Y145" s="3"/>
      <c r="Z145" s="3"/>
      <c r="AA145" s="3"/>
      <c r="AB145" s="3"/>
      <c r="AC145" s="3"/>
      <c r="AD145" s="3"/>
      <c r="AE145" s="3"/>
    </row>
    <row r="146" spans="1:31" ht="15.75" customHeight="1">
      <c r="A146" s="47"/>
      <c r="B146" s="48"/>
      <c r="C146" s="48"/>
      <c r="D146" s="1"/>
      <c r="E146" s="1"/>
      <c r="F146" s="1"/>
      <c r="G146" s="1"/>
      <c r="H146" s="1"/>
      <c r="I146" s="1"/>
      <c r="J146" s="1"/>
      <c r="K146" s="1"/>
      <c r="L146" s="3"/>
      <c r="M146" s="3"/>
      <c r="N146" s="3"/>
      <c r="O146" s="3"/>
      <c r="P146" s="3"/>
      <c r="Q146" s="3"/>
      <c r="R146" s="3"/>
      <c r="S146" s="3"/>
      <c r="T146" s="3"/>
      <c r="U146" s="3"/>
      <c r="V146" s="3"/>
      <c r="W146" s="3"/>
      <c r="X146" s="3"/>
      <c r="Y146" s="3"/>
      <c r="Z146" s="3"/>
      <c r="AA146" s="3"/>
      <c r="AB146" s="3"/>
      <c r="AC146" s="3"/>
      <c r="AD146" s="3"/>
      <c r="AE146" s="3"/>
    </row>
    <row r="147" spans="1:31" ht="15.75" customHeight="1">
      <c r="A147" s="47"/>
      <c r="B147" s="48"/>
      <c r="C147" s="48"/>
      <c r="D147" s="1"/>
      <c r="E147" s="1"/>
      <c r="F147" s="1"/>
      <c r="G147" s="1"/>
      <c r="H147" s="1"/>
      <c r="I147" s="1"/>
      <c r="J147" s="1"/>
      <c r="K147" s="1"/>
      <c r="L147" s="3"/>
      <c r="M147" s="3"/>
      <c r="N147" s="3"/>
      <c r="O147" s="3"/>
      <c r="P147" s="3"/>
      <c r="Q147" s="3"/>
      <c r="R147" s="3"/>
      <c r="S147" s="3"/>
      <c r="T147" s="3"/>
      <c r="U147" s="3"/>
      <c r="V147" s="3"/>
      <c r="W147" s="3"/>
      <c r="X147" s="3"/>
      <c r="Y147" s="3"/>
      <c r="Z147" s="3"/>
      <c r="AA147" s="3"/>
      <c r="AB147" s="3"/>
      <c r="AC147" s="3"/>
      <c r="AD147" s="3"/>
      <c r="AE147" s="3"/>
    </row>
    <row r="148" spans="1:31" ht="15.75" customHeight="1">
      <c r="A148" s="47"/>
      <c r="B148" s="48"/>
      <c r="C148" s="48"/>
      <c r="D148" s="1"/>
      <c r="E148" s="1"/>
      <c r="F148" s="1"/>
      <c r="G148" s="1"/>
      <c r="H148" s="1"/>
      <c r="I148" s="1"/>
      <c r="J148" s="1"/>
      <c r="K148" s="1"/>
      <c r="L148" s="3"/>
      <c r="M148" s="3"/>
      <c r="N148" s="3"/>
      <c r="O148" s="3"/>
      <c r="P148" s="3"/>
      <c r="Q148" s="3"/>
      <c r="R148" s="3"/>
      <c r="S148" s="3"/>
      <c r="T148" s="3"/>
      <c r="U148" s="3"/>
      <c r="V148" s="3"/>
      <c r="W148" s="3"/>
      <c r="X148" s="3"/>
      <c r="Y148" s="3"/>
      <c r="Z148" s="3"/>
      <c r="AA148" s="3"/>
      <c r="AB148" s="3"/>
      <c r="AC148" s="3"/>
      <c r="AD148" s="3"/>
      <c r="AE148" s="3"/>
    </row>
    <row r="149" spans="1:31" ht="15.75" customHeight="1">
      <c r="A149" s="47"/>
      <c r="B149" s="48"/>
      <c r="C149" s="48"/>
      <c r="D149" s="1"/>
      <c r="E149" s="1"/>
      <c r="F149" s="1"/>
      <c r="G149" s="1"/>
      <c r="H149" s="1"/>
      <c r="I149" s="1"/>
      <c r="J149" s="1"/>
      <c r="K149" s="1"/>
      <c r="L149" s="3"/>
      <c r="M149" s="3"/>
      <c r="N149" s="3"/>
      <c r="O149" s="3"/>
      <c r="P149" s="3"/>
      <c r="Q149" s="3"/>
      <c r="R149" s="3"/>
      <c r="S149" s="3"/>
      <c r="T149" s="3"/>
      <c r="U149" s="3"/>
      <c r="V149" s="3"/>
      <c r="W149" s="3"/>
      <c r="X149" s="3"/>
      <c r="Y149" s="3"/>
      <c r="Z149" s="3"/>
      <c r="AA149" s="3"/>
      <c r="AB149" s="3"/>
      <c r="AC149" s="3"/>
      <c r="AD149" s="3"/>
      <c r="AE149" s="3"/>
    </row>
    <row r="150" spans="1:31" ht="15.75" customHeight="1">
      <c r="A150" s="47"/>
      <c r="B150" s="48"/>
      <c r="C150" s="48"/>
      <c r="D150" s="1"/>
      <c r="E150" s="1"/>
      <c r="F150" s="1"/>
      <c r="G150" s="1"/>
      <c r="H150" s="1"/>
      <c r="I150" s="1"/>
      <c r="J150" s="1"/>
      <c r="K150" s="1"/>
      <c r="L150" s="3"/>
      <c r="M150" s="3"/>
      <c r="N150" s="3"/>
      <c r="O150" s="3"/>
      <c r="P150" s="3"/>
      <c r="Q150" s="3"/>
      <c r="R150" s="3"/>
      <c r="S150" s="3"/>
      <c r="T150" s="3"/>
      <c r="U150" s="3"/>
      <c r="V150" s="3"/>
      <c r="W150" s="3"/>
      <c r="X150" s="3"/>
      <c r="Y150" s="3"/>
      <c r="Z150" s="3"/>
      <c r="AA150" s="3"/>
      <c r="AB150" s="3"/>
      <c r="AC150" s="3"/>
      <c r="AD150" s="3"/>
      <c r="AE150" s="3"/>
    </row>
    <row r="151" spans="1:31" ht="15.75" customHeight="1">
      <c r="A151" s="47"/>
      <c r="B151" s="48"/>
      <c r="C151" s="48"/>
      <c r="D151" s="1"/>
      <c r="E151" s="1"/>
      <c r="F151" s="1"/>
      <c r="G151" s="1"/>
      <c r="H151" s="1"/>
      <c r="I151" s="1"/>
      <c r="J151" s="1"/>
      <c r="K151" s="1"/>
      <c r="L151" s="3"/>
      <c r="M151" s="3"/>
      <c r="N151" s="3"/>
      <c r="O151" s="3"/>
      <c r="P151" s="3"/>
      <c r="Q151" s="3"/>
      <c r="R151" s="3"/>
      <c r="S151" s="3"/>
      <c r="T151" s="3"/>
      <c r="U151" s="3"/>
      <c r="V151" s="3"/>
      <c r="W151" s="3"/>
      <c r="X151" s="3"/>
      <c r="Y151" s="3"/>
      <c r="Z151" s="3"/>
      <c r="AA151" s="3"/>
      <c r="AB151" s="3"/>
      <c r="AC151" s="3"/>
      <c r="AD151" s="3"/>
      <c r="AE151" s="3"/>
    </row>
    <row r="152" spans="1:31" ht="15.75" customHeight="1">
      <c r="A152" s="47"/>
      <c r="B152" s="48"/>
      <c r="C152" s="48"/>
      <c r="D152" s="1"/>
      <c r="E152" s="1"/>
      <c r="F152" s="1"/>
      <c r="G152" s="1"/>
      <c r="H152" s="1"/>
      <c r="I152" s="1"/>
      <c r="J152" s="1"/>
      <c r="K152" s="1"/>
      <c r="L152" s="3"/>
      <c r="M152" s="3"/>
      <c r="N152" s="3"/>
      <c r="O152" s="3"/>
      <c r="P152" s="3"/>
      <c r="Q152" s="3"/>
      <c r="R152" s="3"/>
      <c r="S152" s="3"/>
      <c r="T152" s="3"/>
      <c r="U152" s="3"/>
      <c r="V152" s="3"/>
      <c r="W152" s="3"/>
      <c r="X152" s="3"/>
      <c r="Y152" s="3"/>
      <c r="Z152" s="3"/>
      <c r="AA152" s="3"/>
      <c r="AB152" s="3"/>
      <c r="AC152" s="3"/>
      <c r="AD152" s="3"/>
      <c r="AE152" s="3"/>
    </row>
    <row r="153" spans="1:31" ht="15.75" customHeight="1">
      <c r="A153" s="47"/>
      <c r="B153" s="48"/>
      <c r="C153" s="48"/>
      <c r="D153" s="1"/>
      <c r="E153" s="1"/>
      <c r="F153" s="1"/>
      <c r="G153" s="1"/>
      <c r="H153" s="1"/>
      <c r="I153" s="1"/>
      <c r="J153" s="1"/>
      <c r="K153" s="1"/>
      <c r="L153" s="3"/>
      <c r="M153" s="3"/>
      <c r="N153" s="3"/>
      <c r="O153" s="3"/>
      <c r="P153" s="3"/>
      <c r="Q153" s="3"/>
      <c r="R153" s="3"/>
      <c r="S153" s="3"/>
      <c r="T153" s="3"/>
      <c r="U153" s="3"/>
      <c r="V153" s="3"/>
      <c r="W153" s="3"/>
      <c r="X153" s="3"/>
      <c r="Y153" s="3"/>
      <c r="Z153" s="3"/>
      <c r="AA153" s="3"/>
      <c r="AB153" s="3"/>
      <c r="AC153" s="3"/>
      <c r="AD153" s="3"/>
      <c r="AE153" s="3"/>
    </row>
    <row r="154" spans="1:31" ht="15.75" customHeight="1">
      <c r="A154" s="47"/>
      <c r="B154" s="48"/>
      <c r="C154" s="48"/>
      <c r="D154" s="1"/>
      <c r="E154" s="1"/>
      <c r="F154" s="1"/>
      <c r="G154" s="1"/>
      <c r="H154" s="1"/>
      <c r="I154" s="1"/>
      <c r="J154" s="1"/>
      <c r="K154" s="1"/>
      <c r="L154" s="3"/>
      <c r="M154" s="3"/>
      <c r="N154" s="3"/>
      <c r="O154" s="3"/>
      <c r="P154" s="3"/>
      <c r="Q154" s="3"/>
      <c r="R154" s="3"/>
      <c r="S154" s="3"/>
      <c r="T154" s="3"/>
      <c r="U154" s="3"/>
      <c r="V154" s="3"/>
      <c r="W154" s="3"/>
      <c r="X154" s="3"/>
      <c r="Y154" s="3"/>
      <c r="Z154" s="3"/>
      <c r="AA154" s="3"/>
      <c r="AB154" s="3"/>
      <c r="AC154" s="3"/>
      <c r="AD154" s="3"/>
      <c r="AE154" s="3"/>
    </row>
    <row r="155" spans="1:31" ht="15.75" customHeight="1">
      <c r="A155" s="47"/>
      <c r="B155" s="48"/>
      <c r="C155" s="48"/>
      <c r="D155" s="1"/>
      <c r="E155" s="1"/>
      <c r="F155" s="1"/>
      <c r="G155" s="1"/>
      <c r="H155" s="1"/>
      <c r="I155" s="1"/>
      <c r="J155" s="1"/>
      <c r="K155" s="1"/>
      <c r="L155" s="3"/>
      <c r="M155" s="3"/>
      <c r="N155" s="3"/>
      <c r="O155" s="3"/>
      <c r="P155" s="3"/>
      <c r="Q155" s="3"/>
      <c r="R155" s="3"/>
      <c r="S155" s="3"/>
      <c r="T155" s="3"/>
      <c r="U155" s="3"/>
      <c r="V155" s="3"/>
      <c r="W155" s="3"/>
      <c r="X155" s="3"/>
      <c r="Y155" s="3"/>
      <c r="Z155" s="3"/>
      <c r="AA155" s="3"/>
      <c r="AB155" s="3"/>
      <c r="AC155" s="3"/>
      <c r="AD155" s="3"/>
      <c r="AE155" s="3"/>
    </row>
    <row r="156" spans="1:31" ht="15.75" customHeight="1">
      <c r="A156" s="47"/>
      <c r="B156" s="48"/>
      <c r="C156" s="48"/>
      <c r="D156" s="1"/>
      <c r="E156" s="1"/>
      <c r="F156" s="1"/>
      <c r="G156" s="1"/>
      <c r="H156" s="1"/>
      <c r="I156" s="1"/>
      <c r="J156" s="1"/>
      <c r="K156" s="1"/>
      <c r="L156" s="3"/>
      <c r="M156" s="3"/>
      <c r="N156" s="3"/>
      <c r="O156" s="3"/>
      <c r="P156" s="3"/>
      <c r="Q156" s="3"/>
      <c r="R156" s="3"/>
      <c r="S156" s="3"/>
      <c r="T156" s="3"/>
      <c r="U156" s="3"/>
      <c r="V156" s="3"/>
      <c r="W156" s="3"/>
      <c r="X156" s="3"/>
      <c r="Y156" s="3"/>
      <c r="Z156" s="3"/>
      <c r="AA156" s="3"/>
      <c r="AB156" s="3"/>
      <c r="AC156" s="3"/>
      <c r="AD156" s="3"/>
      <c r="AE156" s="3"/>
    </row>
    <row r="157" spans="1:31" ht="15.75" customHeight="1">
      <c r="A157" s="47"/>
      <c r="B157" s="48"/>
      <c r="C157" s="48"/>
      <c r="D157" s="1"/>
      <c r="E157" s="1"/>
      <c r="F157" s="1"/>
      <c r="G157" s="1"/>
      <c r="H157" s="1"/>
      <c r="I157" s="1"/>
      <c r="J157" s="1"/>
      <c r="K157" s="1"/>
      <c r="L157" s="3"/>
      <c r="M157" s="3"/>
      <c r="N157" s="3"/>
      <c r="O157" s="3"/>
      <c r="P157" s="3"/>
      <c r="Q157" s="3"/>
      <c r="R157" s="3"/>
      <c r="S157" s="3"/>
      <c r="T157" s="3"/>
      <c r="U157" s="3"/>
      <c r="V157" s="3"/>
      <c r="W157" s="3"/>
      <c r="X157" s="3"/>
      <c r="Y157" s="3"/>
      <c r="Z157" s="3"/>
      <c r="AA157" s="3"/>
      <c r="AB157" s="3"/>
      <c r="AC157" s="3"/>
      <c r="AD157" s="3"/>
      <c r="AE157" s="3"/>
    </row>
    <row r="158" spans="1:31" ht="15.75" customHeight="1">
      <c r="A158" s="47"/>
      <c r="B158" s="48"/>
      <c r="C158" s="48"/>
      <c r="D158" s="1"/>
      <c r="E158" s="1"/>
      <c r="F158" s="1"/>
      <c r="G158" s="1"/>
      <c r="H158" s="1"/>
      <c r="I158" s="1"/>
      <c r="J158" s="1"/>
      <c r="K158" s="1"/>
      <c r="L158" s="3"/>
      <c r="M158" s="3"/>
      <c r="N158" s="3"/>
      <c r="O158" s="3"/>
      <c r="P158" s="3"/>
      <c r="Q158" s="3"/>
      <c r="R158" s="3"/>
      <c r="S158" s="3"/>
      <c r="T158" s="3"/>
      <c r="U158" s="3"/>
      <c r="V158" s="3"/>
      <c r="W158" s="3"/>
      <c r="X158" s="3"/>
      <c r="Y158" s="3"/>
      <c r="Z158" s="3"/>
      <c r="AA158" s="3"/>
      <c r="AB158" s="3"/>
      <c r="AC158" s="3"/>
      <c r="AD158" s="3"/>
      <c r="AE158" s="3"/>
    </row>
    <row r="159" spans="1:31" ht="15.75" customHeight="1">
      <c r="A159" s="47"/>
      <c r="B159" s="48"/>
      <c r="C159" s="48"/>
      <c r="D159" s="1"/>
      <c r="E159" s="1"/>
      <c r="F159" s="1"/>
      <c r="G159" s="1"/>
      <c r="H159" s="1"/>
      <c r="I159" s="1"/>
      <c r="J159" s="1"/>
      <c r="K159" s="1"/>
      <c r="L159" s="3"/>
      <c r="M159" s="3"/>
      <c r="N159" s="3"/>
      <c r="O159" s="3"/>
      <c r="P159" s="3"/>
      <c r="Q159" s="3"/>
      <c r="R159" s="3"/>
      <c r="S159" s="3"/>
      <c r="T159" s="3"/>
      <c r="U159" s="3"/>
      <c r="V159" s="3"/>
      <c r="W159" s="3"/>
      <c r="X159" s="3"/>
      <c r="Y159" s="3"/>
      <c r="Z159" s="3"/>
      <c r="AA159" s="3"/>
      <c r="AB159" s="3"/>
      <c r="AC159" s="3"/>
      <c r="AD159" s="3"/>
      <c r="AE159" s="3"/>
    </row>
    <row r="160" spans="1:31" ht="15.75" customHeight="1">
      <c r="A160" s="47"/>
      <c r="B160" s="48"/>
      <c r="C160" s="48"/>
      <c r="D160" s="1"/>
      <c r="E160" s="1"/>
      <c r="F160" s="1"/>
      <c r="G160" s="1"/>
      <c r="H160" s="1"/>
      <c r="I160" s="1"/>
      <c r="J160" s="1"/>
      <c r="K160" s="1"/>
      <c r="L160" s="3"/>
      <c r="M160" s="3"/>
      <c r="N160" s="3"/>
      <c r="O160" s="3"/>
      <c r="P160" s="3"/>
      <c r="Q160" s="3"/>
      <c r="R160" s="3"/>
      <c r="S160" s="3"/>
      <c r="T160" s="3"/>
      <c r="U160" s="3"/>
      <c r="V160" s="3"/>
      <c r="W160" s="3"/>
      <c r="X160" s="3"/>
      <c r="Y160" s="3"/>
      <c r="Z160" s="3"/>
      <c r="AA160" s="3"/>
      <c r="AB160" s="3"/>
      <c r="AC160" s="3"/>
      <c r="AD160" s="3"/>
      <c r="AE160" s="3"/>
    </row>
    <row r="161" spans="1:31" ht="15.75" customHeight="1">
      <c r="A161" s="47"/>
      <c r="B161" s="48"/>
      <c r="C161" s="48"/>
      <c r="D161" s="1"/>
      <c r="E161" s="1"/>
      <c r="F161" s="1"/>
      <c r="G161" s="1"/>
      <c r="H161" s="1"/>
      <c r="I161" s="1"/>
      <c r="J161" s="1"/>
      <c r="K161" s="1"/>
      <c r="L161" s="3"/>
      <c r="M161" s="3"/>
      <c r="N161" s="3"/>
      <c r="O161" s="3"/>
      <c r="P161" s="3"/>
      <c r="Q161" s="3"/>
      <c r="R161" s="3"/>
      <c r="S161" s="3"/>
      <c r="T161" s="3"/>
      <c r="U161" s="3"/>
      <c r="V161" s="3"/>
      <c r="W161" s="3"/>
      <c r="X161" s="3"/>
      <c r="Y161" s="3"/>
      <c r="Z161" s="3"/>
      <c r="AA161" s="3"/>
      <c r="AB161" s="3"/>
      <c r="AC161" s="3"/>
      <c r="AD161" s="3"/>
      <c r="AE161" s="3"/>
    </row>
    <row r="162" spans="1:31" ht="15.75" customHeight="1">
      <c r="A162" s="47"/>
      <c r="B162" s="48"/>
      <c r="C162" s="48"/>
      <c r="D162" s="1"/>
      <c r="E162" s="1"/>
      <c r="F162" s="1"/>
      <c r="G162" s="1"/>
      <c r="H162" s="1"/>
      <c r="I162" s="1"/>
      <c r="J162" s="1"/>
      <c r="K162" s="1"/>
      <c r="L162" s="3"/>
      <c r="M162" s="3"/>
      <c r="N162" s="3"/>
      <c r="O162" s="3"/>
      <c r="P162" s="3"/>
      <c r="Q162" s="3"/>
      <c r="R162" s="3"/>
      <c r="S162" s="3"/>
      <c r="T162" s="3"/>
      <c r="U162" s="3"/>
      <c r="V162" s="3"/>
      <c r="W162" s="3"/>
      <c r="X162" s="3"/>
      <c r="Y162" s="3"/>
      <c r="Z162" s="3"/>
      <c r="AA162" s="3"/>
      <c r="AB162" s="3"/>
      <c r="AC162" s="3"/>
      <c r="AD162" s="3"/>
      <c r="AE162" s="3"/>
    </row>
    <row r="163" spans="1:31" ht="15.75" customHeight="1">
      <c r="A163" s="47"/>
      <c r="B163" s="48"/>
      <c r="C163" s="48"/>
      <c r="D163" s="1"/>
      <c r="E163" s="1"/>
      <c r="F163" s="1"/>
      <c r="G163" s="1"/>
      <c r="H163" s="1"/>
      <c r="I163" s="1"/>
      <c r="J163" s="1"/>
      <c r="K163" s="1"/>
      <c r="L163" s="3"/>
      <c r="M163" s="3"/>
      <c r="N163" s="3"/>
      <c r="O163" s="3"/>
      <c r="P163" s="3"/>
      <c r="Q163" s="3"/>
      <c r="R163" s="3"/>
      <c r="S163" s="3"/>
      <c r="T163" s="3"/>
      <c r="U163" s="3"/>
      <c r="V163" s="3"/>
      <c r="W163" s="3"/>
      <c r="X163" s="3"/>
      <c r="Y163" s="3"/>
      <c r="Z163" s="3"/>
      <c r="AA163" s="3"/>
      <c r="AB163" s="3"/>
      <c r="AC163" s="3"/>
      <c r="AD163" s="3"/>
      <c r="AE163" s="3"/>
    </row>
    <row r="164" spans="1:31" ht="15.75" customHeight="1">
      <c r="A164" s="47"/>
      <c r="B164" s="48"/>
      <c r="C164" s="48"/>
      <c r="D164" s="1"/>
      <c r="E164" s="1"/>
      <c r="F164" s="1"/>
      <c r="G164" s="1"/>
      <c r="H164" s="1"/>
      <c r="I164" s="1"/>
      <c r="J164" s="1"/>
      <c r="K164" s="1"/>
      <c r="L164" s="3"/>
      <c r="M164" s="3"/>
      <c r="N164" s="3"/>
      <c r="O164" s="3"/>
      <c r="P164" s="3"/>
      <c r="Q164" s="3"/>
      <c r="R164" s="3"/>
      <c r="S164" s="3"/>
      <c r="T164" s="3"/>
      <c r="U164" s="3"/>
      <c r="V164" s="3"/>
      <c r="W164" s="3"/>
      <c r="X164" s="3"/>
      <c r="Y164" s="3"/>
      <c r="Z164" s="3"/>
      <c r="AA164" s="3"/>
      <c r="AB164" s="3"/>
      <c r="AC164" s="3"/>
      <c r="AD164" s="3"/>
      <c r="AE164" s="3"/>
    </row>
    <row r="165" spans="1:31" ht="15.75" customHeight="1">
      <c r="A165" s="47"/>
      <c r="B165" s="48"/>
      <c r="C165" s="48"/>
      <c r="D165" s="1"/>
      <c r="E165" s="1"/>
      <c r="F165" s="1"/>
      <c r="G165" s="1"/>
      <c r="H165" s="1"/>
      <c r="I165" s="1"/>
      <c r="J165" s="1"/>
      <c r="K165" s="1"/>
      <c r="L165" s="3"/>
      <c r="M165" s="3"/>
      <c r="N165" s="3"/>
      <c r="O165" s="3"/>
      <c r="P165" s="3"/>
      <c r="Q165" s="3"/>
      <c r="R165" s="3"/>
      <c r="S165" s="3"/>
      <c r="T165" s="3"/>
      <c r="U165" s="3"/>
      <c r="V165" s="3"/>
      <c r="W165" s="3"/>
      <c r="X165" s="3"/>
      <c r="Y165" s="3"/>
      <c r="Z165" s="3"/>
      <c r="AA165" s="3"/>
      <c r="AB165" s="3"/>
      <c r="AC165" s="3"/>
      <c r="AD165" s="3"/>
      <c r="AE165" s="3"/>
    </row>
    <row r="166" spans="1:31" ht="15.75" customHeight="1">
      <c r="A166" s="47"/>
      <c r="B166" s="48"/>
      <c r="C166" s="48"/>
      <c r="D166" s="1"/>
      <c r="E166" s="1"/>
      <c r="F166" s="1"/>
      <c r="G166" s="1"/>
      <c r="H166" s="1"/>
      <c r="I166" s="1"/>
      <c r="J166" s="1"/>
      <c r="K166" s="1"/>
      <c r="L166" s="3"/>
      <c r="M166" s="3"/>
      <c r="N166" s="3"/>
      <c r="O166" s="3"/>
      <c r="P166" s="3"/>
      <c r="Q166" s="3"/>
      <c r="R166" s="3"/>
      <c r="S166" s="3"/>
      <c r="T166" s="3"/>
      <c r="U166" s="3"/>
      <c r="V166" s="3"/>
      <c r="W166" s="3"/>
      <c r="X166" s="3"/>
      <c r="Y166" s="3"/>
      <c r="Z166" s="3"/>
      <c r="AA166" s="3"/>
      <c r="AB166" s="3"/>
      <c r="AC166" s="3"/>
      <c r="AD166" s="3"/>
      <c r="AE166" s="3"/>
    </row>
    <row r="167" spans="1:31" ht="15.75" customHeight="1">
      <c r="A167" s="47"/>
      <c r="B167" s="48"/>
      <c r="C167" s="48"/>
      <c r="D167" s="1"/>
      <c r="E167" s="1"/>
      <c r="F167" s="1"/>
      <c r="G167" s="1"/>
      <c r="H167" s="1"/>
      <c r="I167" s="1"/>
      <c r="J167" s="1"/>
      <c r="K167" s="1"/>
      <c r="L167" s="3"/>
      <c r="M167" s="3"/>
      <c r="N167" s="3"/>
      <c r="O167" s="3"/>
      <c r="P167" s="3"/>
      <c r="Q167" s="3"/>
      <c r="R167" s="3"/>
      <c r="S167" s="3"/>
      <c r="T167" s="3"/>
      <c r="U167" s="3"/>
      <c r="V167" s="3"/>
      <c r="W167" s="3"/>
      <c r="X167" s="3"/>
      <c r="Y167" s="3"/>
      <c r="Z167" s="3"/>
      <c r="AA167" s="3"/>
      <c r="AB167" s="3"/>
      <c r="AC167" s="3"/>
      <c r="AD167" s="3"/>
      <c r="AE167" s="3"/>
    </row>
    <row r="168" spans="1:31" ht="15.75" customHeight="1">
      <c r="A168" s="47"/>
      <c r="B168" s="48"/>
      <c r="C168" s="48"/>
      <c r="D168" s="1"/>
      <c r="E168" s="1"/>
      <c r="F168" s="1"/>
      <c r="G168" s="1"/>
      <c r="H168" s="1"/>
      <c r="I168" s="1"/>
      <c r="J168" s="1"/>
      <c r="K168" s="1"/>
      <c r="L168" s="3"/>
      <c r="M168" s="3"/>
      <c r="N168" s="3"/>
      <c r="O168" s="3"/>
      <c r="P168" s="3"/>
      <c r="Q168" s="3"/>
      <c r="R168" s="3"/>
      <c r="S168" s="3"/>
      <c r="T168" s="3"/>
      <c r="U168" s="3"/>
      <c r="V168" s="3"/>
      <c r="W168" s="3"/>
      <c r="X168" s="3"/>
      <c r="Y168" s="3"/>
      <c r="Z168" s="3"/>
      <c r="AA168" s="3"/>
      <c r="AB168" s="3"/>
      <c r="AC168" s="3"/>
      <c r="AD168" s="3"/>
      <c r="AE168" s="3"/>
    </row>
    <row r="169" spans="1:31" ht="15.75" customHeight="1">
      <c r="A169" s="47"/>
      <c r="B169" s="48"/>
      <c r="C169" s="48"/>
      <c r="D169" s="1"/>
      <c r="E169" s="1"/>
      <c r="F169" s="1"/>
      <c r="G169" s="1"/>
      <c r="H169" s="1"/>
      <c r="I169" s="1"/>
      <c r="J169" s="1"/>
      <c r="K169" s="1"/>
      <c r="L169" s="3"/>
      <c r="M169" s="3"/>
      <c r="N169" s="3"/>
      <c r="O169" s="3"/>
      <c r="P169" s="3"/>
      <c r="Q169" s="3"/>
      <c r="R169" s="3"/>
      <c r="S169" s="3"/>
      <c r="T169" s="3"/>
      <c r="U169" s="3"/>
      <c r="V169" s="3"/>
      <c r="W169" s="3"/>
      <c r="X169" s="3"/>
      <c r="Y169" s="3"/>
      <c r="Z169" s="3"/>
      <c r="AA169" s="3"/>
      <c r="AB169" s="3"/>
      <c r="AC169" s="3"/>
      <c r="AD169" s="3"/>
      <c r="AE169" s="3"/>
    </row>
    <row r="170" spans="1:31" ht="15.75" customHeight="1">
      <c r="A170" s="47"/>
      <c r="B170" s="48"/>
      <c r="C170" s="48"/>
      <c r="D170" s="1"/>
      <c r="E170" s="1"/>
      <c r="F170" s="1"/>
      <c r="G170" s="1"/>
      <c r="H170" s="1"/>
      <c r="I170" s="1"/>
      <c r="J170" s="1"/>
      <c r="K170" s="1"/>
      <c r="L170" s="3"/>
      <c r="M170" s="3"/>
      <c r="N170" s="3"/>
      <c r="O170" s="3"/>
      <c r="P170" s="3"/>
      <c r="Q170" s="3"/>
      <c r="R170" s="3"/>
      <c r="S170" s="3"/>
      <c r="T170" s="3"/>
      <c r="U170" s="3"/>
      <c r="V170" s="3"/>
      <c r="W170" s="3"/>
      <c r="X170" s="3"/>
      <c r="Y170" s="3"/>
      <c r="Z170" s="3"/>
      <c r="AA170" s="3"/>
      <c r="AB170" s="3"/>
      <c r="AC170" s="3"/>
      <c r="AD170" s="3"/>
      <c r="AE170" s="3"/>
    </row>
    <row r="171" spans="1:31" ht="15.75" customHeight="1">
      <c r="A171" s="47"/>
      <c r="B171" s="48"/>
      <c r="C171" s="48"/>
      <c r="D171" s="1"/>
      <c r="E171" s="1"/>
      <c r="F171" s="1"/>
      <c r="G171" s="1"/>
      <c r="H171" s="1"/>
      <c r="I171" s="1"/>
      <c r="J171" s="1"/>
      <c r="K171" s="1"/>
      <c r="L171" s="3"/>
      <c r="M171" s="3"/>
      <c r="N171" s="3"/>
      <c r="O171" s="3"/>
      <c r="P171" s="3"/>
      <c r="Q171" s="3"/>
      <c r="R171" s="3"/>
      <c r="S171" s="3"/>
      <c r="T171" s="3"/>
      <c r="U171" s="3"/>
      <c r="V171" s="3"/>
      <c r="W171" s="3"/>
      <c r="X171" s="3"/>
      <c r="Y171" s="3"/>
      <c r="Z171" s="3"/>
      <c r="AA171" s="3"/>
      <c r="AB171" s="3"/>
      <c r="AC171" s="3"/>
      <c r="AD171" s="3"/>
      <c r="AE171" s="3"/>
    </row>
    <row r="172" spans="1:31" ht="15.75" customHeight="1">
      <c r="A172" s="47"/>
      <c r="B172" s="48"/>
      <c r="C172" s="48"/>
      <c r="D172" s="1"/>
      <c r="E172" s="1"/>
      <c r="F172" s="1"/>
      <c r="G172" s="1"/>
      <c r="H172" s="1"/>
      <c r="I172" s="1"/>
      <c r="J172" s="1"/>
      <c r="K172" s="1"/>
      <c r="L172" s="3"/>
      <c r="M172" s="3"/>
      <c r="N172" s="3"/>
      <c r="O172" s="3"/>
      <c r="P172" s="3"/>
      <c r="Q172" s="3"/>
      <c r="R172" s="3"/>
      <c r="S172" s="3"/>
      <c r="T172" s="3"/>
      <c r="U172" s="3"/>
      <c r="V172" s="3"/>
      <c r="W172" s="3"/>
      <c r="X172" s="3"/>
      <c r="Y172" s="3"/>
      <c r="Z172" s="3"/>
      <c r="AA172" s="3"/>
      <c r="AB172" s="3"/>
      <c r="AC172" s="3"/>
      <c r="AD172" s="3"/>
      <c r="AE172" s="3"/>
    </row>
    <row r="173" spans="1:31" ht="15.75" customHeight="1">
      <c r="A173" s="47"/>
      <c r="B173" s="48"/>
      <c r="C173" s="48"/>
      <c r="D173" s="1"/>
      <c r="E173" s="1"/>
      <c r="F173" s="1"/>
      <c r="G173" s="1"/>
      <c r="H173" s="1"/>
      <c r="I173" s="1"/>
      <c r="J173" s="1"/>
      <c r="K173" s="1"/>
      <c r="L173" s="3"/>
      <c r="M173" s="3"/>
      <c r="N173" s="3"/>
      <c r="O173" s="3"/>
      <c r="P173" s="3"/>
      <c r="Q173" s="3"/>
      <c r="R173" s="3"/>
      <c r="S173" s="3"/>
      <c r="T173" s="3"/>
      <c r="U173" s="3"/>
      <c r="V173" s="3"/>
      <c r="W173" s="3"/>
      <c r="X173" s="3"/>
      <c r="Y173" s="3"/>
      <c r="Z173" s="3"/>
      <c r="AA173" s="3"/>
      <c r="AB173" s="3"/>
      <c r="AC173" s="3"/>
      <c r="AD173" s="3"/>
      <c r="AE173" s="3"/>
    </row>
    <row r="174" spans="1:31" ht="15.75" customHeight="1">
      <c r="A174" s="47"/>
      <c r="B174" s="48"/>
      <c r="C174" s="48"/>
      <c r="D174" s="1"/>
      <c r="E174" s="1"/>
      <c r="F174" s="1"/>
      <c r="G174" s="1"/>
      <c r="H174" s="1"/>
      <c r="I174" s="1"/>
      <c r="J174" s="1"/>
      <c r="K174" s="1"/>
      <c r="L174" s="3"/>
      <c r="M174" s="3"/>
      <c r="N174" s="3"/>
      <c r="O174" s="3"/>
      <c r="P174" s="3"/>
      <c r="Q174" s="3"/>
      <c r="R174" s="3"/>
      <c r="S174" s="3"/>
      <c r="T174" s="3"/>
      <c r="U174" s="3"/>
      <c r="V174" s="3"/>
      <c r="W174" s="3"/>
      <c r="X174" s="3"/>
      <c r="Y174" s="3"/>
      <c r="Z174" s="3"/>
      <c r="AA174" s="3"/>
      <c r="AB174" s="3"/>
      <c r="AC174" s="3"/>
      <c r="AD174" s="3"/>
      <c r="AE174" s="3"/>
    </row>
    <row r="175" spans="1:31" ht="15.75" customHeight="1">
      <c r="A175" s="47"/>
      <c r="B175" s="48"/>
      <c r="C175" s="48"/>
      <c r="D175" s="1"/>
      <c r="E175" s="1"/>
      <c r="F175" s="1"/>
      <c r="G175" s="1"/>
      <c r="H175" s="1"/>
      <c r="I175" s="1"/>
      <c r="J175" s="1"/>
      <c r="K175" s="1"/>
      <c r="L175" s="3"/>
      <c r="M175" s="3"/>
      <c r="N175" s="3"/>
      <c r="O175" s="3"/>
      <c r="P175" s="3"/>
      <c r="Q175" s="3"/>
      <c r="R175" s="3"/>
      <c r="S175" s="3"/>
      <c r="T175" s="3"/>
      <c r="U175" s="3"/>
      <c r="V175" s="3"/>
      <c r="W175" s="3"/>
      <c r="X175" s="3"/>
      <c r="Y175" s="3"/>
      <c r="Z175" s="3"/>
      <c r="AA175" s="3"/>
      <c r="AB175" s="3"/>
      <c r="AC175" s="3"/>
      <c r="AD175" s="3"/>
      <c r="AE175" s="3"/>
    </row>
    <row r="176" spans="1:31" ht="15.75" customHeight="1">
      <c r="A176" s="47"/>
      <c r="B176" s="48"/>
      <c r="C176" s="48"/>
      <c r="D176" s="1"/>
      <c r="E176" s="1"/>
      <c r="F176" s="1"/>
      <c r="G176" s="1"/>
      <c r="H176" s="1"/>
      <c r="I176" s="1"/>
      <c r="J176" s="1"/>
      <c r="K176" s="1"/>
      <c r="L176" s="3"/>
      <c r="M176" s="3"/>
      <c r="N176" s="3"/>
      <c r="O176" s="3"/>
      <c r="P176" s="3"/>
      <c r="Q176" s="3"/>
      <c r="R176" s="3"/>
      <c r="S176" s="3"/>
      <c r="T176" s="3"/>
      <c r="U176" s="3"/>
      <c r="V176" s="3"/>
      <c r="W176" s="3"/>
      <c r="X176" s="3"/>
      <c r="Y176" s="3"/>
      <c r="Z176" s="3"/>
      <c r="AA176" s="3"/>
      <c r="AB176" s="3"/>
      <c r="AC176" s="3"/>
      <c r="AD176" s="3"/>
      <c r="AE176" s="3"/>
    </row>
    <row r="177" spans="1:31" ht="15.75" customHeight="1">
      <c r="A177" s="47"/>
      <c r="B177" s="48"/>
      <c r="C177" s="48"/>
      <c r="D177" s="1"/>
      <c r="E177" s="1"/>
      <c r="F177" s="1"/>
      <c r="G177" s="1"/>
      <c r="H177" s="1"/>
      <c r="I177" s="1"/>
      <c r="J177" s="1"/>
      <c r="K177" s="1"/>
      <c r="L177" s="3"/>
      <c r="M177" s="3"/>
      <c r="N177" s="3"/>
      <c r="O177" s="3"/>
      <c r="P177" s="3"/>
      <c r="Q177" s="3"/>
      <c r="R177" s="3"/>
      <c r="S177" s="3"/>
      <c r="T177" s="3"/>
      <c r="U177" s="3"/>
      <c r="V177" s="3"/>
      <c r="W177" s="3"/>
      <c r="X177" s="3"/>
      <c r="Y177" s="3"/>
      <c r="Z177" s="3"/>
      <c r="AA177" s="3"/>
      <c r="AB177" s="3"/>
      <c r="AC177" s="3"/>
      <c r="AD177" s="3"/>
      <c r="AE177" s="3"/>
    </row>
    <row r="178" spans="1:31" ht="15.75" customHeight="1">
      <c r="A178" s="47"/>
      <c r="B178" s="48"/>
      <c r="C178" s="48"/>
      <c r="D178" s="1"/>
      <c r="E178" s="1"/>
      <c r="F178" s="1"/>
      <c r="G178" s="1"/>
      <c r="H178" s="1"/>
      <c r="I178" s="1"/>
      <c r="J178" s="1"/>
      <c r="K178" s="1"/>
      <c r="L178" s="3"/>
      <c r="M178" s="3"/>
      <c r="N178" s="3"/>
      <c r="O178" s="3"/>
      <c r="P178" s="3"/>
      <c r="Q178" s="3"/>
      <c r="R178" s="3"/>
      <c r="S178" s="3"/>
      <c r="T178" s="3"/>
      <c r="U178" s="3"/>
      <c r="V178" s="3"/>
      <c r="W178" s="3"/>
      <c r="X178" s="3"/>
      <c r="Y178" s="3"/>
      <c r="Z178" s="3"/>
      <c r="AA178" s="3"/>
      <c r="AB178" s="3"/>
      <c r="AC178" s="3"/>
      <c r="AD178" s="3"/>
      <c r="AE178" s="3"/>
    </row>
    <row r="179" spans="1:31" ht="15.75" customHeight="1">
      <c r="A179" s="47"/>
      <c r="B179" s="48"/>
      <c r="C179" s="48"/>
      <c r="D179" s="1"/>
      <c r="E179" s="1"/>
      <c r="F179" s="1"/>
      <c r="G179" s="1"/>
      <c r="H179" s="1"/>
      <c r="I179" s="1"/>
      <c r="J179" s="1"/>
      <c r="K179" s="1"/>
      <c r="L179" s="3"/>
      <c r="M179" s="3"/>
      <c r="N179" s="3"/>
      <c r="O179" s="3"/>
      <c r="P179" s="3"/>
      <c r="Q179" s="3"/>
      <c r="R179" s="3"/>
      <c r="S179" s="3"/>
      <c r="T179" s="3"/>
      <c r="U179" s="3"/>
      <c r="V179" s="3"/>
      <c r="W179" s="3"/>
      <c r="X179" s="3"/>
      <c r="Y179" s="3"/>
      <c r="Z179" s="3"/>
      <c r="AA179" s="3"/>
      <c r="AB179" s="3"/>
      <c r="AC179" s="3"/>
      <c r="AD179" s="3"/>
      <c r="AE179" s="3"/>
    </row>
    <row r="180" spans="1:31" ht="15.75" customHeight="1">
      <c r="A180" s="47"/>
      <c r="B180" s="48"/>
      <c r="C180" s="48"/>
      <c r="D180" s="1"/>
      <c r="E180" s="1"/>
      <c r="F180" s="1"/>
      <c r="G180" s="1"/>
      <c r="H180" s="1"/>
      <c r="I180" s="1"/>
      <c r="J180" s="1"/>
      <c r="K180" s="1"/>
      <c r="L180" s="3"/>
      <c r="M180" s="3"/>
      <c r="N180" s="3"/>
      <c r="O180" s="3"/>
      <c r="P180" s="3"/>
      <c r="Q180" s="3"/>
      <c r="R180" s="3"/>
      <c r="S180" s="3"/>
      <c r="T180" s="3"/>
      <c r="U180" s="3"/>
      <c r="V180" s="3"/>
      <c r="W180" s="3"/>
      <c r="X180" s="3"/>
      <c r="Y180" s="3"/>
      <c r="Z180" s="3"/>
      <c r="AA180" s="3"/>
      <c r="AB180" s="3"/>
      <c r="AC180" s="3"/>
      <c r="AD180" s="3"/>
      <c r="AE180" s="3"/>
    </row>
    <row r="181" spans="1:31" ht="15.75" customHeight="1">
      <c r="A181" s="47"/>
      <c r="B181" s="48"/>
      <c r="C181" s="48"/>
      <c r="D181" s="1"/>
      <c r="E181" s="1"/>
      <c r="F181" s="1"/>
      <c r="G181" s="1"/>
      <c r="H181" s="1"/>
      <c r="I181" s="1"/>
      <c r="J181" s="1"/>
      <c r="K181" s="1"/>
      <c r="L181" s="3"/>
      <c r="M181" s="3"/>
      <c r="N181" s="3"/>
      <c r="O181" s="3"/>
      <c r="P181" s="3"/>
      <c r="Q181" s="3"/>
      <c r="R181" s="3"/>
      <c r="S181" s="3"/>
      <c r="T181" s="3"/>
      <c r="U181" s="3"/>
      <c r="V181" s="3"/>
      <c r="W181" s="3"/>
      <c r="X181" s="3"/>
      <c r="Y181" s="3"/>
      <c r="Z181" s="3"/>
      <c r="AA181" s="3"/>
      <c r="AB181" s="3"/>
      <c r="AC181" s="3"/>
      <c r="AD181" s="3"/>
      <c r="AE181" s="3"/>
    </row>
    <row r="182" spans="1:31" ht="15.75" customHeight="1">
      <c r="A182" s="47"/>
      <c r="B182" s="48"/>
      <c r="C182" s="48"/>
      <c r="D182" s="1"/>
      <c r="E182" s="1"/>
      <c r="F182" s="1"/>
      <c r="G182" s="1"/>
      <c r="H182" s="1"/>
      <c r="I182" s="1"/>
      <c r="J182" s="1"/>
      <c r="K182" s="1"/>
      <c r="L182" s="3"/>
      <c r="M182" s="3"/>
      <c r="N182" s="3"/>
      <c r="O182" s="3"/>
      <c r="P182" s="3"/>
      <c r="Q182" s="3"/>
      <c r="R182" s="3"/>
      <c r="S182" s="3"/>
      <c r="T182" s="3"/>
      <c r="U182" s="3"/>
      <c r="V182" s="3"/>
      <c r="W182" s="3"/>
      <c r="X182" s="3"/>
      <c r="Y182" s="3"/>
      <c r="Z182" s="3"/>
      <c r="AA182" s="3"/>
      <c r="AB182" s="3"/>
      <c r="AC182" s="3"/>
      <c r="AD182" s="3"/>
      <c r="AE182" s="3"/>
    </row>
    <row r="183" spans="1:31" ht="15.75" customHeight="1">
      <c r="A183" s="47"/>
      <c r="B183" s="48"/>
      <c r="C183" s="48"/>
      <c r="D183" s="1"/>
      <c r="E183" s="1"/>
      <c r="F183" s="1"/>
      <c r="G183" s="1"/>
      <c r="H183" s="1"/>
      <c r="I183" s="1"/>
      <c r="J183" s="1"/>
      <c r="K183" s="1"/>
      <c r="L183" s="3"/>
      <c r="M183" s="3"/>
      <c r="N183" s="3"/>
      <c r="O183" s="3"/>
      <c r="P183" s="3"/>
      <c r="Q183" s="3"/>
      <c r="R183" s="3"/>
      <c r="S183" s="3"/>
      <c r="T183" s="3"/>
      <c r="U183" s="3"/>
      <c r="V183" s="3"/>
      <c r="W183" s="3"/>
      <c r="X183" s="3"/>
      <c r="Y183" s="3"/>
      <c r="Z183" s="3"/>
      <c r="AA183" s="3"/>
      <c r="AB183" s="3"/>
      <c r="AC183" s="3"/>
      <c r="AD183" s="3"/>
      <c r="AE183" s="3"/>
    </row>
    <row r="184" spans="1:31" ht="15.75" customHeight="1">
      <c r="A184" s="47"/>
      <c r="B184" s="48"/>
      <c r="C184" s="48"/>
      <c r="D184" s="1"/>
      <c r="E184" s="1"/>
      <c r="F184" s="1"/>
      <c r="G184" s="1"/>
      <c r="H184" s="1"/>
      <c r="I184" s="1"/>
      <c r="J184" s="1"/>
      <c r="K184" s="1"/>
      <c r="L184" s="3"/>
      <c r="M184" s="3"/>
      <c r="N184" s="3"/>
      <c r="O184" s="3"/>
      <c r="P184" s="3"/>
      <c r="Q184" s="3"/>
      <c r="R184" s="3"/>
      <c r="S184" s="3"/>
      <c r="T184" s="3"/>
      <c r="U184" s="3"/>
      <c r="V184" s="3"/>
      <c r="W184" s="3"/>
      <c r="X184" s="3"/>
      <c r="Y184" s="3"/>
      <c r="Z184" s="3"/>
      <c r="AA184" s="3"/>
      <c r="AB184" s="3"/>
      <c r="AC184" s="3"/>
      <c r="AD184" s="3"/>
      <c r="AE184" s="3"/>
    </row>
    <row r="185" spans="1:31" ht="15.75" customHeight="1">
      <c r="A185" s="47"/>
      <c r="B185" s="48"/>
      <c r="C185" s="48"/>
      <c r="D185" s="1"/>
      <c r="E185" s="1"/>
      <c r="F185" s="1"/>
      <c r="G185" s="1"/>
      <c r="H185" s="1"/>
      <c r="I185" s="1"/>
      <c r="J185" s="1"/>
      <c r="K185" s="1"/>
      <c r="L185" s="3"/>
      <c r="M185" s="3"/>
      <c r="N185" s="3"/>
      <c r="O185" s="3"/>
      <c r="P185" s="3"/>
      <c r="Q185" s="3"/>
      <c r="R185" s="3"/>
      <c r="S185" s="3"/>
      <c r="T185" s="3"/>
      <c r="U185" s="3"/>
      <c r="V185" s="3"/>
      <c r="W185" s="3"/>
      <c r="X185" s="3"/>
      <c r="Y185" s="3"/>
      <c r="Z185" s="3"/>
      <c r="AA185" s="3"/>
      <c r="AB185" s="3"/>
      <c r="AC185" s="3"/>
      <c r="AD185" s="3"/>
      <c r="AE185" s="3"/>
    </row>
    <row r="186" spans="1:31" ht="15.75" customHeight="1">
      <c r="A186" s="47"/>
      <c r="B186" s="48"/>
      <c r="C186" s="48"/>
      <c r="D186" s="1"/>
      <c r="E186" s="1"/>
      <c r="F186" s="1"/>
      <c r="G186" s="1"/>
      <c r="H186" s="1"/>
      <c r="I186" s="1"/>
      <c r="J186" s="1"/>
      <c r="K186" s="1"/>
      <c r="L186" s="3"/>
      <c r="M186" s="3"/>
      <c r="N186" s="3"/>
      <c r="O186" s="3"/>
      <c r="P186" s="3"/>
      <c r="Q186" s="3"/>
      <c r="R186" s="3"/>
      <c r="S186" s="3"/>
      <c r="T186" s="3"/>
      <c r="U186" s="3"/>
      <c r="V186" s="3"/>
      <c r="W186" s="3"/>
      <c r="X186" s="3"/>
      <c r="Y186" s="3"/>
      <c r="Z186" s="3"/>
      <c r="AA186" s="3"/>
      <c r="AB186" s="3"/>
      <c r="AC186" s="3"/>
      <c r="AD186" s="3"/>
      <c r="AE186" s="3"/>
    </row>
    <row r="187" spans="1:31" ht="15.75" customHeight="1">
      <c r="A187" s="47"/>
      <c r="B187" s="48"/>
      <c r="C187" s="48"/>
      <c r="D187" s="1"/>
      <c r="E187" s="1"/>
      <c r="F187" s="1"/>
      <c r="G187" s="1"/>
      <c r="H187" s="1"/>
      <c r="I187" s="1"/>
      <c r="J187" s="1"/>
      <c r="K187" s="1"/>
      <c r="L187" s="3"/>
      <c r="M187" s="3"/>
      <c r="N187" s="3"/>
      <c r="O187" s="3"/>
      <c r="P187" s="3"/>
      <c r="Q187" s="3"/>
      <c r="R187" s="3"/>
      <c r="S187" s="3"/>
      <c r="T187" s="3"/>
      <c r="U187" s="3"/>
      <c r="V187" s="3"/>
      <c r="W187" s="3"/>
      <c r="X187" s="3"/>
      <c r="Y187" s="3"/>
      <c r="Z187" s="3"/>
      <c r="AA187" s="3"/>
      <c r="AB187" s="3"/>
      <c r="AC187" s="3"/>
      <c r="AD187" s="3"/>
      <c r="AE187" s="3"/>
    </row>
    <row r="188" spans="1:31" ht="15.75" customHeight="1">
      <c r="A188" s="47"/>
      <c r="B188" s="48"/>
      <c r="C188" s="48"/>
      <c r="D188" s="1"/>
      <c r="E188" s="1"/>
      <c r="F188" s="1"/>
      <c r="G188" s="1"/>
      <c r="H188" s="1"/>
      <c r="I188" s="1"/>
      <c r="J188" s="1"/>
      <c r="K188" s="1"/>
      <c r="L188" s="3"/>
      <c r="M188" s="3"/>
      <c r="N188" s="3"/>
      <c r="O188" s="3"/>
      <c r="P188" s="3"/>
      <c r="Q188" s="3"/>
      <c r="R188" s="3"/>
      <c r="S188" s="3"/>
      <c r="T188" s="3"/>
      <c r="U188" s="3"/>
      <c r="V188" s="3"/>
      <c r="W188" s="3"/>
      <c r="X188" s="3"/>
      <c r="Y188" s="3"/>
      <c r="Z188" s="3"/>
      <c r="AA188" s="3"/>
      <c r="AB188" s="3"/>
      <c r="AC188" s="3"/>
      <c r="AD188" s="3"/>
      <c r="AE188" s="3"/>
    </row>
    <row r="189" spans="1:31" ht="15.75" customHeight="1">
      <c r="A189" s="47"/>
      <c r="B189" s="48"/>
      <c r="C189" s="48"/>
      <c r="D189" s="1"/>
      <c r="E189" s="1"/>
      <c r="F189" s="1"/>
      <c r="G189" s="1"/>
      <c r="H189" s="1"/>
      <c r="I189" s="1"/>
      <c r="J189" s="1"/>
      <c r="K189" s="1"/>
      <c r="L189" s="3"/>
      <c r="M189" s="3"/>
      <c r="N189" s="3"/>
      <c r="O189" s="3"/>
      <c r="P189" s="3"/>
      <c r="Q189" s="3"/>
      <c r="R189" s="3"/>
      <c r="S189" s="3"/>
      <c r="T189" s="3"/>
      <c r="U189" s="3"/>
      <c r="V189" s="3"/>
      <c r="W189" s="3"/>
      <c r="X189" s="3"/>
      <c r="Y189" s="3"/>
      <c r="Z189" s="3"/>
      <c r="AA189" s="3"/>
      <c r="AB189" s="3"/>
      <c r="AC189" s="3"/>
      <c r="AD189" s="3"/>
      <c r="AE189" s="3"/>
    </row>
    <row r="190" spans="1:31" ht="15.75" customHeight="1">
      <c r="A190" s="47"/>
      <c r="B190" s="48"/>
      <c r="C190" s="48"/>
      <c r="D190" s="1"/>
      <c r="E190" s="1"/>
      <c r="F190" s="1"/>
      <c r="G190" s="1"/>
      <c r="H190" s="1"/>
      <c r="I190" s="1"/>
      <c r="J190" s="1"/>
      <c r="K190" s="1"/>
      <c r="L190" s="3"/>
      <c r="M190" s="3"/>
      <c r="N190" s="3"/>
      <c r="O190" s="3"/>
      <c r="P190" s="3"/>
      <c r="Q190" s="3"/>
      <c r="R190" s="3"/>
      <c r="S190" s="3"/>
      <c r="T190" s="3"/>
      <c r="U190" s="3"/>
      <c r="V190" s="3"/>
      <c r="W190" s="3"/>
      <c r="X190" s="3"/>
      <c r="Y190" s="3"/>
      <c r="Z190" s="3"/>
      <c r="AA190" s="3"/>
      <c r="AB190" s="3"/>
      <c r="AC190" s="3"/>
      <c r="AD190" s="3"/>
      <c r="AE190" s="3"/>
    </row>
    <row r="191" spans="1:31" ht="15.75" customHeight="1">
      <c r="A191" s="47"/>
      <c r="B191" s="48"/>
      <c r="C191" s="48"/>
      <c r="D191" s="1"/>
      <c r="E191" s="1"/>
      <c r="F191" s="1"/>
      <c r="G191" s="1"/>
      <c r="H191" s="1"/>
      <c r="I191" s="1"/>
      <c r="J191" s="1"/>
      <c r="K191" s="1"/>
      <c r="L191" s="3"/>
      <c r="M191" s="3"/>
      <c r="N191" s="3"/>
      <c r="O191" s="3"/>
      <c r="P191" s="3"/>
      <c r="Q191" s="3"/>
      <c r="R191" s="3"/>
      <c r="S191" s="3"/>
      <c r="T191" s="3"/>
      <c r="U191" s="3"/>
      <c r="V191" s="3"/>
      <c r="W191" s="3"/>
      <c r="X191" s="3"/>
      <c r="Y191" s="3"/>
      <c r="Z191" s="3"/>
      <c r="AA191" s="3"/>
      <c r="AB191" s="3"/>
      <c r="AC191" s="3"/>
      <c r="AD191" s="3"/>
      <c r="AE191" s="3"/>
    </row>
    <row r="192" spans="1:31" ht="15.75" customHeight="1">
      <c r="A192" s="47"/>
      <c r="B192" s="48"/>
      <c r="C192" s="48"/>
      <c r="D192" s="1"/>
      <c r="E192" s="1"/>
      <c r="F192" s="1"/>
      <c r="G192" s="1"/>
      <c r="H192" s="1"/>
      <c r="I192" s="1"/>
      <c r="J192" s="1"/>
      <c r="K192" s="1"/>
      <c r="L192" s="3"/>
      <c r="M192" s="3"/>
      <c r="N192" s="3"/>
      <c r="O192" s="3"/>
      <c r="P192" s="3"/>
      <c r="Q192" s="3"/>
      <c r="R192" s="3"/>
      <c r="S192" s="3"/>
      <c r="T192" s="3"/>
      <c r="U192" s="3"/>
      <c r="V192" s="3"/>
      <c r="W192" s="3"/>
      <c r="X192" s="3"/>
      <c r="Y192" s="3"/>
      <c r="Z192" s="3"/>
      <c r="AA192" s="3"/>
      <c r="AB192" s="3"/>
      <c r="AC192" s="3"/>
      <c r="AD192" s="3"/>
      <c r="AE192" s="3"/>
    </row>
    <row r="193" spans="1:31" ht="15.75" customHeight="1">
      <c r="A193" s="47"/>
      <c r="B193" s="48"/>
      <c r="C193" s="48"/>
      <c r="D193" s="1"/>
      <c r="E193" s="1"/>
      <c r="F193" s="1"/>
      <c r="G193" s="1"/>
      <c r="H193" s="1"/>
      <c r="I193" s="1"/>
      <c r="J193" s="1"/>
      <c r="K193" s="1"/>
      <c r="L193" s="3"/>
      <c r="M193" s="3"/>
      <c r="N193" s="3"/>
      <c r="O193" s="3"/>
      <c r="P193" s="3"/>
      <c r="Q193" s="3"/>
      <c r="R193" s="3"/>
      <c r="S193" s="3"/>
      <c r="T193" s="3"/>
      <c r="U193" s="3"/>
      <c r="V193" s="3"/>
      <c r="W193" s="3"/>
      <c r="X193" s="3"/>
      <c r="Y193" s="3"/>
      <c r="Z193" s="3"/>
      <c r="AA193" s="3"/>
      <c r="AB193" s="3"/>
      <c r="AC193" s="3"/>
      <c r="AD193" s="3"/>
      <c r="AE193" s="3"/>
    </row>
    <row r="194" spans="1:31" ht="15.75" customHeight="1">
      <c r="A194" s="47"/>
      <c r="B194" s="48"/>
      <c r="C194" s="48"/>
      <c r="D194" s="1"/>
      <c r="E194" s="1"/>
      <c r="F194" s="1"/>
      <c r="G194" s="1"/>
      <c r="H194" s="1"/>
      <c r="I194" s="1"/>
      <c r="J194" s="1"/>
      <c r="K194" s="1"/>
      <c r="L194" s="3"/>
      <c r="M194" s="3"/>
      <c r="N194" s="3"/>
      <c r="O194" s="3"/>
      <c r="P194" s="3"/>
      <c r="Q194" s="3"/>
      <c r="R194" s="3"/>
      <c r="S194" s="3"/>
      <c r="T194" s="3"/>
      <c r="U194" s="3"/>
      <c r="V194" s="3"/>
      <c r="W194" s="3"/>
      <c r="X194" s="3"/>
      <c r="Y194" s="3"/>
      <c r="Z194" s="3"/>
      <c r="AA194" s="3"/>
      <c r="AB194" s="3"/>
      <c r="AC194" s="3"/>
      <c r="AD194" s="3"/>
      <c r="AE194" s="3"/>
    </row>
    <row r="195" spans="1:31" ht="15.75" customHeight="1">
      <c r="A195" s="47"/>
      <c r="B195" s="48"/>
      <c r="C195" s="48"/>
      <c r="D195" s="1"/>
      <c r="E195" s="1"/>
      <c r="F195" s="1"/>
      <c r="G195" s="1"/>
      <c r="H195" s="1"/>
      <c r="I195" s="1"/>
      <c r="J195" s="1"/>
      <c r="K195" s="1"/>
      <c r="L195" s="3"/>
      <c r="M195" s="3"/>
      <c r="N195" s="3"/>
      <c r="O195" s="3"/>
      <c r="P195" s="3"/>
      <c r="Q195" s="3"/>
      <c r="R195" s="3"/>
      <c r="S195" s="3"/>
      <c r="T195" s="3"/>
      <c r="U195" s="3"/>
      <c r="V195" s="3"/>
      <c r="W195" s="3"/>
      <c r="X195" s="3"/>
      <c r="Y195" s="3"/>
      <c r="Z195" s="3"/>
      <c r="AA195" s="3"/>
      <c r="AB195" s="3"/>
      <c r="AC195" s="3"/>
      <c r="AD195" s="3"/>
      <c r="AE195" s="3"/>
    </row>
    <row r="196" spans="1:31" ht="15.75" customHeight="1">
      <c r="A196" s="47"/>
      <c r="B196" s="48"/>
      <c r="C196" s="48"/>
      <c r="D196" s="1"/>
      <c r="E196" s="1"/>
      <c r="F196" s="1"/>
      <c r="G196" s="1"/>
      <c r="H196" s="1"/>
      <c r="I196" s="1"/>
      <c r="J196" s="1"/>
      <c r="K196" s="1"/>
      <c r="L196" s="3"/>
      <c r="M196" s="3"/>
      <c r="N196" s="3"/>
      <c r="O196" s="3"/>
      <c r="P196" s="3"/>
      <c r="Q196" s="3"/>
      <c r="R196" s="3"/>
      <c r="S196" s="3"/>
      <c r="T196" s="3"/>
      <c r="U196" s="3"/>
      <c r="V196" s="3"/>
      <c r="W196" s="3"/>
      <c r="X196" s="3"/>
      <c r="Y196" s="3"/>
      <c r="Z196" s="3"/>
      <c r="AA196" s="3"/>
      <c r="AB196" s="3"/>
      <c r="AC196" s="3"/>
      <c r="AD196" s="3"/>
      <c r="AE196" s="3"/>
    </row>
    <row r="197" spans="1:31" ht="15.75" customHeight="1">
      <c r="A197" s="47"/>
      <c r="B197" s="48"/>
      <c r="C197" s="48"/>
      <c r="D197" s="1"/>
      <c r="E197" s="1"/>
      <c r="F197" s="1"/>
      <c r="G197" s="1"/>
      <c r="H197" s="1"/>
      <c r="I197" s="1"/>
      <c r="J197" s="1"/>
      <c r="K197" s="1"/>
      <c r="L197" s="3"/>
      <c r="M197" s="3"/>
      <c r="N197" s="3"/>
      <c r="O197" s="3"/>
      <c r="P197" s="3"/>
      <c r="Q197" s="3"/>
      <c r="R197" s="3"/>
      <c r="S197" s="3"/>
      <c r="T197" s="3"/>
      <c r="U197" s="3"/>
      <c r="V197" s="3"/>
      <c r="W197" s="3"/>
      <c r="X197" s="3"/>
      <c r="Y197" s="3"/>
      <c r="Z197" s="3"/>
      <c r="AA197" s="3"/>
      <c r="AB197" s="3"/>
      <c r="AC197" s="3"/>
      <c r="AD197" s="3"/>
      <c r="AE197" s="3"/>
    </row>
    <row r="198" spans="1:31" ht="15.75" customHeight="1">
      <c r="A198" s="47"/>
      <c r="B198" s="48"/>
      <c r="C198" s="48"/>
      <c r="D198" s="1"/>
      <c r="E198" s="1"/>
      <c r="F198" s="1"/>
      <c r="G198" s="1"/>
      <c r="H198" s="1"/>
      <c r="I198" s="1"/>
      <c r="J198" s="1"/>
      <c r="K198" s="1"/>
      <c r="L198" s="3"/>
      <c r="M198" s="3"/>
      <c r="N198" s="3"/>
      <c r="O198" s="3"/>
      <c r="P198" s="3"/>
      <c r="Q198" s="3"/>
      <c r="R198" s="3"/>
      <c r="S198" s="3"/>
      <c r="T198" s="3"/>
      <c r="U198" s="3"/>
      <c r="V198" s="3"/>
      <c r="W198" s="3"/>
      <c r="X198" s="3"/>
      <c r="Y198" s="3"/>
      <c r="Z198" s="3"/>
      <c r="AA198" s="3"/>
      <c r="AB198" s="3"/>
      <c r="AC198" s="3"/>
      <c r="AD198" s="3"/>
      <c r="AE198" s="3"/>
    </row>
    <row r="199" spans="1:31" ht="15.75" customHeight="1">
      <c r="A199" s="47"/>
      <c r="B199" s="48"/>
      <c r="C199" s="48"/>
      <c r="D199" s="1"/>
      <c r="E199" s="1"/>
      <c r="F199" s="1"/>
      <c r="G199" s="1"/>
      <c r="H199" s="1"/>
      <c r="I199" s="1"/>
      <c r="J199" s="1"/>
      <c r="K199" s="1"/>
      <c r="L199" s="3"/>
      <c r="M199" s="3"/>
      <c r="N199" s="3"/>
      <c r="O199" s="3"/>
      <c r="P199" s="3"/>
      <c r="Q199" s="3"/>
      <c r="R199" s="3"/>
      <c r="S199" s="3"/>
      <c r="T199" s="3"/>
      <c r="U199" s="3"/>
      <c r="V199" s="3"/>
      <c r="W199" s="3"/>
      <c r="X199" s="3"/>
      <c r="Y199" s="3"/>
      <c r="Z199" s="3"/>
      <c r="AA199" s="3"/>
      <c r="AB199" s="3"/>
      <c r="AC199" s="3"/>
      <c r="AD199" s="3"/>
      <c r="AE199" s="3"/>
    </row>
    <row r="200" spans="1:31" ht="15.75" customHeight="1">
      <c r="A200" s="47"/>
      <c r="B200" s="48"/>
      <c r="C200" s="48"/>
      <c r="D200" s="1"/>
      <c r="E200" s="1"/>
      <c r="F200" s="1"/>
      <c r="G200" s="1"/>
      <c r="H200" s="1"/>
      <c r="I200" s="1"/>
      <c r="J200" s="1"/>
      <c r="K200" s="1"/>
      <c r="L200" s="3"/>
      <c r="M200" s="3"/>
      <c r="N200" s="3"/>
      <c r="O200" s="3"/>
      <c r="P200" s="3"/>
      <c r="Q200" s="3"/>
      <c r="R200" s="3"/>
      <c r="S200" s="3"/>
      <c r="T200" s="3"/>
      <c r="U200" s="3"/>
      <c r="V200" s="3"/>
      <c r="W200" s="3"/>
      <c r="X200" s="3"/>
      <c r="Y200" s="3"/>
      <c r="Z200" s="3"/>
      <c r="AA200" s="3"/>
      <c r="AB200" s="3"/>
      <c r="AC200" s="3"/>
      <c r="AD200" s="3"/>
      <c r="AE200" s="3"/>
    </row>
    <row r="201" spans="1:31" ht="15.75" customHeight="1">
      <c r="A201" s="47"/>
      <c r="B201" s="48"/>
      <c r="C201" s="48"/>
      <c r="D201" s="1"/>
      <c r="E201" s="1"/>
      <c r="F201" s="1"/>
      <c r="G201" s="1"/>
      <c r="H201" s="1"/>
      <c r="I201" s="1"/>
      <c r="J201" s="1"/>
      <c r="K201" s="1"/>
      <c r="L201" s="3"/>
      <c r="M201" s="3"/>
      <c r="N201" s="3"/>
      <c r="O201" s="3"/>
      <c r="P201" s="3"/>
      <c r="Q201" s="3"/>
      <c r="R201" s="3"/>
      <c r="S201" s="3"/>
      <c r="T201" s="3"/>
      <c r="U201" s="3"/>
      <c r="V201" s="3"/>
      <c r="W201" s="3"/>
      <c r="X201" s="3"/>
      <c r="Y201" s="3"/>
      <c r="Z201" s="3"/>
      <c r="AA201" s="3"/>
      <c r="AB201" s="3"/>
      <c r="AC201" s="3"/>
      <c r="AD201" s="3"/>
      <c r="AE201" s="3"/>
    </row>
    <row r="202" spans="1:31" ht="15.75" customHeight="1">
      <c r="A202" s="47"/>
      <c r="B202" s="48"/>
      <c r="C202" s="48"/>
      <c r="D202" s="1"/>
      <c r="E202" s="1"/>
      <c r="F202" s="1"/>
      <c r="G202" s="1"/>
      <c r="H202" s="1"/>
      <c r="I202" s="1"/>
      <c r="J202" s="1"/>
      <c r="K202" s="1"/>
      <c r="L202" s="3"/>
      <c r="M202" s="3"/>
      <c r="N202" s="3"/>
      <c r="O202" s="3"/>
      <c r="P202" s="3"/>
      <c r="Q202" s="3"/>
      <c r="R202" s="3"/>
      <c r="S202" s="3"/>
      <c r="T202" s="3"/>
      <c r="U202" s="3"/>
      <c r="V202" s="3"/>
      <c r="W202" s="3"/>
      <c r="X202" s="3"/>
      <c r="Y202" s="3"/>
      <c r="Z202" s="3"/>
      <c r="AA202" s="3"/>
      <c r="AB202" s="3"/>
      <c r="AC202" s="3"/>
      <c r="AD202" s="3"/>
      <c r="AE202" s="3"/>
    </row>
    <row r="203" spans="1:31" ht="15.75" customHeight="1">
      <c r="A203" s="47"/>
      <c r="B203" s="48"/>
      <c r="C203" s="48"/>
      <c r="D203" s="1"/>
      <c r="E203" s="1"/>
      <c r="F203" s="1"/>
      <c r="G203" s="1"/>
      <c r="H203" s="1"/>
      <c r="I203" s="1"/>
      <c r="J203" s="1"/>
      <c r="K203" s="1"/>
      <c r="L203" s="3"/>
      <c r="M203" s="3"/>
      <c r="N203" s="3"/>
      <c r="O203" s="3"/>
      <c r="P203" s="3"/>
      <c r="Q203" s="3"/>
      <c r="R203" s="3"/>
      <c r="S203" s="3"/>
      <c r="T203" s="3"/>
      <c r="U203" s="3"/>
      <c r="V203" s="3"/>
      <c r="W203" s="3"/>
      <c r="X203" s="3"/>
      <c r="Y203" s="3"/>
      <c r="Z203" s="3"/>
      <c r="AA203" s="3"/>
      <c r="AB203" s="3"/>
      <c r="AC203" s="3"/>
      <c r="AD203" s="3"/>
      <c r="AE203" s="3"/>
    </row>
    <row r="204" spans="1:31" ht="15.75" customHeight="1">
      <c r="A204" s="47"/>
      <c r="B204" s="48"/>
      <c r="C204" s="48"/>
      <c r="D204" s="1"/>
      <c r="E204" s="1"/>
      <c r="F204" s="1"/>
      <c r="G204" s="1"/>
      <c r="H204" s="1"/>
      <c r="I204" s="1"/>
      <c r="J204" s="1"/>
      <c r="K204" s="1"/>
      <c r="L204" s="3"/>
      <c r="M204" s="3"/>
      <c r="N204" s="3"/>
      <c r="O204" s="3"/>
      <c r="P204" s="3"/>
      <c r="Q204" s="3"/>
      <c r="R204" s="3"/>
      <c r="S204" s="3"/>
      <c r="T204" s="3"/>
      <c r="U204" s="3"/>
      <c r="V204" s="3"/>
      <c r="W204" s="3"/>
      <c r="X204" s="3"/>
      <c r="Y204" s="3"/>
      <c r="Z204" s="3"/>
      <c r="AA204" s="3"/>
      <c r="AB204" s="3"/>
      <c r="AC204" s="3"/>
      <c r="AD204" s="3"/>
      <c r="AE204" s="3"/>
    </row>
    <row r="205" spans="1:31" ht="15.75" customHeight="1">
      <c r="A205" s="47"/>
      <c r="B205" s="48"/>
      <c r="C205" s="48"/>
      <c r="D205" s="1"/>
      <c r="E205" s="1"/>
      <c r="F205" s="1"/>
      <c r="G205" s="1"/>
      <c r="H205" s="1"/>
      <c r="I205" s="1"/>
      <c r="J205" s="1"/>
      <c r="K205" s="1"/>
      <c r="L205" s="3"/>
      <c r="M205" s="3"/>
      <c r="N205" s="3"/>
      <c r="O205" s="3"/>
      <c r="P205" s="3"/>
      <c r="Q205" s="3"/>
      <c r="R205" s="3"/>
      <c r="S205" s="3"/>
      <c r="T205" s="3"/>
      <c r="U205" s="3"/>
      <c r="V205" s="3"/>
      <c r="W205" s="3"/>
      <c r="X205" s="3"/>
      <c r="Y205" s="3"/>
      <c r="Z205" s="3"/>
      <c r="AA205" s="3"/>
      <c r="AB205" s="3"/>
      <c r="AC205" s="3"/>
      <c r="AD205" s="3"/>
      <c r="AE205" s="3"/>
    </row>
    <row r="206" spans="1:31" ht="15.75" customHeight="1">
      <c r="A206" s="47"/>
      <c r="B206" s="48"/>
      <c r="C206" s="48"/>
      <c r="D206" s="1"/>
      <c r="E206" s="1"/>
      <c r="F206" s="1"/>
      <c r="G206" s="1"/>
      <c r="H206" s="1"/>
      <c r="I206" s="1"/>
      <c r="J206" s="1"/>
      <c r="K206" s="1"/>
      <c r="L206" s="3"/>
      <c r="M206" s="3"/>
      <c r="N206" s="3"/>
      <c r="O206" s="3"/>
      <c r="P206" s="3"/>
      <c r="Q206" s="3"/>
      <c r="R206" s="3"/>
      <c r="S206" s="3"/>
      <c r="T206" s="3"/>
      <c r="U206" s="3"/>
      <c r="V206" s="3"/>
      <c r="W206" s="3"/>
      <c r="X206" s="3"/>
      <c r="Y206" s="3"/>
      <c r="Z206" s="3"/>
      <c r="AA206" s="3"/>
      <c r="AB206" s="3"/>
      <c r="AC206" s="3"/>
      <c r="AD206" s="3"/>
      <c r="AE206" s="3"/>
    </row>
    <row r="207" spans="1:31" ht="15.75" customHeight="1">
      <c r="A207" s="47"/>
      <c r="B207" s="48"/>
      <c r="C207" s="48"/>
      <c r="D207" s="1"/>
      <c r="E207" s="1"/>
      <c r="F207" s="1"/>
      <c r="G207" s="1"/>
      <c r="H207" s="1"/>
      <c r="I207" s="1"/>
      <c r="J207" s="1"/>
      <c r="K207" s="1"/>
      <c r="L207" s="3"/>
      <c r="M207" s="3"/>
      <c r="N207" s="3"/>
      <c r="O207" s="3"/>
      <c r="P207" s="3"/>
      <c r="Q207" s="3"/>
      <c r="R207" s="3"/>
      <c r="S207" s="3"/>
      <c r="T207" s="3"/>
      <c r="U207" s="3"/>
      <c r="V207" s="3"/>
      <c r="W207" s="3"/>
      <c r="X207" s="3"/>
      <c r="Y207" s="3"/>
      <c r="Z207" s="3"/>
      <c r="AA207" s="3"/>
      <c r="AB207" s="3"/>
      <c r="AC207" s="3"/>
      <c r="AD207" s="3"/>
      <c r="AE207" s="3"/>
    </row>
    <row r="208" spans="1:31" ht="15.75" customHeight="1">
      <c r="A208" s="47"/>
      <c r="B208" s="48"/>
      <c r="C208" s="48"/>
      <c r="D208" s="1"/>
      <c r="E208" s="1"/>
      <c r="F208" s="1"/>
      <c r="G208" s="1"/>
      <c r="H208" s="1"/>
      <c r="I208" s="1"/>
      <c r="J208" s="1"/>
      <c r="K208" s="1"/>
      <c r="L208" s="3"/>
      <c r="M208" s="3"/>
      <c r="N208" s="3"/>
      <c r="O208" s="3"/>
      <c r="P208" s="3"/>
      <c r="Q208" s="3"/>
      <c r="R208" s="3"/>
      <c r="S208" s="3"/>
      <c r="T208" s="3"/>
      <c r="U208" s="3"/>
      <c r="V208" s="3"/>
      <c r="W208" s="3"/>
      <c r="X208" s="3"/>
      <c r="Y208" s="3"/>
      <c r="Z208" s="3"/>
      <c r="AA208" s="3"/>
      <c r="AB208" s="3"/>
      <c r="AC208" s="3"/>
      <c r="AD208" s="3"/>
      <c r="AE208" s="3"/>
    </row>
    <row r="209" spans="1:31" ht="15.75" customHeight="1">
      <c r="A209" s="47"/>
      <c r="B209" s="48"/>
      <c r="C209" s="48"/>
      <c r="D209" s="1"/>
      <c r="E209" s="1"/>
      <c r="F209" s="1"/>
      <c r="G209" s="1"/>
      <c r="H209" s="1"/>
      <c r="I209" s="1"/>
      <c r="J209" s="1"/>
      <c r="K209" s="1"/>
      <c r="L209" s="3"/>
      <c r="M209" s="3"/>
      <c r="N209" s="3"/>
      <c r="O209" s="3"/>
      <c r="P209" s="3"/>
      <c r="Q209" s="3"/>
      <c r="R209" s="3"/>
      <c r="S209" s="3"/>
      <c r="T209" s="3"/>
      <c r="U209" s="3"/>
      <c r="V209" s="3"/>
      <c r="W209" s="3"/>
      <c r="X209" s="3"/>
      <c r="Y209" s="3"/>
      <c r="Z209" s="3"/>
      <c r="AA209" s="3"/>
      <c r="AB209" s="3"/>
      <c r="AC209" s="3"/>
      <c r="AD209" s="3"/>
      <c r="AE209" s="3"/>
    </row>
    <row r="210" spans="1:31" ht="15.75" customHeight="1">
      <c r="A210" s="47"/>
      <c r="B210" s="48"/>
      <c r="C210" s="48"/>
      <c r="D210" s="1"/>
      <c r="E210" s="1"/>
      <c r="F210" s="1"/>
      <c r="G210" s="1"/>
      <c r="H210" s="1"/>
      <c r="I210" s="1"/>
      <c r="J210" s="1"/>
      <c r="K210" s="1"/>
      <c r="L210" s="3"/>
      <c r="M210" s="3"/>
      <c r="N210" s="3"/>
      <c r="O210" s="3"/>
      <c r="P210" s="3"/>
      <c r="Q210" s="3"/>
      <c r="R210" s="3"/>
      <c r="S210" s="3"/>
      <c r="T210" s="3"/>
      <c r="U210" s="3"/>
      <c r="V210" s="3"/>
      <c r="W210" s="3"/>
      <c r="X210" s="3"/>
      <c r="Y210" s="3"/>
      <c r="Z210" s="3"/>
      <c r="AA210" s="3"/>
      <c r="AB210" s="3"/>
      <c r="AC210" s="3"/>
      <c r="AD210" s="3"/>
      <c r="AE210" s="3"/>
    </row>
    <row r="211" spans="1:31" ht="15.75" customHeight="1">
      <c r="A211" s="47"/>
      <c r="B211" s="48"/>
      <c r="C211" s="48"/>
      <c r="D211" s="1"/>
      <c r="E211" s="1"/>
      <c r="F211" s="1"/>
      <c r="G211" s="1"/>
      <c r="H211" s="1"/>
      <c r="I211" s="1"/>
      <c r="J211" s="1"/>
      <c r="K211" s="1"/>
      <c r="L211" s="3"/>
      <c r="M211" s="3"/>
      <c r="N211" s="3"/>
      <c r="O211" s="3"/>
      <c r="P211" s="3"/>
      <c r="Q211" s="3"/>
      <c r="R211" s="3"/>
      <c r="S211" s="3"/>
      <c r="T211" s="3"/>
      <c r="U211" s="3"/>
      <c r="V211" s="3"/>
      <c r="W211" s="3"/>
      <c r="X211" s="3"/>
      <c r="Y211" s="3"/>
      <c r="Z211" s="3"/>
      <c r="AA211" s="3"/>
      <c r="AB211" s="3"/>
      <c r="AC211" s="3"/>
      <c r="AD211" s="3"/>
      <c r="AE211" s="3"/>
    </row>
    <row r="212" spans="1:31" ht="15.75" customHeight="1">
      <c r="A212" s="47"/>
      <c r="B212" s="48"/>
      <c r="C212" s="48"/>
      <c r="D212" s="1"/>
      <c r="E212" s="1"/>
      <c r="F212" s="1"/>
      <c r="G212" s="1"/>
      <c r="H212" s="1"/>
      <c r="I212" s="1"/>
      <c r="J212" s="1"/>
      <c r="K212" s="1"/>
      <c r="L212" s="3"/>
      <c r="M212" s="3"/>
      <c r="N212" s="3"/>
      <c r="O212" s="3"/>
      <c r="P212" s="3"/>
      <c r="Q212" s="3"/>
      <c r="R212" s="3"/>
      <c r="S212" s="3"/>
      <c r="T212" s="3"/>
      <c r="U212" s="3"/>
      <c r="V212" s="3"/>
      <c r="W212" s="3"/>
      <c r="X212" s="3"/>
      <c r="Y212" s="3"/>
      <c r="Z212" s="3"/>
      <c r="AA212" s="3"/>
      <c r="AB212" s="3"/>
      <c r="AC212" s="3"/>
      <c r="AD212" s="3"/>
      <c r="AE212" s="3"/>
    </row>
    <row r="213" spans="1:31" ht="15.75" customHeight="1">
      <c r="A213" s="47"/>
      <c r="B213" s="48"/>
      <c r="C213" s="48"/>
      <c r="D213" s="1"/>
      <c r="E213" s="1"/>
      <c r="F213" s="1"/>
      <c r="G213" s="1"/>
      <c r="H213" s="1"/>
      <c r="I213" s="1"/>
      <c r="J213" s="1"/>
      <c r="K213" s="1"/>
      <c r="L213" s="3"/>
      <c r="M213" s="3"/>
      <c r="N213" s="3"/>
      <c r="O213" s="3"/>
      <c r="P213" s="3"/>
      <c r="Q213" s="3"/>
      <c r="R213" s="3"/>
      <c r="S213" s="3"/>
      <c r="T213" s="3"/>
      <c r="U213" s="3"/>
      <c r="V213" s="3"/>
      <c r="W213" s="3"/>
      <c r="X213" s="3"/>
      <c r="Y213" s="3"/>
      <c r="Z213" s="3"/>
      <c r="AA213" s="3"/>
      <c r="AB213" s="3"/>
      <c r="AC213" s="3"/>
      <c r="AD213" s="3"/>
      <c r="AE213" s="3"/>
    </row>
    <row r="214" spans="1:31" ht="15.75" customHeight="1">
      <c r="A214" s="47"/>
      <c r="B214" s="48"/>
      <c r="C214" s="48"/>
      <c r="D214" s="1"/>
      <c r="E214" s="1"/>
      <c r="F214" s="1"/>
      <c r="G214" s="1"/>
      <c r="H214" s="1"/>
      <c r="I214" s="1"/>
      <c r="J214" s="1"/>
      <c r="K214" s="1"/>
      <c r="L214" s="3"/>
      <c r="M214" s="3"/>
      <c r="N214" s="3"/>
      <c r="O214" s="3"/>
      <c r="P214" s="3"/>
      <c r="Q214" s="3"/>
      <c r="R214" s="3"/>
      <c r="S214" s="3"/>
      <c r="T214" s="3"/>
      <c r="U214" s="3"/>
      <c r="V214" s="3"/>
      <c r="W214" s="3"/>
      <c r="X214" s="3"/>
      <c r="Y214" s="3"/>
      <c r="Z214" s="3"/>
      <c r="AA214" s="3"/>
      <c r="AB214" s="3"/>
      <c r="AC214" s="3"/>
      <c r="AD214" s="3"/>
      <c r="AE214" s="3"/>
    </row>
    <row r="215" spans="1:31" ht="15.75" customHeight="1">
      <c r="A215" s="47"/>
      <c r="B215" s="48"/>
      <c r="C215" s="48"/>
      <c r="D215" s="1"/>
      <c r="E215" s="1"/>
      <c r="F215" s="1"/>
      <c r="G215" s="1"/>
      <c r="H215" s="1"/>
      <c r="I215" s="1"/>
      <c r="J215" s="1"/>
      <c r="K215" s="1"/>
      <c r="L215" s="3"/>
      <c r="M215" s="3"/>
      <c r="N215" s="3"/>
      <c r="O215" s="3"/>
      <c r="P215" s="3"/>
      <c r="Q215" s="3"/>
      <c r="R215" s="3"/>
      <c r="S215" s="3"/>
      <c r="T215" s="3"/>
      <c r="U215" s="3"/>
      <c r="V215" s="3"/>
      <c r="W215" s="3"/>
      <c r="X215" s="3"/>
      <c r="Y215" s="3"/>
      <c r="Z215" s="3"/>
      <c r="AA215" s="3"/>
      <c r="AB215" s="3"/>
      <c r="AC215" s="3"/>
      <c r="AD215" s="3"/>
      <c r="AE215" s="3"/>
    </row>
    <row r="216" spans="1:31" ht="15.75" customHeight="1">
      <c r="A216" s="47"/>
      <c r="B216" s="48"/>
      <c r="C216" s="48"/>
      <c r="D216" s="1"/>
      <c r="E216" s="1"/>
      <c r="F216" s="1"/>
      <c r="G216" s="1"/>
      <c r="H216" s="1"/>
      <c r="I216" s="1"/>
      <c r="J216" s="1"/>
      <c r="K216" s="1"/>
      <c r="L216" s="3"/>
      <c r="M216" s="3"/>
      <c r="N216" s="3"/>
      <c r="O216" s="3"/>
      <c r="P216" s="3"/>
      <c r="Q216" s="3"/>
      <c r="R216" s="3"/>
      <c r="S216" s="3"/>
      <c r="T216" s="3"/>
      <c r="U216" s="3"/>
      <c r="V216" s="3"/>
      <c r="W216" s="3"/>
      <c r="X216" s="3"/>
      <c r="Y216" s="3"/>
      <c r="Z216" s="3"/>
      <c r="AA216" s="3"/>
      <c r="AB216" s="3"/>
      <c r="AC216" s="3"/>
      <c r="AD216" s="3"/>
      <c r="AE216" s="3"/>
    </row>
    <row r="217" spans="1:31" ht="15.75" customHeight="1">
      <c r="A217" s="47"/>
      <c r="B217" s="48"/>
      <c r="C217" s="48"/>
      <c r="D217" s="1"/>
      <c r="E217" s="1"/>
      <c r="F217" s="1"/>
      <c r="G217" s="1"/>
      <c r="H217" s="1"/>
      <c r="I217" s="1"/>
      <c r="J217" s="1"/>
      <c r="K217" s="1"/>
      <c r="L217" s="3"/>
      <c r="M217" s="3"/>
      <c r="N217" s="3"/>
      <c r="O217" s="3"/>
      <c r="P217" s="3"/>
      <c r="Q217" s="3"/>
      <c r="R217" s="3"/>
      <c r="S217" s="3"/>
      <c r="T217" s="3"/>
      <c r="U217" s="3"/>
      <c r="V217" s="3"/>
      <c r="W217" s="3"/>
      <c r="X217" s="3"/>
      <c r="Y217" s="3"/>
      <c r="Z217" s="3"/>
      <c r="AA217" s="3"/>
      <c r="AB217" s="3"/>
      <c r="AC217" s="3"/>
      <c r="AD217" s="3"/>
      <c r="AE217" s="3"/>
    </row>
    <row r="218" spans="1:31" ht="15.75" customHeight="1">
      <c r="A218" s="47"/>
      <c r="B218" s="48"/>
      <c r="C218" s="48"/>
      <c r="D218" s="1"/>
      <c r="E218" s="1"/>
      <c r="F218" s="1"/>
      <c r="G218" s="1"/>
      <c r="H218" s="1"/>
      <c r="I218" s="1"/>
      <c r="J218" s="1"/>
      <c r="K218" s="1"/>
      <c r="L218" s="3"/>
      <c r="M218" s="3"/>
      <c r="N218" s="3"/>
      <c r="O218" s="3"/>
      <c r="P218" s="3"/>
      <c r="Q218" s="3"/>
      <c r="R218" s="3"/>
      <c r="S218" s="3"/>
      <c r="T218" s="3"/>
      <c r="U218" s="3"/>
      <c r="V218" s="3"/>
      <c r="W218" s="3"/>
      <c r="X218" s="3"/>
      <c r="Y218" s="3"/>
      <c r="Z218" s="3"/>
      <c r="AA218" s="3"/>
      <c r="AB218" s="3"/>
      <c r="AC218" s="3"/>
      <c r="AD218" s="3"/>
      <c r="AE218" s="3"/>
    </row>
    <row r="219" spans="1:31" ht="15.75" customHeight="1">
      <c r="A219" s="47"/>
      <c r="B219" s="48"/>
      <c r="C219" s="48"/>
      <c r="D219" s="1"/>
      <c r="E219" s="1"/>
      <c r="F219" s="1"/>
      <c r="G219" s="1"/>
      <c r="H219" s="1"/>
      <c r="I219" s="1"/>
      <c r="J219" s="1"/>
      <c r="K219" s="1"/>
      <c r="L219" s="3"/>
      <c r="M219" s="3"/>
      <c r="N219" s="3"/>
      <c r="O219" s="3"/>
      <c r="P219" s="3"/>
      <c r="Q219" s="3"/>
      <c r="R219" s="3"/>
      <c r="S219" s="3"/>
      <c r="T219" s="3"/>
      <c r="U219" s="3"/>
      <c r="V219" s="3"/>
      <c r="W219" s="3"/>
      <c r="X219" s="3"/>
      <c r="Y219" s="3"/>
      <c r="Z219" s="3"/>
      <c r="AA219" s="3"/>
      <c r="AB219" s="3"/>
      <c r="AC219" s="3"/>
      <c r="AD219" s="3"/>
      <c r="AE219" s="3"/>
    </row>
    <row r="220" spans="1:31" ht="15.75" customHeight="1">
      <c r="A220" s="47"/>
      <c r="B220" s="48"/>
      <c r="C220" s="48"/>
      <c r="D220" s="1"/>
      <c r="E220" s="1"/>
      <c r="F220" s="1"/>
      <c r="G220" s="1"/>
      <c r="H220" s="1"/>
      <c r="I220" s="1"/>
      <c r="J220" s="1"/>
      <c r="K220" s="1"/>
      <c r="L220" s="3"/>
      <c r="M220" s="3"/>
      <c r="N220" s="3"/>
      <c r="O220" s="3"/>
      <c r="P220" s="3"/>
      <c r="Q220" s="3"/>
      <c r="R220" s="3"/>
      <c r="S220" s="3"/>
      <c r="T220" s="3"/>
      <c r="U220" s="3"/>
      <c r="V220" s="3"/>
      <c r="W220" s="3"/>
      <c r="X220" s="3"/>
      <c r="Y220" s="3"/>
      <c r="Z220" s="3"/>
      <c r="AA220" s="3"/>
      <c r="AB220" s="3"/>
      <c r="AC220" s="3"/>
      <c r="AD220" s="3"/>
      <c r="AE220" s="3"/>
    </row>
    <row r="221" spans="1:31" ht="15.75" customHeight="1">
      <c r="A221" s="47"/>
      <c r="B221" s="48"/>
      <c r="C221" s="48"/>
      <c r="D221" s="1"/>
      <c r="E221" s="1"/>
      <c r="F221" s="1"/>
      <c r="G221" s="1"/>
      <c r="H221" s="1"/>
      <c r="I221" s="1"/>
      <c r="J221" s="1"/>
      <c r="K221" s="1"/>
      <c r="L221" s="3"/>
      <c r="M221" s="3"/>
      <c r="N221" s="3"/>
      <c r="O221" s="3"/>
      <c r="P221" s="3"/>
      <c r="Q221" s="3"/>
      <c r="R221" s="3"/>
      <c r="S221" s="3"/>
      <c r="T221" s="3"/>
      <c r="U221" s="3"/>
      <c r="V221" s="3"/>
      <c r="W221" s="3"/>
      <c r="X221" s="3"/>
      <c r="Y221" s="3"/>
      <c r="Z221" s="3"/>
      <c r="AA221" s="3"/>
      <c r="AB221" s="3"/>
      <c r="AC221" s="3"/>
      <c r="AD221" s="3"/>
      <c r="AE221" s="3"/>
    </row>
    <row r="222" spans="1:31" ht="15.75" customHeight="1">
      <c r="A222" s="47"/>
      <c r="B222" s="48"/>
      <c r="C222" s="48"/>
      <c r="D222" s="1"/>
      <c r="E222" s="1"/>
      <c r="F222" s="1"/>
      <c r="G222" s="1"/>
      <c r="H222" s="1"/>
      <c r="I222" s="1"/>
      <c r="J222" s="1"/>
      <c r="K222" s="1"/>
      <c r="L222" s="3"/>
      <c r="M222" s="3"/>
      <c r="N222" s="3"/>
      <c r="O222" s="3"/>
      <c r="P222" s="3"/>
      <c r="Q222" s="3"/>
      <c r="R222" s="3"/>
      <c r="S222" s="3"/>
      <c r="T222" s="3"/>
      <c r="U222" s="3"/>
      <c r="V222" s="3"/>
      <c r="W222" s="3"/>
      <c r="X222" s="3"/>
      <c r="Y222" s="3"/>
      <c r="Z222" s="3"/>
      <c r="AA222" s="3"/>
      <c r="AB222" s="3"/>
      <c r="AC222" s="3"/>
      <c r="AD222" s="3"/>
      <c r="AE222" s="3"/>
    </row>
    <row r="223" spans="1:31" ht="15.75" customHeight="1">
      <c r="A223" s="47"/>
      <c r="B223" s="48"/>
      <c r="C223" s="48"/>
      <c r="D223" s="1"/>
      <c r="E223" s="1"/>
      <c r="F223" s="1"/>
      <c r="G223" s="1"/>
      <c r="H223" s="1"/>
      <c r="I223" s="1"/>
      <c r="J223" s="1"/>
      <c r="K223" s="1"/>
      <c r="L223" s="3"/>
      <c r="M223" s="3"/>
      <c r="N223" s="3"/>
      <c r="O223" s="3"/>
      <c r="P223" s="3"/>
      <c r="Q223" s="3"/>
      <c r="R223" s="3"/>
      <c r="S223" s="3"/>
      <c r="T223" s="3"/>
      <c r="U223" s="3"/>
      <c r="V223" s="3"/>
      <c r="W223" s="3"/>
      <c r="X223" s="3"/>
      <c r="Y223" s="3"/>
      <c r="Z223" s="3"/>
      <c r="AA223" s="3"/>
      <c r="AB223" s="3"/>
      <c r="AC223" s="3"/>
      <c r="AD223" s="3"/>
      <c r="AE223" s="3"/>
    </row>
    <row r="224" spans="1:3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M10"/>
    <mergeCell ref="A11:M11"/>
    <mergeCell ref="A23:H23"/>
    <mergeCell ref="A2:M2"/>
    <mergeCell ref="A4:M4"/>
    <mergeCell ref="A5:M5"/>
    <mergeCell ref="A6:M6"/>
    <mergeCell ref="A7:M7"/>
    <mergeCell ref="A8:M8"/>
    <mergeCell ref="A9:M9"/>
  </mergeCells>
  <hyperlinks>
    <hyperlink ref="D16" r:id="rId1" xr:uid="{00000000-0004-0000-0A00-000000000000}"/>
    <hyperlink ref="D17" r:id="rId2" xr:uid="{00000000-0004-0000-0A00-000001000000}"/>
    <hyperlink ref="D18" r:id="rId3" xr:uid="{00000000-0004-0000-0A00-000002000000}"/>
    <hyperlink ref="D19" r:id="rId4" xr:uid="{00000000-0004-0000-0A00-000003000000}"/>
  </hyperlinks>
  <pageMargins left="0.75" right="0.75" top="1" bottom="1"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Z1000"/>
  <sheetViews>
    <sheetView workbookViewId="0"/>
  </sheetViews>
  <sheetFormatPr defaultColWidth="14.3984375" defaultRowHeight="15" customHeight="1"/>
  <cols>
    <col min="1" max="1" width="23.73046875" customWidth="1"/>
    <col min="2" max="2" width="30.3984375" customWidth="1"/>
    <col min="3" max="3" width="16.86328125" customWidth="1"/>
    <col min="4" max="4" width="22.3984375" customWidth="1"/>
    <col min="5" max="5" width="14.1328125" customWidth="1"/>
    <col min="6" max="6" width="19.86328125" customWidth="1"/>
    <col min="7" max="7" width="9.59765625" customWidth="1"/>
    <col min="8" max="8" width="11.86328125" customWidth="1"/>
    <col min="9" max="9" width="10.265625" customWidth="1"/>
    <col min="10" max="10" width="8" customWidth="1"/>
    <col min="11" max="11" width="8.265625" customWidth="1"/>
    <col min="12" max="26" width="8" customWidth="1"/>
  </cols>
  <sheetData>
    <row r="1" spans="1:26" ht="14.25">
      <c r="A1" s="47"/>
      <c r="B1" s="48"/>
      <c r="C1" s="48"/>
      <c r="D1" s="48"/>
      <c r="E1" s="1"/>
      <c r="F1" s="1"/>
      <c r="G1" s="3"/>
      <c r="H1" s="3"/>
      <c r="I1" s="3"/>
      <c r="J1" s="3"/>
      <c r="K1" s="3"/>
      <c r="L1" s="3"/>
      <c r="M1" s="3"/>
      <c r="N1" s="3"/>
      <c r="O1" s="3"/>
      <c r="P1" s="3"/>
      <c r="Q1" s="3"/>
      <c r="R1" s="3"/>
      <c r="S1" s="3"/>
      <c r="T1" s="3"/>
      <c r="U1" s="3"/>
      <c r="V1" s="3"/>
      <c r="W1" s="3"/>
      <c r="X1" s="3"/>
      <c r="Y1" s="3"/>
      <c r="Z1" s="3"/>
    </row>
    <row r="2" spans="1:26" ht="29.25" customHeight="1">
      <c r="A2" s="299" t="s">
        <v>2599</v>
      </c>
      <c r="B2" s="280"/>
      <c r="C2" s="280"/>
      <c r="D2" s="280"/>
      <c r="E2" s="280"/>
      <c r="F2" s="280"/>
      <c r="G2" s="280"/>
      <c r="H2" s="280"/>
      <c r="I2" s="280"/>
      <c r="J2" s="281"/>
      <c r="K2" s="50"/>
      <c r="L2" s="50"/>
      <c r="M2" s="50"/>
      <c r="N2" s="50"/>
      <c r="O2" s="50"/>
      <c r="P2" s="50"/>
      <c r="Q2" s="50"/>
      <c r="R2" s="50"/>
      <c r="S2" s="50"/>
      <c r="T2" s="50"/>
      <c r="U2" s="50"/>
      <c r="V2" s="50"/>
      <c r="W2" s="50"/>
      <c r="X2" s="50"/>
      <c r="Y2" s="50"/>
      <c r="Z2" s="50"/>
    </row>
    <row r="3" spans="1:26" ht="14.25">
      <c r="A3" s="111"/>
      <c r="B3" s="111"/>
      <c r="C3" s="111"/>
      <c r="D3" s="111"/>
      <c r="E3" s="111"/>
      <c r="F3" s="49"/>
      <c r="G3" s="50"/>
      <c r="H3" s="50"/>
      <c r="I3" s="50"/>
      <c r="J3" s="50"/>
      <c r="K3" s="50"/>
      <c r="L3" s="50"/>
      <c r="M3" s="50"/>
      <c r="N3" s="50"/>
      <c r="O3" s="50"/>
      <c r="P3" s="50"/>
      <c r="Q3" s="50"/>
      <c r="R3" s="50"/>
      <c r="S3" s="50"/>
      <c r="T3" s="50"/>
      <c r="U3" s="50"/>
      <c r="V3" s="50"/>
      <c r="W3" s="50"/>
      <c r="X3" s="50"/>
      <c r="Y3" s="50"/>
      <c r="Z3" s="50"/>
    </row>
    <row r="4" spans="1:26" ht="42.75" customHeight="1">
      <c r="A4" s="275" t="s">
        <v>2600</v>
      </c>
      <c r="B4" s="276"/>
      <c r="C4" s="276"/>
      <c r="D4" s="276"/>
      <c r="E4" s="276"/>
      <c r="F4" s="276"/>
      <c r="G4" s="276"/>
      <c r="H4" s="276"/>
      <c r="I4" s="276"/>
      <c r="J4" s="277"/>
      <c r="K4" s="50"/>
      <c r="L4" s="50"/>
      <c r="M4" s="50"/>
      <c r="N4" s="50"/>
      <c r="O4" s="50"/>
      <c r="P4" s="50"/>
      <c r="Q4" s="50"/>
      <c r="R4" s="50"/>
      <c r="S4" s="50"/>
      <c r="T4" s="50"/>
      <c r="U4" s="50"/>
      <c r="V4" s="50"/>
      <c r="W4" s="50"/>
      <c r="X4" s="50"/>
      <c r="Y4" s="50"/>
      <c r="Z4" s="50"/>
    </row>
    <row r="5" spans="1:26" ht="16.5" customHeight="1">
      <c r="A5" s="275" t="s">
        <v>2601</v>
      </c>
      <c r="B5" s="276"/>
      <c r="C5" s="276"/>
      <c r="D5" s="276"/>
      <c r="E5" s="276"/>
      <c r="F5" s="276"/>
      <c r="G5" s="276"/>
      <c r="H5" s="276"/>
      <c r="I5" s="276"/>
      <c r="J5" s="277"/>
      <c r="K5" s="50"/>
      <c r="L5" s="50"/>
      <c r="M5" s="50"/>
      <c r="N5" s="50"/>
      <c r="O5" s="50"/>
      <c r="P5" s="50"/>
      <c r="Q5" s="50"/>
      <c r="R5" s="50"/>
      <c r="S5" s="50"/>
      <c r="T5" s="50"/>
      <c r="U5" s="50"/>
      <c r="V5" s="50"/>
      <c r="W5" s="50"/>
      <c r="X5" s="50"/>
      <c r="Y5" s="50"/>
      <c r="Z5" s="50"/>
    </row>
    <row r="6" spans="1:26" ht="14.25" customHeight="1">
      <c r="A6" s="275" t="s">
        <v>2602</v>
      </c>
      <c r="B6" s="276"/>
      <c r="C6" s="276"/>
      <c r="D6" s="276"/>
      <c r="E6" s="276"/>
      <c r="F6" s="276"/>
      <c r="G6" s="276"/>
      <c r="H6" s="276"/>
      <c r="I6" s="276"/>
      <c r="J6" s="277"/>
      <c r="K6" s="50"/>
      <c r="L6" s="50"/>
      <c r="M6" s="50"/>
      <c r="N6" s="50"/>
      <c r="O6" s="50"/>
      <c r="P6" s="50"/>
      <c r="Q6" s="50"/>
      <c r="R6" s="50"/>
      <c r="S6" s="50"/>
      <c r="T6" s="50"/>
      <c r="U6" s="50"/>
      <c r="V6" s="50"/>
      <c r="W6" s="50"/>
      <c r="X6" s="50"/>
      <c r="Y6" s="50"/>
      <c r="Z6" s="50"/>
    </row>
    <row r="7" spans="1:26" ht="32.25" customHeight="1">
      <c r="A7" s="275" t="s">
        <v>2603</v>
      </c>
      <c r="B7" s="276"/>
      <c r="C7" s="276"/>
      <c r="D7" s="276"/>
      <c r="E7" s="276"/>
      <c r="F7" s="276"/>
      <c r="G7" s="276"/>
      <c r="H7" s="276"/>
      <c r="I7" s="276"/>
      <c r="J7" s="277"/>
      <c r="K7" s="50"/>
      <c r="L7" s="50"/>
      <c r="M7" s="50"/>
      <c r="N7" s="50"/>
      <c r="O7" s="50"/>
      <c r="P7" s="50"/>
      <c r="Q7" s="50"/>
      <c r="R7" s="50"/>
      <c r="S7" s="50"/>
      <c r="T7" s="50"/>
      <c r="U7" s="50"/>
      <c r="V7" s="50"/>
      <c r="W7" s="50"/>
      <c r="X7" s="50"/>
      <c r="Y7" s="50"/>
      <c r="Z7" s="50"/>
    </row>
    <row r="8" spans="1:26" ht="15" customHeight="1">
      <c r="A8" s="275" t="s">
        <v>2604</v>
      </c>
      <c r="B8" s="276"/>
      <c r="C8" s="276"/>
      <c r="D8" s="276"/>
      <c r="E8" s="276"/>
      <c r="F8" s="276"/>
      <c r="G8" s="276"/>
      <c r="H8" s="276"/>
      <c r="I8" s="276"/>
      <c r="J8" s="277"/>
      <c r="K8" s="50"/>
      <c r="L8" s="50"/>
      <c r="M8" s="50"/>
      <c r="N8" s="50"/>
      <c r="O8" s="50"/>
      <c r="P8" s="50"/>
      <c r="Q8" s="50"/>
      <c r="R8" s="50"/>
      <c r="S8" s="50"/>
      <c r="T8" s="50"/>
      <c r="U8" s="50"/>
      <c r="V8" s="50"/>
      <c r="W8" s="50"/>
      <c r="X8" s="50"/>
      <c r="Y8" s="50"/>
      <c r="Z8" s="50"/>
    </row>
    <row r="9" spans="1:26" ht="19.5" customHeight="1">
      <c r="A9" s="275" t="s">
        <v>2605</v>
      </c>
      <c r="B9" s="276"/>
      <c r="C9" s="276"/>
      <c r="D9" s="276"/>
      <c r="E9" s="276"/>
      <c r="F9" s="276"/>
      <c r="G9" s="276"/>
      <c r="H9" s="276"/>
      <c r="I9" s="276"/>
      <c r="J9" s="277"/>
      <c r="K9" s="50"/>
      <c r="L9" s="50"/>
      <c r="M9" s="50"/>
      <c r="N9" s="50"/>
      <c r="O9" s="50"/>
      <c r="P9" s="50"/>
      <c r="Q9" s="50"/>
      <c r="R9" s="50"/>
      <c r="S9" s="50"/>
      <c r="T9" s="50"/>
      <c r="U9" s="50"/>
      <c r="V9" s="50"/>
      <c r="W9" s="50"/>
      <c r="X9" s="50"/>
      <c r="Y9" s="50"/>
      <c r="Z9" s="50"/>
    </row>
    <row r="10" spans="1:26" ht="72.75" customHeight="1">
      <c r="A10" s="278" t="s">
        <v>2606</v>
      </c>
      <c r="B10" s="276"/>
      <c r="C10" s="276"/>
      <c r="D10" s="276"/>
      <c r="E10" s="276"/>
      <c r="F10" s="276"/>
      <c r="G10" s="276"/>
      <c r="H10" s="276"/>
      <c r="I10" s="276"/>
      <c r="J10" s="277"/>
      <c r="K10" s="50"/>
      <c r="L10" s="50"/>
      <c r="M10" s="50"/>
      <c r="N10" s="50"/>
      <c r="O10" s="50"/>
      <c r="P10" s="50"/>
      <c r="Q10" s="50"/>
      <c r="R10" s="50"/>
      <c r="S10" s="50"/>
      <c r="T10" s="50"/>
      <c r="U10" s="50"/>
      <c r="V10" s="50"/>
      <c r="W10" s="50"/>
      <c r="X10" s="50"/>
      <c r="Y10" s="50"/>
      <c r="Z10" s="50"/>
    </row>
    <row r="11" spans="1:26" ht="14.25">
      <c r="A11" s="47"/>
      <c r="B11" s="48"/>
      <c r="C11" s="48"/>
      <c r="D11" s="48"/>
      <c r="E11" s="1"/>
      <c r="F11" s="1"/>
      <c r="G11" s="50"/>
      <c r="H11" s="50"/>
      <c r="I11" s="50"/>
      <c r="J11" s="50"/>
      <c r="K11" s="50"/>
      <c r="L11" s="50"/>
      <c r="M11" s="50"/>
      <c r="N11" s="50"/>
      <c r="O11" s="50"/>
      <c r="P11" s="50"/>
      <c r="Q11" s="50"/>
      <c r="R11" s="50"/>
      <c r="S11" s="50"/>
      <c r="T11" s="50"/>
      <c r="U11" s="50"/>
      <c r="V11" s="50"/>
      <c r="W11" s="50"/>
      <c r="X11" s="50"/>
      <c r="Y11" s="50"/>
      <c r="Z11" s="50"/>
    </row>
    <row r="12" spans="1:26" ht="38.25" customHeight="1">
      <c r="A12" s="163" t="s">
        <v>6</v>
      </c>
      <c r="B12" s="59" t="s">
        <v>748</v>
      </c>
      <c r="C12" s="59" t="s">
        <v>2607</v>
      </c>
      <c r="D12" s="59" t="s">
        <v>751</v>
      </c>
      <c r="E12" s="57" t="s">
        <v>7</v>
      </c>
      <c r="F12" s="59" t="s">
        <v>2608</v>
      </c>
      <c r="G12" s="55" t="s">
        <v>2609</v>
      </c>
      <c r="H12" s="55" t="s">
        <v>2610</v>
      </c>
      <c r="I12" s="55" t="s">
        <v>756</v>
      </c>
      <c r="J12" s="55" t="s">
        <v>162</v>
      </c>
      <c r="K12" s="60" t="s">
        <v>163</v>
      </c>
      <c r="L12" s="3"/>
      <c r="M12" s="3"/>
      <c r="N12" s="3"/>
      <c r="O12" s="3"/>
      <c r="P12" s="3"/>
      <c r="Q12" s="3"/>
      <c r="R12" s="3"/>
      <c r="S12" s="3"/>
      <c r="T12" s="3"/>
      <c r="U12" s="3"/>
      <c r="V12" s="3"/>
      <c r="W12" s="3"/>
      <c r="X12" s="3"/>
      <c r="Y12" s="3"/>
      <c r="Z12" s="3"/>
    </row>
    <row r="13" spans="1:26" ht="14.25">
      <c r="A13" s="106"/>
      <c r="B13" s="106"/>
      <c r="C13" s="101"/>
      <c r="D13" s="107"/>
      <c r="E13" s="197"/>
      <c r="F13" s="198"/>
      <c r="G13" s="23"/>
      <c r="H13" s="23"/>
      <c r="I13" s="23"/>
      <c r="J13" s="23"/>
      <c r="K13" s="3"/>
      <c r="L13" s="3"/>
      <c r="M13" s="3"/>
      <c r="N13" s="3"/>
      <c r="O13" s="3"/>
      <c r="P13" s="3"/>
      <c r="Q13" s="3"/>
      <c r="R13" s="3"/>
      <c r="S13" s="3"/>
      <c r="T13" s="3"/>
      <c r="U13" s="3"/>
      <c r="V13" s="3"/>
      <c r="W13" s="3"/>
      <c r="X13" s="3"/>
      <c r="Y13" s="3"/>
      <c r="Z13" s="3"/>
    </row>
    <row r="14" spans="1:26" ht="14.25">
      <c r="A14" s="106"/>
      <c r="B14" s="106"/>
      <c r="C14" s="101"/>
      <c r="D14" s="107"/>
      <c r="E14" s="199"/>
      <c r="F14" s="198"/>
      <c r="G14" s="23"/>
      <c r="H14" s="23"/>
      <c r="I14" s="23"/>
      <c r="J14" s="23"/>
      <c r="K14" s="3"/>
      <c r="L14" s="3"/>
      <c r="M14" s="3"/>
      <c r="N14" s="3"/>
      <c r="O14" s="3"/>
      <c r="P14" s="3"/>
      <c r="Q14" s="3"/>
      <c r="R14" s="3"/>
      <c r="S14" s="3"/>
      <c r="T14" s="3"/>
      <c r="U14" s="3"/>
      <c r="V14" s="3"/>
      <c r="W14" s="3"/>
      <c r="X14" s="3"/>
      <c r="Y14" s="3"/>
      <c r="Z14" s="3"/>
    </row>
    <row r="15" spans="1:26" ht="14.25">
      <c r="A15" s="106"/>
      <c r="B15" s="106"/>
      <c r="C15" s="101"/>
      <c r="D15" s="107"/>
      <c r="E15" s="199"/>
      <c r="F15" s="198"/>
      <c r="G15" s="23"/>
      <c r="H15" s="23"/>
      <c r="I15" s="23"/>
      <c r="J15" s="23"/>
      <c r="K15" s="3"/>
      <c r="L15" s="3"/>
      <c r="M15" s="3"/>
      <c r="N15" s="3"/>
      <c r="O15" s="3"/>
      <c r="P15" s="3"/>
      <c r="Q15" s="3"/>
      <c r="R15" s="3"/>
      <c r="S15" s="3"/>
      <c r="T15" s="3"/>
      <c r="U15" s="3"/>
      <c r="V15" s="3"/>
      <c r="W15" s="3"/>
      <c r="X15" s="3"/>
      <c r="Y15" s="3"/>
      <c r="Z15" s="3"/>
    </row>
    <row r="16" spans="1:26" ht="14.25">
      <c r="A16" s="106"/>
      <c r="B16" s="106"/>
      <c r="C16" s="101"/>
      <c r="D16" s="107"/>
      <c r="E16" s="199"/>
      <c r="F16" s="198"/>
      <c r="G16" s="23"/>
      <c r="H16" s="23"/>
      <c r="I16" s="23"/>
      <c r="J16" s="23"/>
      <c r="K16" s="3"/>
      <c r="L16" s="3"/>
      <c r="M16" s="3"/>
      <c r="N16" s="3"/>
      <c r="O16" s="3"/>
      <c r="P16" s="3"/>
      <c r="Q16" s="3"/>
      <c r="R16" s="3"/>
      <c r="S16" s="3"/>
      <c r="T16" s="3"/>
      <c r="U16" s="3"/>
      <c r="V16" s="3"/>
      <c r="W16" s="3"/>
      <c r="X16" s="3"/>
      <c r="Y16" s="3"/>
      <c r="Z16" s="3"/>
    </row>
    <row r="17" spans="1:26" ht="14.25">
      <c r="A17" s="106"/>
      <c r="B17" s="106"/>
      <c r="C17" s="101"/>
      <c r="D17" s="107"/>
      <c r="E17" s="199"/>
      <c r="F17" s="198"/>
      <c r="G17" s="23"/>
      <c r="H17" s="23"/>
      <c r="I17" s="23"/>
      <c r="J17" s="23"/>
      <c r="K17" s="3"/>
      <c r="L17" s="3"/>
      <c r="M17" s="3"/>
      <c r="N17" s="3"/>
      <c r="O17" s="3"/>
      <c r="P17" s="3"/>
      <c r="Q17" s="3"/>
      <c r="R17" s="3"/>
      <c r="S17" s="3"/>
      <c r="T17" s="3"/>
      <c r="U17" s="3"/>
      <c r="V17" s="3"/>
      <c r="W17" s="3"/>
      <c r="X17" s="3"/>
      <c r="Y17" s="3"/>
      <c r="Z17" s="3"/>
    </row>
    <row r="18" spans="1:26" ht="14.25">
      <c r="A18" s="106"/>
      <c r="B18" s="106"/>
      <c r="C18" s="101"/>
      <c r="D18" s="107"/>
      <c r="E18" s="199"/>
      <c r="F18" s="198"/>
      <c r="G18" s="23"/>
      <c r="H18" s="23"/>
      <c r="I18" s="23"/>
      <c r="J18" s="23"/>
      <c r="K18" s="3"/>
      <c r="L18" s="3"/>
      <c r="M18" s="3"/>
      <c r="N18" s="3"/>
      <c r="O18" s="3"/>
      <c r="P18" s="3"/>
      <c r="Q18" s="3"/>
      <c r="R18" s="3"/>
      <c r="S18" s="3"/>
      <c r="T18" s="3"/>
      <c r="U18" s="3"/>
      <c r="V18" s="3"/>
      <c r="W18" s="3"/>
      <c r="X18" s="3"/>
      <c r="Y18" s="3"/>
      <c r="Z18" s="3"/>
    </row>
    <row r="19" spans="1:26" ht="14.25">
      <c r="A19" s="96" t="s">
        <v>121</v>
      </c>
      <c r="B19" s="48"/>
      <c r="C19" s="48"/>
      <c r="D19" s="48"/>
      <c r="E19" s="49"/>
      <c r="F19" s="3"/>
      <c r="G19" s="3"/>
      <c r="H19" s="3"/>
      <c r="I19" s="3"/>
      <c r="J19" s="196">
        <f>SUM(J13:J18)</f>
        <v>0</v>
      </c>
      <c r="K19" s="3"/>
      <c r="L19" s="3"/>
      <c r="M19" s="3"/>
      <c r="N19" s="3"/>
      <c r="O19" s="3"/>
      <c r="P19" s="3"/>
      <c r="Q19" s="3"/>
      <c r="R19" s="3"/>
      <c r="S19" s="3"/>
      <c r="T19" s="3"/>
      <c r="U19" s="3"/>
      <c r="V19" s="3"/>
      <c r="W19" s="3"/>
      <c r="X19" s="3"/>
      <c r="Y19" s="3"/>
      <c r="Z19" s="3"/>
    </row>
    <row r="20" spans="1:26" ht="14.25">
      <c r="A20" s="47"/>
      <c r="B20" s="48"/>
      <c r="C20" s="48"/>
      <c r="D20" s="48"/>
      <c r="E20" s="1"/>
      <c r="F20" s="1"/>
      <c r="G20" s="3"/>
      <c r="H20" s="3"/>
      <c r="I20" s="3"/>
      <c r="J20" s="3"/>
      <c r="K20" s="3"/>
      <c r="L20" s="3"/>
      <c r="M20" s="3"/>
      <c r="N20" s="3"/>
      <c r="O20" s="3"/>
      <c r="P20" s="3"/>
      <c r="Q20" s="3"/>
      <c r="R20" s="3"/>
      <c r="S20" s="3"/>
      <c r="T20" s="3"/>
      <c r="U20" s="3"/>
      <c r="V20" s="3"/>
      <c r="W20" s="3"/>
      <c r="X20" s="3"/>
      <c r="Y20" s="3"/>
      <c r="Z20" s="3"/>
    </row>
    <row r="21" spans="1:26" ht="15.75" customHeight="1">
      <c r="A21" s="298" t="s">
        <v>726</v>
      </c>
      <c r="B21" s="280"/>
      <c r="C21" s="280"/>
      <c r="D21" s="280"/>
      <c r="E21" s="280"/>
      <c r="F21" s="281"/>
      <c r="G21" s="3"/>
      <c r="H21" s="3"/>
      <c r="I21" s="3"/>
      <c r="J21" s="3"/>
      <c r="K21" s="3"/>
      <c r="L21" s="3"/>
      <c r="M21" s="3"/>
      <c r="N21" s="3"/>
      <c r="O21" s="3"/>
      <c r="P21" s="3"/>
      <c r="Q21" s="3"/>
      <c r="R21" s="3"/>
      <c r="S21" s="3"/>
      <c r="T21" s="3"/>
      <c r="U21" s="3"/>
      <c r="V21" s="3"/>
      <c r="W21" s="3"/>
      <c r="X21" s="3"/>
      <c r="Y21" s="3"/>
      <c r="Z21" s="3"/>
    </row>
    <row r="22" spans="1:26" ht="15.75" customHeight="1">
      <c r="A22" s="47"/>
      <c r="B22" s="48"/>
      <c r="C22" s="48"/>
      <c r="D22" s="48"/>
      <c r="E22" s="1"/>
      <c r="F22" s="1"/>
      <c r="G22" s="3"/>
      <c r="H22" s="3"/>
      <c r="I22" s="3"/>
      <c r="J22" s="3"/>
      <c r="K22" s="3"/>
      <c r="L22" s="3"/>
      <c r="M22" s="3"/>
      <c r="N22" s="3"/>
      <c r="O22" s="3"/>
      <c r="P22" s="3"/>
      <c r="Q22" s="3"/>
      <c r="R22" s="3"/>
      <c r="S22" s="3"/>
      <c r="T22" s="3"/>
      <c r="U22" s="3"/>
      <c r="V22" s="3"/>
      <c r="W22" s="3"/>
      <c r="X22" s="3"/>
      <c r="Y22" s="3"/>
      <c r="Z22" s="3"/>
    </row>
    <row r="23" spans="1:26" ht="15.75" customHeight="1">
      <c r="A23" s="47"/>
      <c r="B23" s="48"/>
      <c r="C23" s="48"/>
      <c r="D23" s="48"/>
      <c r="E23" s="1"/>
      <c r="F23" s="1"/>
      <c r="G23" s="3"/>
      <c r="H23" s="3"/>
      <c r="I23" s="3"/>
      <c r="J23" s="3"/>
      <c r="K23" s="3"/>
      <c r="L23" s="3"/>
      <c r="M23" s="3"/>
      <c r="N23" s="3"/>
      <c r="O23" s="3"/>
      <c r="P23" s="3"/>
      <c r="Q23" s="3"/>
      <c r="R23" s="3"/>
      <c r="S23" s="3"/>
      <c r="T23" s="3"/>
      <c r="U23" s="3"/>
      <c r="V23" s="3"/>
      <c r="W23" s="3"/>
      <c r="X23" s="3"/>
      <c r="Y23" s="3"/>
      <c r="Z23" s="3"/>
    </row>
    <row r="24" spans="1:26" ht="15.75" customHeight="1">
      <c r="A24" s="47"/>
      <c r="B24" s="48"/>
      <c r="C24" s="48"/>
      <c r="D24" s="48"/>
      <c r="E24" s="1"/>
      <c r="F24" s="1"/>
      <c r="G24" s="3"/>
      <c r="H24" s="3"/>
      <c r="I24" s="3"/>
      <c r="J24" s="3"/>
      <c r="K24" s="3"/>
      <c r="L24" s="3"/>
      <c r="M24" s="3"/>
      <c r="N24" s="3"/>
      <c r="O24" s="3"/>
      <c r="P24" s="3"/>
      <c r="Q24" s="3"/>
      <c r="R24" s="3"/>
      <c r="S24" s="3"/>
      <c r="T24" s="3"/>
      <c r="U24" s="3"/>
      <c r="V24" s="3"/>
      <c r="W24" s="3"/>
      <c r="X24" s="3"/>
      <c r="Y24" s="3"/>
      <c r="Z24" s="3"/>
    </row>
    <row r="25" spans="1:26" ht="15.75" customHeight="1">
      <c r="A25" s="47"/>
      <c r="B25" s="48"/>
      <c r="C25" s="48"/>
      <c r="D25" s="48"/>
      <c r="E25" s="1"/>
      <c r="F25" s="1"/>
      <c r="G25" s="3"/>
      <c r="H25" s="3"/>
      <c r="I25" s="3"/>
      <c r="J25" s="3"/>
      <c r="K25" s="3"/>
      <c r="L25" s="3"/>
      <c r="M25" s="3"/>
      <c r="N25" s="3"/>
      <c r="O25" s="3"/>
      <c r="P25" s="3"/>
      <c r="Q25" s="3"/>
      <c r="R25" s="3"/>
      <c r="S25" s="3"/>
      <c r="T25" s="3"/>
      <c r="U25" s="3"/>
      <c r="V25" s="3"/>
      <c r="W25" s="3"/>
      <c r="X25" s="3"/>
      <c r="Y25" s="3"/>
      <c r="Z25" s="3"/>
    </row>
    <row r="26" spans="1:26" ht="15.75" customHeight="1">
      <c r="A26" s="47"/>
      <c r="B26" s="48"/>
      <c r="C26" s="48"/>
      <c r="D26" s="48"/>
      <c r="E26" s="1"/>
      <c r="F26" s="1"/>
      <c r="G26" s="3"/>
      <c r="H26" s="3"/>
      <c r="I26" s="3"/>
      <c r="J26" s="3"/>
      <c r="K26" s="3"/>
      <c r="L26" s="3"/>
      <c r="M26" s="3"/>
      <c r="N26" s="3"/>
      <c r="O26" s="3"/>
      <c r="P26" s="3"/>
      <c r="Q26" s="3"/>
      <c r="R26" s="3"/>
      <c r="S26" s="3"/>
      <c r="T26" s="3"/>
      <c r="U26" s="3"/>
      <c r="V26" s="3"/>
      <c r="W26" s="3"/>
      <c r="X26" s="3"/>
      <c r="Y26" s="3"/>
      <c r="Z26" s="3"/>
    </row>
    <row r="27" spans="1:26" ht="15.75" customHeight="1">
      <c r="A27" s="47"/>
      <c r="B27" s="48"/>
      <c r="C27" s="48"/>
      <c r="D27" s="48"/>
      <c r="E27" s="1"/>
      <c r="F27" s="1"/>
      <c r="G27" s="3"/>
      <c r="H27" s="3"/>
      <c r="I27" s="3"/>
      <c r="J27" s="3"/>
      <c r="K27" s="3"/>
      <c r="L27" s="3"/>
      <c r="M27" s="3"/>
      <c r="N27" s="3"/>
      <c r="O27" s="3"/>
      <c r="P27" s="3"/>
      <c r="Q27" s="3"/>
      <c r="R27" s="3"/>
      <c r="S27" s="3"/>
      <c r="T27" s="3"/>
      <c r="U27" s="3"/>
      <c r="V27" s="3"/>
      <c r="W27" s="3"/>
      <c r="X27" s="3"/>
      <c r="Y27" s="3"/>
      <c r="Z27" s="3"/>
    </row>
    <row r="28" spans="1:26" ht="15.75" customHeight="1">
      <c r="A28" s="47"/>
      <c r="B28" s="48"/>
      <c r="C28" s="48"/>
      <c r="D28" s="48"/>
      <c r="E28" s="1"/>
      <c r="F28" s="1"/>
      <c r="G28" s="3"/>
      <c r="H28" s="3"/>
      <c r="I28" s="3"/>
      <c r="J28" s="3"/>
      <c r="K28" s="3"/>
      <c r="L28" s="3"/>
      <c r="M28" s="3"/>
      <c r="N28" s="3"/>
      <c r="O28" s="3"/>
      <c r="P28" s="3"/>
      <c r="Q28" s="3"/>
      <c r="R28" s="3"/>
      <c r="S28" s="3"/>
      <c r="T28" s="3"/>
      <c r="U28" s="3"/>
      <c r="V28" s="3"/>
      <c r="W28" s="3"/>
      <c r="X28" s="3"/>
      <c r="Y28" s="3"/>
      <c r="Z28" s="3"/>
    </row>
    <row r="29" spans="1:26" ht="15.75" customHeight="1">
      <c r="A29" s="47"/>
      <c r="B29" s="48"/>
      <c r="C29" s="48"/>
      <c r="D29" s="48"/>
      <c r="E29" s="1"/>
      <c r="F29" s="1"/>
      <c r="G29" s="3"/>
      <c r="H29" s="3"/>
      <c r="I29" s="3"/>
      <c r="J29" s="3"/>
      <c r="K29" s="3"/>
      <c r="L29" s="3"/>
      <c r="M29" s="3"/>
      <c r="N29" s="3"/>
      <c r="O29" s="3"/>
      <c r="P29" s="3"/>
      <c r="Q29" s="3"/>
      <c r="R29" s="3"/>
      <c r="S29" s="3"/>
      <c r="T29" s="3"/>
      <c r="U29" s="3"/>
      <c r="V29" s="3"/>
      <c r="W29" s="3"/>
      <c r="X29" s="3"/>
      <c r="Y29" s="3"/>
      <c r="Z29" s="3"/>
    </row>
    <row r="30" spans="1:26" ht="15.75" customHeight="1">
      <c r="A30" s="47"/>
      <c r="B30" s="48"/>
      <c r="C30" s="48"/>
      <c r="D30" s="48"/>
      <c r="E30" s="1"/>
      <c r="F30" s="1"/>
      <c r="G30" s="3"/>
      <c r="H30" s="3"/>
      <c r="I30" s="3"/>
      <c r="J30" s="3"/>
      <c r="K30" s="3"/>
      <c r="L30" s="3"/>
      <c r="M30" s="3"/>
      <c r="N30" s="3"/>
      <c r="O30" s="3"/>
      <c r="P30" s="3"/>
      <c r="Q30" s="3"/>
      <c r="R30" s="3"/>
      <c r="S30" s="3"/>
      <c r="T30" s="3"/>
      <c r="U30" s="3"/>
      <c r="V30" s="3"/>
      <c r="W30" s="3"/>
      <c r="X30" s="3"/>
      <c r="Y30" s="3"/>
      <c r="Z30" s="3"/>
    </row>
    <row r="31" spans="1:26" ht="15.75" customHeight="1">
      <c r="A31" s="47"/>
      <c r="B31" s="48"/>
      <c r="C31" s="48"/>
      <c r="D31" s="48"/>
      <c r="E31" s="1"/>
      <c r="F31" s="1"/>
      <c r="G31" s="3"/>
      <c r="H31" s="3"/>
      <c r="I31" s="3"/>
      <c r="J31" s="3"/>
      <c r="K31" s="3"/>
      <c r="L31" s="3"/>
      <c r="M31" s="3"/>
      <c r="N31" s="3"/>
      <c r="O31" s="3"/>
      <c r="P31" s="3"/>
      <c r="Q31" s="3"/>
      <c r="R31" s="3"/>
      <c r="S31" s="3"/>
      <c r="T31" s="3"/>
      <c r="U31" s="3"/>
      <c r="V31" s="3"/>
      <c r="W31" s="3"/>
      <c r="X31" s="3"/>
      <c r="Y31" s="3"/>
      <c r="Z31" s="3"/>
    </row>
    <row r="32" spans="1:26" ht="15.75" customHeight="1">
      <c r="A32" s="47"/>
      <c r="B32" s="48"/>
      <c r="C32" s="48"/>
      <c r="D32" s="48"/>
      <c r="E32" s="1"/>
      <c r="F32" s="1"/>
      <c r="G32" s="3"/>
      <c r="H32" s="3"/>
      <c r="I32" s="3"/>
      <c r="J32" s="3"/>
      <c r="K32" s="3"/>
      <c r="L32" s="3"/>
      <c r="M32" s="3"/>
      <c r="N32" s="3"/>
      <c r="O32" s="3"/>
      <c r="P32" s="3"/>
      <c r="Q32" s="3"/>
      <c r="R32" s="3"/>
      <c r="S32" s="3"/>
      <c r="T32" s="3"/>
      <c r="U32" s="3"/>
      <c r="V32" s="3"/>
      <c r="W32" s="3"/>
      <c r="X32" s="3"/>
      <c r="Y32" s="3"/>
      <c r="Z32" s="3"/>
    </row>
    <row r="33" spans="1:26" ht="15.75" customHeight="1">
      <c r="A33" s="47"/>
      <c r="B33" s="48"/>
      <c r="C33" s="48"/>
      <c r="D33" s="48"/>
      <c r="E33" s="1"/>
      <c r="F33" s="1"/>
      <c r="G33" s="3"/>
      <c r="H33" s="3"/>
      <c r="I33" s="3"/>
      <c r="J33" s="3"/>
      <c r="K33" s="3"/>
      <c r="L33" s="3"/>
      <c r="M33" s="3"/>
      <c r="N33" s="3"/>
      <c r="O33" s="3"/>
      <c r="P33" s="3"/>
      <c r="Q33" s="3"/>
      <c r="R33" s="3"/>
      <c r="S33" s="3"/>
      <c r="T33" s="3"/>
      <c r="U33" s="3"/>
      <c r="V33" s="3"/>
      <c r="W33" s="3"/>
      <c r="X33" s="3"/>
      <c r="Y33" s="3"/>
      <c r="Z33" s="3"/>
    </row>
    <row r="34" spans="1:26" ht="15.75" customHeight="1">
      <c r="A34" s="47"/>
      <c r="B34" s="48"/>
      <c r="C34" s="48"/>
      <c r="D34" s="48"/>
      <c r="E34" s="1"/>
      <c r="F34" s="1"/>
      <c r="G34" s="3"/>
      <c r="H34" s="3"/>
      <c r="I34" s="3"/>
      <c r="J34" s="3"/>
      <c r="K34" s="3"/>
      <c r="L34" s="3"/>
      <c r="M34" s="3"/>
      <c r="N34" s="3"/>
      <c r="O34" s="3"/>
      <c r="P34" s="3"/>
      <c r="Q34" s="3"/>
      <c r="R34" s="3"/>
      <c r="S34" s="3"/>
      <c r="T34" s="3"/>
      <c r="U34" s="3"/>
      <c r="V34" s="3"/>
      <c r="W34" s="3"/>
      <c r="X34" s="3"/>
      <c r="Y34" s="3"/>
      <c r="Z34" s="3"/>
    </row>
    <row r="35" spans="1:26" ht="15.75" customHeight="1">
      <c r="A35" s="47"/>
      <c r="B35" s="48"/>
      <c r="C35" s="48"/>
      <c r="D35" s="48"/>
      <c r="E35" s="1"/>
      <c r="F35" s="1"/>
      <c r="G35" s="3"/>
      <c r="H35" s="3"/>
      <c r="I35" s="3"/>
      <c r="J35" s="3"/>
      <c r="K35" s="3"/>
      <c r="L35" s="3"/>
      <c r="M35" s="3"/>
      <c r="N35" s="3"/>
      <c r="O35" s="3"/>
      <c r="P35" s="3"/>
      <c r="Q35" s="3"/>
      <c r="R35" s="3"/>
      <c r="S35" s="3"/>
      <c r="T35" s="3"/>
      <c r="U35" s="3"/>
      <c r="V35" s="3"/>
      <c r="W35" s="3"/>
      <c r="X35" s="3"/>
      <c r="Y35" s="3"/>
      <c r="Z35" s="3"/>
    </row>
    <row r="36" spans="1:26" ht="15.75" customHeight="1">
      <c r="A36" s="47"/>
      <c r="B36" s="48"/>
      <c r="C36" s="48"/>
      <c r="D36" s="48"/>
      <c r="E36" s="1"/>
      <c r="F36" s="1"/>
      <c r="G36" s="3"/>
      <c r="H36" s="3"/>
      <c r="I36" s="3"/>
      <c r="J36" s="3"/>
      <c r="K36" s="3"/>
      <c r="L36" s="3"/>
      <c r="M36" s="3"/>
      <c r="N36" s="3"/>
      <c r="O36" s="3"/>
      <c r="P36" s="3"/>
      <c r="Q36" s="3"/>
      <c r="R36" s="3"/>
      <c r="S36" s="3"/>
      <c r="T36" s="3"/>
      <c r="U36" s="3"/>
      <c r="V36" s="3"/>
      <c r="W36" s="3"/>
      <c r="X36" s="3"/>
      <c r="Y36" s="3"/>
      <c r="Z36" s="3"/>
    </row>
    <row r="37" spans="1:26" ht="15.75" customHeight="1">
      <c r="A37" s="47"/>
      <c r="B37" s="48"/>
      <c r="C37" s="48"/>
      <c r="D37" s="48"/>
      <c r="E37" s="1"/>
      <c r="F37" s="1"/>
      <c r="G37" s="3"/>
      <c r="H37" s="3"/>
      <c r="I37" s="3"/>
      <c r="J37" s="3"/>
      <c r="K37" s="3"/>
      <c r="L37" s="3"/>
      <c r="M37" s="3"/>
      <c r="N37" s="3"/>
      <c r="O37" s="3"/>
      <c r="P37" s="3"/>
      <c r="Q37" s="3"/>
      <c r="R37" s="3"/>
      <c r="S37" s="3"/>
      <c r="T37" s="3"/>
      <c r="U37" s="3"/>
      <c r="V37" s="3"/>
      <c r="W37" s="3"/>
      <c r="X37" s="3"/>
      <c r="Y37" s="3"/>
      <c r="Z37" s="3"/>
    </row>
    <row r="38" spans="1:26" ht="15.75" customHeight="1">
      <c r="A38" s="47"/>
      <c r="B38" s="48"/>
      <c r="C38" s="48"/>
      <c r="D38" s="48"/>
      <c r="E38" s="1"/>
      <c r="F38" s="1"/>
      <c r="G38" s="3"/>
      <c r="H38" s="3"/>
      <c r="I38" s="3"/>
      <c r="J38" s="3"/>
      <c r="K38" s="3"/>
      <c r="L38" s="3"/>
      <c r="M38" s="3"/>
      <c r="N38" s="3"/>
      <c r="O38" s="3"/>
      <c r="P38" s="3"/>
      <c r="Q38" s="3"/>
      <c r="R38" s="3"/>
      <c r="S38" s="3"/>
      <c r="T38" s="3"/>
      <c r="U38" s="3"/>
      <c r="V38" s="3"/>
      <c r="W38" s="3"/>
      <c r="X38" s="3"/>
      <c r="Y38" s="3"/>
      <c r="Z38" s="3"/>
    </row>
    <row r="39" spans="1:26" ht="15.75" customHeight="1">
      <c r="A39" s="47"/>
      <c r="B39" s="48"/>
      <c r="C39" s="48"/>
      <c r="D39" s="48"/>
      <c r="E39" s="1"/>
      <c r="F39" s="1"/>
      <c r="G39" s="3"/>
      <c r="H39" s="3"/>
      <c r="I39" s="3"/>
      <c r="J39" s="3"/>
      <c r="K39" s="3"/>
      <c r="L39" s="3"/>
      <c r="M39" s="3"/>
      <c r="N39" s="3"/>
      <c r="O39" s="3"/>
      <c r="P39" s="3"/>
      <c r="Q39" s="3"/>
      <c r="R39" s="3"/>
      <c r="S39" s="3"/>
      <c r="T39" s="3"/>
      <c r="U39" s="3"/>
      <c r="V39" s="3"/>
      <c r="W39" s="3"/>
      <c r="X39" s="3"/>
      <c r="Y39" s="3"/>
      <c r="Z39" s="3"/>
    </row>
    <row r="40" spans="1:26" ht="15.75" customHeight="1">
      <c r="A40" s="47"/>
      <c r="B40" s="48"/>
      <c r="C40" s="48"/>
      <c r="D40" s="48"/>
      <c r="E40" s="1"/>
      <c r="F40" s="1"/>
      <c r="G40" s="3"/>
      <c r="H40" s="3"/>
      <c r="I40" s="3"/>
      <c r="J40" s="3"/>
      <c r="K40" s="3"/>
      <c r="L40" s="3"/>
      <c r="M40" s="3"/>
      <c r="N40" s="3"/>
      <c r="O40" s="3"/>
      <c r="P40" s="3"/>
      <c r="Q40" s="3"/>
      <c r="R40" s="3"/>
      <c r="S40" s="3"/>
      <c r="T40" s="3"/>
      <c r="U40" s="3"/>
      <c r="V40" s="3"/>
      <c r="W40" s="3"/>
      <c r="X40" s="3"/>
      <c r="Y40" s="3"/>
      <c r="Z40" s="3"/>
    </row>
    <row r="41" spans="1:26" ht="15.75" customHeight="1">
      <c r="A41" s="47"/>
      <c r="B41" s="48"/>
      <c r="C41" s="48"/>
      <c r="D41" s="48"/>
      <c r="E41" s="1"/>
      <c r="F41" s="1"/>
      <c r="G41" s="3"/>
      <c r="H41" s="3"/>
      <c r="I41" s="3"/>
      <c r="J41" s="3"/>
      <c r="K41" s="3"/>
      <c r="L41" s="3"/>
      <c r="M41" s="3"/>
      <c r="N41" s="3"/>
      <c r="O41" s="3"/>
      <c r="P41" s="3"/>
      <c r="Q41" s="3"/>
      <c r="R41" s="3"/>
      <c r="S41" s="3"/>
      <c r="T41" s="3"/>
      <c r="U41" s="3"/>
      <c r="V41" s="3"/>
      <c r="W41" s="3"/>
      <c r="X41" s="3"/>
      <c r="Y41" s="3"/>
      <c r="Z41" s="3"/>
    </row>
    <row r="42" spans="1:26" ht="15.75" customHeight="1">
      <c r="A42" s="47"/>
      <c r="B42" s="48"/>
      <c r="C42" s="48"/>
      <c r="D42" s="48"/>
      <c r="E42" s="1"/>
      <c r="F42" s="1"/>
      <c r="G42" s="3"/>
      <c r="H42" s="3"/>
      <c r="I42" s="3"/>
      <c r="J42" s="3"/>
      <c r="K42" s="3"/>
      <c r="L42" s="3"/>
      <c r="M42" s="3"/>
      <c r="N42" s="3"/>
      <c r="O42" s="3"/>
      <c r="P42" s="3"/>
      <c r="Q42" s="3"/>
      <c r="R42" s="3"/>
      <c r="S42" s="3"/>
      <c r="T42" s="3"/>
      <c r="U42" s="3"/>
      <c r="V42" s="3"/>
      <c r="W42" s="3"/>
      <c r="X42" s="3"/>
      <c r="Y42" s="3"/>
      <c r="Z42" s="3"/>
    </row>
    <row r="43" spans="1:26" ht="15.75" customHeight="1">
      <c r="A43" s="47"/>
      <c r="B43" s="48"/>
      <c r="C43" s="48"/>
      <c r="D43" s="48"/>
      <c r="E43" s="1"/>
      <c r="F43" s="1"/>
      <c r="G43" s="3"/>
      <c r="H43" s="3"/>
      <c r="I43" s="3"/>
      <c r="J43" s="3"/>
      <c r="K43" s="3"/>
      <c r="L43" s="3"/>
      <c r="M43" s="3"/>
      <c r="N43" s="3"/>
      <c r="O43" s="3"/>
      <c r="P43" s="3"/>
      <c r="Q43" s="3"/>
      <c r="R43" s="3"/>
      <c r="S43" s="3"/>
      <c r="T43" s="3"/>
      <c r="U43" s="3"/>
      <c r="V43" s="3"/>
      <c r="W43" s="3"/>
      <c r="X43" s="3"/>
      <c r="Y43" s="3"/>
      <c r="Z43" s="3"/>
    </row>
    <row r="44" spans="1:26" ht="15.75" customHeight="1">
      <c r="A44" s="47"/>
      <c r="B44" s="48"/>
      <c r="C44" s="48"/>
      <c r="D44" s="48"/>
      <c r="E44" s="1"/>
      <c r="F44" s="1"/>
      <c r="G44" s="3"/>
      <c r="H44" s="3"/>
      <c r="I44" s="3"/>
      <c r="J44" s="3"/>
      <c r="K44" s="3"/>
      <c r="L44" s="3"/>
      <c r="M44" s="3"/>
      <c r="N44" s="3"/>
      <c r="O44" s="3"/>
      <c r="P44" s="3"/>
      <c r="Q44" s="3"/>
      <c r="R44" s="3"/>
      <c r="S44" s="3"/>
      <c r="T44" s="3"/>
      <c r="U44" s="3"/>
      <c r="V44" s="3"/>
      <c r="W44" s="3"/>
      <c r="X44" s="3"/>
      <c r="Y44" s="3"/>
      <c r="Z44" s="3"/>
    </row>
    <row r="45" spans="1:26" ht="15.75" customHeight="1">
      <c r="A45" s="47"/>
      <c r="B45" s="48"/>
      <c r="C45" s="48"/>
      <c r="D45" s="48"/>
      <c r="E45" s="1"/>
      <c r="F45" s="1"/>
      <c r="G45" s="3"/>
      <c r="H45" s="3"/>
      <c r="I45" s="3"/>
      <c r="J45" s="3"/>
      <c r="K45" s="3"/>
      <c r="L45" s="3"/>
      <c r="M45" s="3"/>
      <c r="N45" s="3"/>
      <c r="O45" s="3"/>
      <c r="P45" s="3"/>
      <c r="Q45" s="3"/>
      <c r="R45" s="3"/>
      <c r="S45" s="3"/>
      <c r="T45" s="3"/>
      <c r="U45" s="3"/>
      <c r="V45" s="3"/>
      <c r="W45" s="3"/>
      <c r="X45" s="3"/>
      <c r="Y45" s="3"/>
      <c r="Z45" s="3"/>
    </row>
    <row r="46" spans="1:26" ht="15.75" customHeight="1">
      <c r="A46" s="47"/>
      <c r="B46" s="48"/>
      <c r="C46" s="48"/>
      <c r="D46" s="48"/>
      <c r="E46" s="1"/>
      <c r="F46" s="1"/>
      <c r="G46" s="3"/>
      <c r="H46" s="3"/>
      <c r="I46" s="3"/>
      <c r="J46" s="3"/>
      <c r="K46" s="3"/>
      <c r="L46" s="3"/>
      <c r="M46" s="3"/>
      <c r="N46" s="3"/>
      <c r="O46" s="3"/>
      <c r="P46" s="3"/>
      <c r="Q46" s="3"/>
      <c r="R46" s="3"/>
      <c r="S46" s="3"/>
      <c r="T46" s="3"/>
      <c r="U46" s="3"/>
      <c r="V46" s="3"/>
      <c r="W46" s="3"/>
      <c r="X46" s="3"/>
      <c r="Y46" s="3"/>
      <c r="Z46" s="3"/>
    </row>
    <row r="47" spans="1:26" ht="15.75" customHeight="1">
      <c r="A47" s="47"/>
      <c r="B47" s="48"/>
      <c r="C47" s="48"/>
      <c r="D47" s="48"/>
      <c r="E47" s="1"/>
      <c r="F47" s="1"/>
      <c r="G47" s="3"/>
      <c r="H47" s="3"/>
      <c r="I47" s="3"/>
      <c r="J47" s="3"/>
      <c r="K47" s="3"/>
      <c r="L47" s="3"/>
      <c r="M47" s="3"/>
      <c r="N47" s="3"/>
      <c r="O47" s="3"/>
      <c r="P47" s="3"/>
      <c r="Q47" s="3"/>
      <c r="R47" s="3"/>
      <c r="S47" s="3"/>
      <c r="T47" s="3"/>
      <c r="U47" s="3"/>
      <c r="V47" s="3"/>
      <c r="W47" s="3"/>
      <c r="X47" s="3"/>
      <c r="Y47" s="3"/>
      <c r="Z47" s="3"/>
    </row>
    <row r="48" spans="1:26" ht="15.75" customHeight="1">
      <c r="A48" s="47"/>
      <c r="B48" s="48"/>
      <c r="C48" s="48"/>
      <c r="D48" s="48"/>
      <c r="E48" s="1"/>
      <c r="F48" s="1"/>
      <c r="G48" s="3"/>
      <c r="H48" s="3"/>
      <c r="I48" s="3"/>
      <c r="J48" s="3"/>
      <c r="K48" s="3"/>
      <c r="L48" s="3"/>
      <c r="M48" s="3"/>
      <c r="N48" s="3"/>
      <c r="O48" s="3"/>
      <c r="P48" s="3"/>
      <c r="Q48" s="3"/>
      <c r="R48" s="3"/>
      <c r="S48" s="3"/>
      <c r="T48" s="3"/>
      <c r="U48" s="3"/>
      <c r="V48" s="3"/>
      <c r="W48" s="3"/>
      <c r="X48" s="3"/>
      <c r="Y48" s="3"/>
      <c r="Z48" s="3"/>
    </row>
    <row r="49" spans="1:26" ht="15.75" customHeight="1">
      <c r="A49" s="47"/>
      <c r="B49" s="48"/>
      <c r="C49" s="48"/>
      <c r="D49" s="48"/>
      <c r="E49" s="1"/>
      <c r="F49" s="1"/>
      <c r="G49" s="3"/>
      <c r="H49" s="3"/>
      <c r="I49" s="3"/>
      <c r="J49" s="3"/>
      <c r="K49" s="3"/>
      <c r="L49" s="3"/>
      <c r="M49" s="3"/>
      <c r="N49" s="3"/>
      <c r="O49" s="3"/>
      <c r="P49" s="3"/>
      <c r="Q49" s="3"/>
      <c r="R49" s="3"/>
      <c r="S49" s="3"/>
      <c r="T49" s="3"/>
      <c r="U49" s="3"/>
      <c r="V49" s="3"/>
      <c r="W49" s="3"/>
      <c r="X49" s="3"/>
      <c r="Y49" s="3"/>
      <c r="Z49" s="3"/>
    </row>
    <row r="50" spans="1:26" ht="15.75" customHeight="1">
      <c r="A50" s="47"/>
      <c r="B50" s="48"/>
      <c r="C50" s="48"/>
      <c r="D50" s="48"/>
      <c r="E50" s="1"/>
      <c r="F50" s="1"/>
      <c r="G50" s="3"/>
      <c r="H50" s="3"/>
      <c r="I50" s="3"/>
      <c r="J50" s="3"/>
      <c r="K50" s="3"/>
      <c r="L50" s="3"/>
      <c r="M50" s="3"/>
      <c r="N50" s="3"/>
      <c r="O50" s="3"/>
      <c r="P50" s="3"/>
      <c r="Q50" s="3"/>
      <c r="R50" s="3"/>
      <c r="S50" s="3"/>
      <c r="T50" s="3"/>
      <c r="U50" s="3"/>
      <c r="V50" s="3"/>
      <c r="W50" s="3"/>
      <c r="X50" s="3"/>
      <c r="Y50" s="3"/>
      <c r="Z50" s="3"/>
    </row>
    <row r="51" spans="1:26" ht="15.75" customHeight="1">
      <c r="A51" s="47"/>
      <c r="B51" s="48"/>
      <c r="C51" s="48"/>
      <c r="D51" s="48"/>
      <c r="E51" s="1"/>
      <c r="F51" s="1"/>
      <c r="G51" s="3"/>
      <c r="H51" s="3"/>
      <c r="I51" s="3"/>
      <c r="J51" s="3"/>
      <c r="K51" s="3"/>
      <c r="L51" s="3"/>
      <c r="M51" s="3"/>
      <c r="N51" s="3"/>
      <c r="O51" s="3"/>
      <c r="P51" s="3"/>
      <c r="Q51" s="3"/>
      <c r="R51" s="3"/>
      <c r="S51" s="3"/>
      <c r="T51" s="3"/>
      <c r="U51" s="3"/>
      <c r="V51" s="3"/>
      <c r="W51" s="3"/>
      <c r="X51" s="3"/>
      <c r="Y51" s="3"/>
      <c r="Z51" s="3"/>
    </row>
    <row r="52" spans="1:26" ht="15.75" customHeight="1">
      <c r="A52" s="47"/>
      <c r="B52" s="48"/>
      <c r="C52" s="48"/>
      <c r="D52" s="48"/>
      <c r="E52" s="1"/>
      <c r="F52" s="1"/>
      <c r="G52" s="3"/>
      <c r="H52" s="3"/>
      <c r="I52" s="3"/>
      <c r="J52" s="3"/>
      <c r="K52" s="3"/>
      <c r="L52" s="3"/>
      <c r="M52" s="3"/>
      <c r="N52" s="3"/>
      <c r="O52" s="3"/>
      <c r="P52" s="3"/>
      <c r="Q52" s="3"/>
      <c r="R52" s="3"/>
      <c r="S52" s="3"/>
      <c r="T52" s="3"/>
      <c r="U52" s="3"/>
      <c r="V52" s="3"/>
      <c r="W52" s="3"/>
      <c r="X52" s="3"/>
      <c r="Y52" s="3"/>
      <c r="Z52" s="3"/>
    </row>
    <row r="53" spans="1:26" ht="15.75" customHeight="1">
      <c r="A53" s="47"/>
      <c r="B53" s="48"/>
      <c r="C53" s="48"/>
      <c r="D53" s="48"/>
      <c r="E53" s="1"/>
      <c r="F53" s="1"/>
      <c r="G53" s="3"/>
      <c r="H53" s="3"/>
      <c r="I53" s="3"/>
      <c r="J53" s="3"/>
      <c r="K53" s="3"/>
      <c r="L53" s="3"/>
      <c r="M53" s="3"/>
      <c r="N53" s="3"/>
      <c r="O53" s="3"/>
      <c r="P53" s="3"/>
      <c r="Q53" s="3"/>
      <c r="R53" s="3"/>
      <c r="S53" s="3"/>
      <c r="T53" s="3"/>
      <c r="U53" s="3"/>
      <c r="V53" s="3"/>
      <c r="W53" s="3"/>
      <c r="X53" s="3"/>
      <c r="Y53" s="3"/>
      <c r="Z53" s="3"/>
    </row>
    <row r="54" spans="1:26" ht="15.75" customHeight="1">
      <c r="A54" s="47"/>
      <c r="B54" s="48"/>
      <c r="C54" s="48"/>
      <c r="D54" s="48"/>
      <c r="E54" s="1"/>
      <c r="F54" s="1"/>
      <c r="G54" s="3"/>
      <c r="H54" s="3"/>
      <c r="I54" s="3"/>
      <c r="J54" s="3"/>
      <c r="K54" s="3"/>
      <c r="L54" s="3"/>
      <c r="M54" s="3"/>
      <c r="N54" s="3"/>
      <c r="O54" s="3"/>
      <c r="P54" s="3"/>
      <c r="Q54" s="3"/>
      <c r="R54" s="3"/>
      <c r="S54" s="3"/>
      <c r="T54" s="3"/>
      <c r="U54" s="3"/>
      <c r="V54" s="3"/>
      <c r="W54" s="3"/>
      <c r="X54" s="3"/>
      <c r="Y54" s="3"/>
      <c r="Z54" s="3"/>
    </row>
    <row r="55" spans="1:26" ht="15.75" customHeight="1">
      <c r="A55" s="47"/>
      <c r="B55" s="48"/>
      <c r="C55" s="48"/>
      <c r="D55" s="48"/>
      <c r="E55" s="1"/>
      <c r="F55" s="1"/>
      <c r="G55" s="3"/>
      <c r="H55" s="3"/>
      <c r="I55" s="3"/>
      <c r="J55" s="3"/>
      <c r="K55" s="3"/>
      <c r="L55" s="3"/>
      <c r="M55" s="3"/>
      <c r="N55" s="3"/>
      <c r="O55" s="3"/>
      <c r="P55" s="3"/>
      <c r="Q55" s="3"/>
      <c r="R55" s="3"/>
      <c r="S55" s="3"/>
      <c r="T55" s="3"/>
      <c r="U55" s="3"/>
      <c r="V55" s="3"/>
      <c r="W55" s="3"/>
      <c r="X55" s="3"/>
      <c r="Y55" s="3"/>
      <c r="Z55" s="3"/>
    </row>
    <row r="56" spans="1:26" ht="15.75" customHeight="1">
      <c r="A56" s="47"/>
      <c r="B56" s="48"/>
      <c r="C56" s="48"/>
      <c r="D56" s="48"/>
      <c r="E56" s="1"/>
      <c r="F56" s="1"/>
      <c r="G56" s="3"/>
      <c r="H56" s="3"/>
      <c r="I56" s="3"/>
      <c r="J56" s="3"/>
      <c r="K56" s="3"/>
      <c r="L56" s="3"/>
      <c r="M56" s="3"/>
      <c r="N56" s="3"/>
      <c r="O56" s="3"/>
      <c r="P56" s="3"/>
      <c r="Q56" s="3"/>
      <c r="R56" s="3"/>
      <c r="S56" s="3"/>
      <c r="T56" s="3"/>
      <c r="U56" s="3"/>
      <c r="V56" s="3"/>
      <c r="W56" s="3"/>
      <c r="X56" s="3"/>
      <c r="Y56" s="3"/>
      <c r="Z56" s="3"/>
    </row>
    <row r="57" spans="1:26" ht="15.75" customHeight="1">
      <c r="A57" s="47"/>
      <c r="B57" s="48"/>
      <c r="C57" s="48"/>
      <c r="D57" s="48"/>
      <c r="E57" s="1"/>
      <c r="F57" s="1"/>
      <c r="G57" s="3"/>
      <c r="H57" s="3"/>
      <c r="I57" s="3"/>
      <c r="J57" s="3"/>
      <c r="K57" s="3"/>
      <c r="L57" s="3"/>
      <c r="M57" s="3"/>
      <c r="N57" s="3"/>
      <c r="O57" s="3"/>
      <c r="P57" s="3"/>
      <c r="Q57" s="3"/>
      <c r="R57" s="3"/>
      <c r="S57" s="3"/>
      <c r="T57" s="3"/>
      <c r="U57" s="3"/>
      <c r="V57" s="3"/>
      <c r="W57" s="3"/>
      <c r="X57" s="3"/>
      <c r="Y57" s="3"/>
      <c r="Z57" s="3"/>
    </row>
    <row r="58" spans="1:26" ht="15.75" customHeight="1">
      <c r="A58" s="47"/>
      <c r="B58" s="48"/>
      <c r="C58" s="48"/>
      <c r="D58" s="48"/>
      <c r="E58" s="1"/>
      <c r="F58" s="1"/>
      <c r="G58" s="3"/>
      <c r="H58" s="3"/>
      <c r="I58" s="3"/>
      <c r="J58" s="3"/>
      <c r="K58" s="3"/>
      <c r="L58" s="3"/>
      <c r="M58" s="3"/>
      <c r="N58" s="3"/>
      <c r="O58" s="3"/>
      <c r="P58" s="3"/>
      <c r="Q58" s="3"/>
      <c r="R58" s="3"/>
      <c r="S58" s="3"/>
      <c r="T58" s="3"/>
      <c r="U58" s="3"/>
      <c r="V58" s="3"/>
      <c r="W58" s="3"/>
      <c r="X58" s="3"/>
      <c r="Y58" s="3"/>
      <c r="Z58" s="3"/>
    </row>
    <row r="59" spans="1:26" ht="15.75" customHeight="1">
      <c r="A59" s="47"/>
      <c r="B59" s="48"/>
      <c r="C59" s="48"/>
      <c r="D59" s="48"/>
      <c r="E59" s="1"/>
      <c r="F59" s="1"/>
      <c r="G59" s="3"/>
      <c r="H59" s="3"/>
      <c r="I59" s="3"/>
      <c r="J59" s="3"/>
      <c r="K59" s="3"/>
      <c r="L59" s="3"/>
      <c r="M59" s="3"/>
      <c r="N59" s="3"/>
      <c r="O59" s="3"/>
      <c r="P59" s="3"/>
      <c r="Q59" s="3"/>
      <c r="R59" s="3"/>
      <c r="S59" s="3"/>
      <c r="T59" s="3"/>
      <c r="U59" s="3"/>
      <c r="V59" s="3"/>
      <c r="W59" s="3"/>
      <c r="X59" s="3"/>
      <c r="Y59" s="3"/>
      <c r="Z59" s="3"/>
    </row>
    <row r="60" spans="1:26" ht="15.75" customHeight="1">
      <c r="A60" s="47"/>
      <c r="B60" s="48"/>
      <c r="C60" s="48"/>
      <c r="D60" s="48"/>
      <c r="E60" s="1"/>
      <c r="F60" s="1"/>
      <c r="G60" s="3"/>
      <c r="H60" s="3"/>
      <c r="I60" s="3"/>
      <c r="J60" s="3"/>
      <c r="K60" s="3"/>
      <c r="L60" s="3"/>
      <c r="M60" s="3"/>
      <c r="N60" s="3"/>
      <c r="O60" s="3"/>
      <c r="P60" s="3"/>
      <c r="Q60" s="3"/>
      <c r="R60" s="3"/>
      <c r="S60" s="3"/>
      <c r="T60" s="3"/>
      <c r="U60" s="3"/>
      <c r="V60" s="3"/>
      <c r="W60" s="3"/>
      <c r="X60" s="3"/>
      <c r="Y60" s="3"/>
      <c r="Z60" s="3"/>
    </row>
    <row r="61" spans="1:26" ht="15.75" customHeight="1">
      <c r="A61" s="47"/>
      <c r="B61" s="48"/>
      <c r="C61" s="48"/>
      <c r="D61" s="48"/>
      <c r="E61" s="1"/>
      <c r="F61" s="1"/>
      <c r="G61" s="3"/>
      <c r="H61" s="3"/>
      <c r="I61" s="3"/>
      <c r="J61" s="3"/>
      <c r="K61" s="3"/>
      <c r="L61" s="3"/>
      <c r="M61" s="3"/>
      <c r="N61" s="3"/>
      <c r="O61" s="3"/>
      <c r="P61" s="3"/>
      <c r="Q61" s="3"/>
      <c r="R61" s="3"/>
      <c r="S61" s="3"/>
      <c r="T61" s="3"/>
      <c r="U61" s="3"/>
      <c r="V61" s="3"/>
      <c r="W61" s="3"/>
      <c r="X61" s="3"/>
      <c r="Y61" s="3"/>
      <c r="Z61" s="3"/>
    </row>
    <row r="62" spans="1:26" ht="15.75" customHeight="1">
      <c r="A62" s="47"/>
      <c r="B62" s="48"/>
      <c r="C62" s="48"/>
      <c r="D62" s="48"/>
      <c r="E62" s="1"/>
      <c r="F62" s="1"/>
      <c r="G62" s="3"/>
      <c r="H62" s="3"/>
      <c r="I62" s="3"/>
      <c r="J62" s="3"/>
      <c r="K62" s="3"/>
      <c r="L62" s="3"/>
      <c r="M62" s="3"/>
      <c r="N62" s="3"/>
      <c r="O62" s="3"/>
      <c r="P62" s="3"/>
      <c r="Q62" s="3"/>
      <c r="R62" s="3"/>
      <c r="S62" s="3"/>
      <c r="T62" s="3"/>
      <c r="U62" s="3"/>
      <c r="V62" s="3"/>
      <c r="W62" s="3"/>
      <c r="X62" s="3"/>
      <c r="Y62" s="3"/>
      <c r="Z62" s="3"/>
    </row>
    <row r="63" spans="1:26" ht="15.75" customHeight="1">
      <c r="A63" s="47"/>
      <c r="B63" s="48"/>
      <c r="C63" s="48"/>
      <c r="D63" s="48"/>
      <c r="E63" s="1"/>
      <c r="F63" s="1"/>
      <c r="G63" s="3"/>
      <c r="H63" s="3"/>
      <c r="I63" s="3"/>
      <c r="J63" s="3"/>
      <c r="K63" s="3"/>
      <c r="L63" s="3"/>
      <c r="M63" s="3"/>
      <c r="N63" s="3"/>
      <c r="O63" s="3"/>
      <c r="P63" s="3"/>
      <c r="Q63" s="3"/>
      <c r="R63" s="3"/>
      <c r="S63" s="3"/>
      <c r="T63" s="3"/>
      <c r="U63" s="3"/>
      <c r="V63" s="3"/>
      <c r="W63" s="3"/>
      <c r="X63" s="3"/>
      <c r="Y63" s="3"/>
      <c r="Z63" s="3"/>
    </row>
    <row r="64" spans="1:26" ht="15.75" customHeight="1">
      <c r="A64" s="47"/>
      <c r="B64" s="48"/>
      <c r="C64" s="48"/>
      <c r="D64" s="48"/>
      <c r="E64" s="1"/>
      <c r="F64" s="1"/>
      <c r="G64" s="3"/>
      <c r="H64" s="3"/>
      <c r="I64" s="3"/>
      <c r="J64" s="3"/>
      <c r="K64" s="3"/>
      <c r="L64" s="3"/>
      <c r="M64" s="3"/>
      <c r="N64" s="3"/>
      <c r="O64" s="3"/>
      <c r="P64" s="3"/>
      <c r="Q64" s="3"/>
      <c r="R64" s="3"/>
      <c r="S64" s="3"/>
      <c r="T64" s="3"/>
      <c r="U64" s="3"/>
      <c r="V64" s="3"/>
      <c r="W64" s="3"/>
      <c r="X64" s="3"/>
      <c r="Y64" s="3"/>
      <c r="Z64" s="3"/>
    </row>
    <row r="65" spans="1:26" ht="15.75" customHeight="1">
      <c r="A65" s="47"/>
      <c r="B65" s="48"/>
      <c r="C65" s="48"/>
      <c r="D65" s="48"/>
      <c r="E65" s="1"/>
      <c r="F65" s="1"/>
      <c r="G65" s="3"/>
      <c r="H65" s="3"/>
      <c r="I65" s="3"/>
      <c r="J65" s="3"/>
      <c r="K65" s="3"/>
      <c r="L65" s="3"/>
      <c r="M65" s="3"/>
      <c r="N65" s="3"/>
      <c r="O65" s="3"/>
      <c r="P65" s="3"/>
      <c r="Q65" s="3"/>
      <c r="R65" s="3"/>
      <c r="S65" s="3"/>
      <c r="T65" s="3"/>
      <c r="U65" s="3"/>
      <c r="V65" s="3"/>
      <c r="W65" s="3"/>
      <c r="X65" s="3"/>
      <c r="Y65" s="3"/>
      <c r="Z65" s="3"/>
    </row>
    <row r="66" spans="1:26" ht="15.75" customHeight="1">
      <c r="A66" s="47"/>
      <c r="B66" s="48"/>
      <c r="C66" s="48"/>
      <c r="D66" s="48"/>
      <c r="E66" s="1"/>
      <c r="F66" s="1"/>
      <c r="G66" s="3"/>
      <c r="H66" s="3"/>
      <c r="I66" s="3"/>
      <c r="J66" s="3"/>
      <c r="K66" s="3"/>
      <c r="L66" s="3"/>
      <c r="M66" s="3"/>
      <c r="N66" s="3"/>
      <c r="O66" s="3"/>
      <c r="P66" s="3"/>
      <c r="Q66" s="3"/>
      <c r="R66" s="3"/>
      <c r="S66" s="3"/>
      <c r="T66" s="3"/>
      <c r="U66" s="3"/>
      <c r="V66" s="3"/>
      <c r="W66" s="3"/>
      <c r="X66" s="3"/>
      <c r="Y66" s="3"/>
      <c r="Z66" s="3"/>
    </row>
    <row r="67" spans="1:26" ht="15.75" customHeight="1">
      <c r="A67" s="47"/>
      <c r="B67" s="48"/>
      <c r="C67" s="48"/>
      <c r="D67" s="48"/>
      <c r="E67" s="1"/>
      <c r="F67" s="1"/>
      <c r="G67" s="3"/>
      <c r="H67" s="3"/>
      <c r="I67" s="3"/>
      <c r="J67" s="3"/>
      <c r="K67" s="3"/>
      <c r="L67" s="3"/>
      <c r="M67" s="3"/>
      <c r="N67" s="3"/>
      <c r="O67" s="3"/>
      <c r="P67" s="3"/>
      <c r="Q67" s="3"/>
      <c r="R67" s="3"/>
      <c r="S67" s="3"/>
      <c r="T67" s="3"/>
      <c r="U67" s="3"/>
      <c r="V67" s="3"/>
      <c r="W67" s="3"/>
      <c r="X67" s="3"/>
      <c r="Y67" s="3"/>
      <c r="Z67" s="3"/>
    </row>
    <row r="68" spans="1:26" ht="15.75" customHeight="1">
      <c r="A68" s="47"/>
      <c r="B68" s="48"/>
      <c r="C68" s="48"/>
      <c r="D68" s="48"/>
      <c r="E68" s="1"/>
      <c r="F68" s="1"/>
      <c r="G68" s="3"/>
      <c r="H68" s="3"/>
      <c r="I68" s="3"/>
      <c r="J68" s="3"/>
      <c r="K68" s="3"/>
      <c r="L68" s="3"/>
      <c r="M68" s="3"/>
      <c r="N68" s="3"/>
      <c r="O68" s="3"/>
      <c r="P68" s="3"/>
      <c r="Q68" s="3"/>
      <c r="R68" s="3"/>
      <c r="S68" s="3"/>
      <c r="T68" s="3"/>
      <c r="U68" s="3"/>
      <c r="V68" s="3"/>
      <c r="W68" s="3"/>
      <c r="X68" s="3"/>
      <c r="Y68" s="3"/>
      <c r="Z68" s="3"/>
    </row>
    <row r="69" spans="1:26" ht="15.75" customHeight="1">
      <c r="A69" s="47"/>
      <c r="B69" s="48"/>
      <c r="C69" s="48"/>
      <c r="D69" s="48"/>
      <c r="E69" s="1"/>
      <c r="F69" s="1"/>
      <c r="G69" s="3"/>
      <c r="H69" s="3"/>
      <c r="I69" s="3"/>
      <c r="J69" s="3"/>
      <c r="K69" s="3"/>
      <c r="L69" s="3"/>
      <c r="M69" s="3"/>
      <c r="N69" s="3"/>
      <c r="O69" s="3"/>
      <c r="P69" s="3"/>
      <c r="Q69" s="3"/>
      <c r="R69" s="3"/>
      <c r="S69" s="3"/>
      <c r="T69" s="3"/>
      <c r="U69" s="3"/>
      <c r="V69" s="3"/>
      <c r="W69" s="3"/>
      <c r="X69" s="3"/>
      <c r="Y69" s="3"/>
      <c r="Z69" s="3"/>
    </row>
    <row r="70" spans="1:26" ht="15.75" customHeight="1">
      <c r="A70" s="47"/>
      <c r="B70" s="48"/>
      <c r="C70" s="48"/>
      <c r="D70" s="48"/>
      <c r="E70" s="1"/>
      <c r="F70" s="1"/>
      <c r="G70" s="3"/>
      <c r="H70" s="3"/>
      <c r="I70" s="3"/>
      <c r="J70" s="3"/>
      <c r="K70" s="3"/>
      <c r="L70" s="3"/>
      <c r="M70" s="3"/>
      <c r="N70" s="3"/>
      <c r="O70" s="3"/>
      <c r="P70" s="3"/>
      <c r="Q70" s="3"/>
      <c r="R70" s="3"/>
      <c r="S70" s="3"/>
      <c r="T70" s="3"/>
      <c r="U70" s="3"/>
      <c r="V70" s="3"/>
      <c r="W70" s="3"/>
      <c r="X70" s="3"/>
      <c r="Y70" s="3"/>
      <c r="Z70" s="3"/>
    </row>
    <row r="71" spans="1:26" ht="15.75" customHeight="1">
      <c r="A71" s="47"/>
      <c r="B71" s="48"/>
      <c r="C71" s="48"/>
      <c r="D71" s="48"/>
      <c r="E71" s="1"/>
      <c r="F71" s="1"/>
      <c r="G71" s="3"/>
      <c r="H71" s="3"/>
      <c r="I71" s="3"/>
      <c r="J71" s="3"/>
      <c r="K71" s="3"/>
      <c r="L71" s="3"/>
      <c r="M71" s="3"/>
      <c r="N71" s="3"/>
      <c r="O71" s="3"/>
      <c r="P71" s="3"/>
      <c r="Q71" s="3"/>
      <c r="R71" s="3"/>
      <c r="S71" s="3"/>
      <c r="T71" s="3"/>
      <c r="U71" s="3"/>
      <c r="V71" s="3"/>
      <c r="W71" s="3"/>
      <c r="X71" s="3"/>
      <c r="Y71" s="3"/>
      <c r="Z71" s="3"/>
    </row>
    <row r="72" spans="1:26" ht="15.75" customHeight="1">
      <c r="A72" s="47"/>
      <c r="B72" s="48"/>
      <c r="C72" s="48"/>
      <c r="D72" s="48"/>
      <c r="E72" s="1"/>
      <c r="F72" s="1"/>
      <c r="G72" s="3"/>
      <c r="H72" s="3"/>
      <c r="I72" s="3"/>
      <c r="J72" s="3"/>
      <c r="K72" s="3"/>
      <c r="L72" s="3"/>
      <c r="M72" s="3"/>
      <c r="N72" s="3"/>
      <c r="O72" s="3"/>
      <c r="P72" s="3"/>
      <c r="Q72" s="3"/>
      <c r="R72" s="3"/>
      <c r="S72" s="3"/>
      <c r="T72" s="3"/>
      <c r="U72" s="3"/>
      <c r="V72" s="3"/>
      <c r="W72" s="3"/>
      <c r="X72" s="3"/>
      <c r="Y72" s="3"/>
      <c r="Z72" s="3"/>
    </row>
    <row r="73" spans="1:26" ht="15.75" customHeight="1">
      <c r="A73" s="47"/>
      <c r="B73" s="48"/>
      <c r="C73" s="48"/>
      <c r="D73" s="48"/>
      <c r="E73" s="1"/>
      <c r="F73" s="1"/>
      <c r="G73" s="3"/>
      <c r="H73" s="3"/>
      <c r="I73" s="3"/>
      <c r="J73" s="3"/>
      <c r="K73" s="3"/>
      <c r="L73" s="3"/>
      <c r="M73" s="3"/>
      <c r="N73" s="3"/>
      <c r="O73" s="3"/>
      <c r="P73" s="3"/>
      <c r="Q73" s="3"/>
      <c r="R73" s="3"/>
      <c r="S73" s="3"/>
      <c r="T73" s="3"/>
      <c r="U73" s="3"/>
      <c r="V73" s="3"/>
      <c r="W73" s="3"/>
      <c r="X73" s="3"/>
      <c r="Y73" s="3"/>
      <c r="Z73" s="3"/>
    </row>
    <row r="74" spans="1:26" ht="15.75" customHeight="1">
      <c r="A74" s="47"/>
      <c r="B74" s="48"/>
      <c r="C74" s="48"/>
      <c r="D74" s="48"/>
      <c r="E74" s="1"/>
      <c r="F74" s="1"/>
      <c r="G74" s="3"/>
      <c r="H74" s="3"/>
      <c r="I74" s="3"/>
      <c r="J74" s="3"/>
      <c r="K74" s="3"/>
      <c r="L74" s="3"/>
      <c r="M74" s="3"/>
      <c r="N74" s="3"/>
      <c r="O74" s="3"/>
      <c r="P74" s="3"/>
      <c r="Q74" s="3"/>
      <c r="R74" s="3"/>
      <c r="S74" s="3"/>
      <c r="T74" s="3"/>
      <c r="U74" s="3"/>
      <c r="V74" s="3"/>
      <c r="W74" s="3"/>
      <c r="X74" s="3"/>
      <c r="Y74" s="3"/>
      <c r="Z74" s="3"/>
    </row>
    <row r="75" spans="1:26" ht="15.75" customHeight="1">
      <c r="A75" s="47"/>
      <c r="B75" s="48"/>
      <c r="C75" s="48"/>
      <c r="D75" s="48"/>
      <c r="E75" s="1"/>
      <c r="F75" s="1"/>
      <c r="G75" s="3"/>
      <c r="H75" s="3"/>
      <c r="I75" s="3"/>
      <c r="J75" s="3"/>
      <c r="K75" s="3"/>
      <c r="L75" s="3"/>
      <c r="M75" s="3"/>
      <c r="N75" s="3"/>
      <c r="O75" s="3"/>
      <c r="P75" s="3"/>
      <c r="Q75" s="3"/>
      <c r="R75" s="3"/>
      <c r="S75" s="3"/>
      <c r="T75" s="3"/>
      <c r="U75" s="3"/>
      <c r="V75" s="3"/>
      <c r="W75" s="3"/>
      <c r="X75" s="3"/>
      <c r="Y75" s="3"/>
      <c r="Z75" s="3"/>
    </row>
    <row r="76" spans="1:26" ht="15.75" customHeight="1">
      <c r="A76" s="47"/>
      <c r="B76" s="48"/>
      <c r="C76" s="48"/>
      <c r="D76" s="48"/>
      <c r="E76" s="1"/>
      <c r="F76" s="1"/>
      <c r="G76" s="3"/>
      <c r="H76" s="3"/>
      <c r="I76" s="3"/>
      <c r="J76" s="3"/>
      <c r="K76" s="3"/>
      <c r="L76" s="3"/>
      <c r="M76" s="3"/>
      <c r="N76" s="3"/>
      <c r="O76" s="3"/>
      <c r="P76" s="3"/>
      <c r="Q76" s="3"/>
      <c r="R76" s="3"/>
      <c r="S76" s="3"/>
      <c r="T76" s="3"/>
      <c r="U76" s="3"/>
      <c r="V76" s="3"/>
      <c r="W76" s="3"/>
      <c r="X76" s="3"/>
      <c r="Y76" s="3"/>
      <c r="Z76" s="3"/>
    </row>
    <row r="77" spans="1:26" ht="15.75" customHeight="1">
      <c r="A77" s="47"/>
      <c r="B77" s="48"/>
      <c r="C77" s="48"/>
      <c r="D77" s="48"/>
      <c r="E77" s="1"/>
      <c r="F77" s="1"/>
      <c r="G77" s="3"/>
      <c r="H77" s="3"/>
      <c r="I77" s="3"/>
      <c r="J77" s="3"/>
      <c r="K77" s="3"/>
      <c r="L77" s="3"/>
      <c r="M77" s="3"/>
      <c r="N77" s="3"/>
      <c r="O77" s="3"/>
      <c r="P77" s="3"/>
      <c r="Q77" s="3"/>
      <c r="R77" s="3"/>
      <c r="S77" s="3"/>
      <c r="T77" s="3"/>
      <c r="U77" s="3"/>
      <c r="V77" s="3"/>
      <c r="W77" s="3"/>
      <c r="X77" s="3"/>
      <c r="Y77" s="3"/>
      <c r="Z77" s="3"/>
    </row>
    <row r="78" spans="1:26" ht="15.75" customHeight="1">
      <c r="A78" s="47"/>
      <c r="B78" s="48"/>
      <c r="C78" s="48"/>
      <c r="D78" s="48"/>
      <c r="E78" s="1"/>
      <c r="F78" s="1"/>
      <c r="G78" s="3"/>
      <c r="H78" s="3"/>
      <c r="I78" s="3"/>
      <c r="J78" s="3"/>
      <c r="K78" s="3"/>
      <c r="L78" s="3"/>
      <c r="M78" s="3"/>
      <c r="N78" s="3"/>
      <c r="O78" s="3"/>
      <c r="P78" s="3"/>
      <c r="Q78" s="3"/>
      <c r="R78" s="3"/>
      <c r="S78" s="3"/>
      <c r="T78" s="3"/>
      <c r="U78" s="3"/>
      <c r="V78" s="3"/>
      <c r="W78" s="3"/>
      <c r="X78" s="3"/>
      <c r="Y78" s="3"/>
      <c r="Z78" s="3"/>
    </row>
    <row r="79" spans="1:26" ht="15.75" customHeight="1">
      <c r="A79" s="47"/>
      <c r="B79" s="48"/>
      <c r="C79" s="48"/>
      <c r="D79" s="48"/>
      <c r="E79" s="1"/>
      <c r="F79" s="1"/>
      <c r="G79" s="3"/>
      <c r="H79" s="3"/>
      <c r="I79" s="3"/>
      <c r="J79" s="3"/>
      <c r="K79" s="3"/>
      <c r="L79" s="3"/>
      <c r="M79" s="3"/>
      <c r="N79" s="3"/>
      <c r="O79" s="3"/>
      <c r="P79" s="3"/>
      <c r="Q79" s="3"/>
      <c r="R79" s="3"/>
      <c r="S79" s="3"/>
      <c r="T79" s="3"/>
      <c r="U79" s="3"/>
      <c r="V79" s="3"/>
      <c r="W79" s="3"/>
      <c r="X79" s="3"/>
      <c r="Y79" s="3"/>
      <c r="Z79" s="3"/>
    </row>
    <row r="80" spans="1:26" ht="15.75" customHeight="1">
      <c r="A80" s="47"/>
      <c r="B80" s="48"/>
      <c r="C80" s="48"/>
      <c r="D80" s="48"/>
      <c r="E80" s="1"/>
      <c r="F80" s="1"/>
      <c r="G80" s="3"/>
      <c r="H80" s="3"/>
      <c r="I80" s="3"/>
      <c r="J80" s="3"/>
      <c r="K80" s="3"/>
      <c r="L80" s="3"/>
      <c r="M80" s="3"/>
      <c r="N80" s="3"/>
      <c r="O80" s="3"/>
      <c r="P80" s="3"/>
      <c r="Q80" s="3"/>
      <c r="R80" s="3"/>
      <c r="S80" s="3"/>
      <c r="T80" s="3"/>
      <c r="U80" s="3"/>
      <c r="V80" s="3"/>
      <c r="W80" s="3"/>
      <c r="X80" s="3"/>
      <c r="Y80" s="3"/>
      <c r="Z80" s="3"/>
    </row>
    <row r="81" spans="1:26" ht="15.75" customHeight="1">
      <c r="A81" s="47"/>
      <c r="B81" s="48"/>
      <c r="C81" s="48"/>
      <c r="D81" s="48"/>
      <c r="E81" s="1"/>
      <c r="F81" s="1"/>
      <c r="G81" s="3"/>
      <c r="H81" s="3"/>
      <c r="I81" s="3"/>
      <c r="J81" s="3"/>
      <c r="K81" s="3"/>
      <c r="L81" s="3"/>
      <c r="M81" s="3"/>
      <c r="N81" s="3"/>
      <c r="O81" s="3"/>
      <c r="P81" s="3"/>
      <c r="Q81" s="3"/>
      <c r="R81" s="3"/>
      <c r="S81" s="3"/>
      <c r="T81" s="3"/>
      <c r="U81" s="3"/>
      <c r="V81" s="3"/>
      <c r="W81" s="3"/>
      <c r="X81" s="3"/>
      <c r="Y81" s="3"/>
      <c r="Z81" s="3"/>
    </row>
    <row r="82" spans="1:26" ht="15.75" customHeight="1">
      <c r="A82" s="47"/>
      <c r="B82" s="48"/>
      <c r="C82" s="48"/>
      <c r="D82" s="48"/>
      <c r="E82" s="1"/>
      <c r="F82" s="1"/>
      <c r="G82" s="3"/>
      <c r="H82" s="3"/>
      <c r="I82" s="3"/>
      <c r="J82" s="3"/>
      <c r="K82" s="3"/>
      <c r="L82" s="3"/>
      <c r="M82" s="3"/>
      <c r="N82" s="3"/>
      <c r="O82" s="3"/>
      <c r="P82" s="3"/>
      <c r="Q82" s="3"/>
      <c r="R82" s="3"/>
      <c r="S82" s="3"/>
      <c r="T82" s="3"/>
      <c r="U82" s="3"/>
      <c r="V82" s="3"/>
      <c r="W82" s="3"/>
      <c r="X82" s="3"/>
      <c r="Y82" s="3"/>
      <c r="Z82" s="3"/>
    </row>
    <row r="83" spans="1:26" ht="15.75" customHeight="1">
      <c r="A83" s="47"/>
      <c r="B83" s="48"/>
      <c r="C83" s="48"/>
      <c r="D83" s="48"/>
      <c r="E83" s="1"/>
      <c r="F83" s="1"/>
      <c r="G83" s="3"/>
      <c r="H83" s="3"/>
      <c r="I83" s="3"/>
      <c r="J83" s="3"/>
      <c r="K83" s="3"/>
      <c r="L83" s="3"/>
      <c r="M83" s="3"/>
      <c r="N83" s="3"/>
      <c r="O83" s="3"/>
      <c r="P83" s="3"/>
      <c r="Q83" s="3"/>
      <c r="R83" s="3"/>
      <c r="S83" s="3"/>
      <c r="T83" s="3"/>
      <c r="U83" s="3"/>
      <c r="V83" s="3"/>
      <c r="W83" s="3"/>
      <c r="X83" s="3"/>
      <c r="Y83" s="3"/>
      <c r="Z83" s="3"/>
    </row>
    <row r="84" spans="1:26" ht="15.75" customHeight="1">
      <c r="A84" s="47"/>
      <c r="B84" s="48"/>
      <c r="C84" s="48"/>
      <c r="D84" s="48"/>
      <c r="E84" s="1"/>
      <c r="F84" s="1"/>
      <c r="G84" s="3"/>
      <c r="H84" s="3"/>
      <c r="I84" s="3"/>
      <c r="J84" s="3"/>
      <c r="K84" s="3"/>
      <c r="L84" s="3"/>
      <c r="M84" s="3"/>
      <c r="N84" s="3"/>
      <c r="O84" s="3"/>
      <c r="P84" s="3"/>
      <c r="Q84" s="3"/>
      <c r="R84" s="3"/>
      <c r="S84" s="3"/>
      <c r="T84" s="3"/>
      <c r="U84" s="3"/>
      <c r="V84" s="3"/>
      <c r="W84" s="3"/>
      <c r="X84" s="3"/>
      <c r="Y84" s="3"/>
      <c r="Z84" s="3"/>
    </row>
    <row r="85" spans="1:26" ht="15.75" customHeight="1">
      <c r="A85" s="47"/>
      <c r="B85" s="48"/>
      <c r="C85" s="48"/>
      <c r="D85" s="48"/>
      <c r="E85" s="1"/>
      <c r="F85" s="1"/>
      <c r="G85" s="3"/>
      <c r="H85" s="3"/>
      <c r="I85" s="3"/>
      <c r="J85" s="3"/>
      <c r="K85" s="3"/>
      <c r="L85" s="3"/>
      <c r="M85" s="3"/>
      <c r="N85" s="3"/>
      <c r="O85" s="3"/>
      <c r="P85" s="3"/>
      <c r="Q85" s="3"/>
      <c r="R85" s="3"/>
      <c r="S85" s="3"/>
      <c r="T85" s="3"/>
      <c r="U85" s="3"/>
      <c r="V85" s="3"/>
      <c r="W85" s="3"/>
      <c r="X85" s="3"/>
      <c r="Y85" s="3"/>
      <c r="Z85" s="3"/>
    </row>
    <row r="86" spans="1:26" ht="15.75" customHeight="1">
      <c r="A86" s="47"/>
      <c r="B86" s="48"/>
      <c r="C86" s="48"/>
      <c r="D86" s="48"/>
      <c r="E86" s="1"/>
      <c r="F86" s="1"/>
      <c r="G86" s="3"/>
      <c r="H86" s="3"/>
      <c r="I86" s="3"/>
      <c r="J86" s="3"/>
      <c r="K86" s="3"/>
      <c r="L86" s="3"/>
      <c r="M86" s="3"/>
      <c r="N86" s="3"/>
      <c r="O86" s="3"/>
      <c r="P86" s="3"/>
      <c r="Q86" s="3"/>
      <c r="R86" s="3"/>
      <c r="S86" s="3"/>
      <c r="T86" s="3"/>
      <c r="U86" s="3"/>
      <c r="V86" s="3"/>
      <c r="W86" s="3"/>
      <c r="X86" s="3"/>
      <c r="Y86" s="3"/>
      <c r="Z86" s="3"/>
    </row>
    <row r="87" spans="1:26" ht="15.75" customHeight="1">
      <c r="A87" s="47"/>
      <c r="B87" s="48"/>
      <c r="C87" s="48"/>
      <c r="D87" s="48"/>
      <c r="E87" s="1"/>
      <c r="F87" s="1"/>
      <c r="G87" s="3"/>
      <c r="H87" s="3"/>
      <c r="I87" s="3"/>
      <c r="J87" s="3"/>
      <c r="K87" s="3"/>
      <c r="L87" s="3"/>
      <c r="M87" s="3"/>
      <c r="N87" s="3"/>
      <c r="O87" s="3"/>
      <c r="P87" s="3"/>
      <c r="Q87" s="3"/>
      <c r="R87" s="3"/>
      <c r="S87" s="3"/>
      <c r="T87" s="3"/>
      <c r="U87" s="3"/>
      <c r="V87" s="3"/>
      <c r="W87" s="3"/>
      <c r="X87" s="3"/>
      <c r="Y87" s="3"/>
      <c r="Z87" s="3"/>
    </row>
    <row r="88" spans="1:26" ht="15.75" customHeight="1">
      <c r="A88" s="47"/>
      <c r="B88" s="48"/>
      <c r="C88" s="48"/>
      <c r="D88" s="48"/>
      <c r="E88" s="1"/>
      <c r="F88" s="1"/>
      <c r="G88" s="3"/>
      <c r="H88" s="3"/>
      <c r="I88" s="3"/>
      <c r="J88" s="3"/>
      <c r="K88" s="3"/>
      <c r="L88" s="3"/>
      <c r="M88" s="3"/>
      <c r="N88" s="3"/>
      <c r="O88" s="3"/>
      <c r="P88" s="3"/>
      <c r="Q88" s="3"/>
      <c r="R88" s="3"/>
      <c r="S88" s="3"/>
      <c r="T88" s="3"/>
      <c r="U88" s="3"/>
      <c r="V88" s="3"/>
      <c r="W88" s="3"/>
      <c r="X88" s="3"/>
      <c r="Y88" s="3"/>
      <c r="Z88" s="3"/>
    </row>
    <row r="89" spans="1:26" ht="15.75" customHeight="1">
      <c r="A89" s="47"/>
      <c r="B89" s="48"/>
      <c r="C89" s="48"/>
      <c r="D89" s="48"/>
      <c r="E89" s="1"/>
      <c r="F89" s="1"/>
      <c r="G89" s="3"/>
      <c r="H89" s="3"/>
      <c r="I89" s="3"/>
      <c r="J89" s="3"/>
      <c r="K89" s="3"/>
      <c r="L89" s="3"/>
      <c r="M89" s="3"/>
      <c r="N89" s="3"/>
      <c r="O89" s="3"/>
      <c r="P89" s="3"/>
      <c r="Q89" s="3"/>
      <c r="R89" s="3"/>
      <c r="S89" s="3"/>
      <c r="T89" s="3"/>
      <c r="U89" s="3"/>
      <c r="V89" s="3"/>
      <c r="W89" s="3"/>
      <c r="X89" s="3"/>
      <c r="Y89" s="3"/>
      <c r="Z89" s="3"/>
    </row>
    <row r="90" spans="1:26" ht="15.75" customHeight="1">
      <c r="A90" s="47"/>
      <c r="B90" s="48"/>
      <c r="C90" s="48"/>
      <c r="D90" s="48"/>
      <c r="E90" s="1"/>
      <c r="F90" s="1"/>
      <c r="G90" s="3"/>
      <c r="H90" s="3"/>
      <c r="I90" s="3"/>
      <c r="J90" s="3"/>
      <c r="K90" s="3"/>
      <c r="L90" s="3"/>
      <c r="M90" s="3"/>
      <c r="N90" s="3"/>
      <c r="O90" s="3"/>
      <c r="P90" s="3"/>
      <c r="Q90" s="3"/>
      <c r="R90" s="3"/>
      <c r="S90" s="3"/>
      <c r="T90" s="3"/>
      <c r="U90" s="3"/>
      <c r="V90" s="3"/>
      <c r="W90" s="3"/>
      <c r="X90" s="3"/>
      <c r="Y90" s="3"/>
      <c r="Z90" s="3"/>
    </row>
    <row r="91" spans="1:26" ht="15.75" customHeight="1">
      <c r="A91" s="47"/>
      <c r="B91" s="48"/>
      <c r="C91" s="48"/>
      <c r="D91" s="48"/>
      <c r="E91" s="1"/>
      <c r="F91" s="1"/>
      <c r="G91" s="3"/>
      <c r="H91" s="3"/>
      <c r="I91" s="3"/>
      <c r="J91" s="3"/>
      <c r="K91" s="3"/>
      <c r="L91" s="3"/>
      <c r="M91" s="3"/>
      <c r="N91" s="3"/>
      <c r="O91" s="3"/>
      <c r="P91" s="3"/>
      <c r="Q91" s="3"/>
      <c r="R91" s="3"/>
      <c r="S91" s="3"/>
      <c r="T91" s="3"/>
      <c r="U91" s="3"/>
      <c r="V91" s="3"/>
      <c r="W91" s="3"/>
      <c r="X91" s="3"/>
      <c r="Y91" s="3"/>
      <c r="Z91" s="3"/>
    </row>
    <row r="92" spans="1:26" ht="15.75" customHeight="1">
      <c r="A92" s="47"/>
      <c r="B92" s="48"/>
      <c r="C92" s="48"/>
      <c r="D92" s="48"/>
      <c r="E92" s="1"/>
      <c r="F92" s="1"/>
      <c r="G92" s="3"/>
      <c r="H92" s="3"/>
      <c r="I92" s="3"/>
      <c r="J92" s="3"/>
      <c r="K92" s="3"/>
      <c r="L92" s="3"/>
      <c r="M92" s="3"/>
      <c r="N92" s="3"/>
      <c r="O92" s="3"/>
      <c r="P92" s="3"/>
      <c r="Q92" s="3"/>
      <c r="R92" s="3"/>
      <c r="S92" s="3"/>
      <c r="T92" s="3"/>
      <c r="U92" s="3"/>
      <c r="V92" s="3"/>
      <c r="W92" s="3"/>
      <c r="X92" s="3"/>
      <c r="Y92" s="3"/>
      <c r="Z92" s="3"/>
    </row>
    <row r="93" spans="1:26" ht="15.75" customHeight="1">
      <c r="A93" s="47"/>
      <c r="B93" s="48"/>
      <c r="C93" s="48"/>
      <c r="D93" s="48"/>
      <c r="E93" s="1"/>
      <c r="F93" s="1"/>
      <c r="G93" s="3"/>
      <c r="H93" s="3"/>
      <c r="I93" s="3"/>
      <c r="J93" s="3"/>
      <c r="K93" s="3"/>
      <c r="L93" s="3"/>
      <c r="M93" s="3"/>
      <c r="N93" s="3"/>
      <c r="O93" s="3"/>
      <c r="P93" s="3"/>
      <c r="Q93" s="3"/>
      <c r="R93" s="3"/>
      <c r="S93" s="3"/>
      <c r="T93" s="3"/>
      <c r="U93" s="3"/>
      <c r="V93" s="3"/>
      <c r="W93" s="3"/>
      <c r="X93" s="3"/>
      <c r="Y93" s="3"/>
      <c r="Z93" s="3"/>
    </row>
    <row r="94" spans="1:26" ht="15.75" customHeight="1">
      <c r="A94" s="47"/>
      <c r="B94" s="48"/>
      <c r="C94" s="48"/>
      <c r="D94" s="48"/>
      <c r="E94" s="1"/>
      <c r="F94" s="1"/>
      <c r="G94" s="3"/>
      <c r="H94" s="3"/>
      <c r="I94" s="3"/>
      <c r="J94" s="3"/>
      <c r="K94" s="3"/>
      <c r="L94" s="3"/>
      <c r="M94" s="3"/>
      <c r="N94" s="3"/>
      <c r="O94" s="3"/>
      <c r="P94" s="3"/>
      <c r="Q94" s="3"/>
      <c r="R94" s="3"/>
      <c r="S94" s="3"/>
      <c r="T94" s="3"/>
      <c r="U94" s="3"/>
      <c r="V94" s="3"/>
      <c r="W94" s="3"/>
      <c r="X94" s="3"/>
      <c r="Y94" s="3"/>
      <c r="Z94" s="3"/>
    </row>
    <row r="95" spans="1:26" ht="15.75" customHeight="1">
      <c r="A95" s="47"/>
      <c r="B95" s="48"/>
      <c r="C95" s="48"/>
      <c r="D95" s="48"/>
      <c r="E95" s="1"/>
      <c r="F95" s="1"/>
      <c r="G95" s="3"/>
      <c r="H95" s="3"/>
      <c r="I95" s="3"/>
      <c r="J95" s="3"/>
      <c r="K95" s="3"/>
      <c r="L95" s="3"/>
      <c r="M95" s="3"/>
      <c r="N95" s="3"/>
      <c r="O95" s="3"/>
      <c r="P95" s="3"/>
      <c r="Q95" s="3"/>
      <c r="R95" s="3"/>
      <c r="S95" s="3"/>
      <c r="T95" s="3"/>
      <c r="U95" s="3"/>
      <c r="V95" s="3"/>
      <c r="W95" s="3"/>
      <c r="X95" s="3"/>
      <c r="Y95" s="3"/>
      <c r="Z95" s="3"/>
    </row>
    <row r="96" spans="1:26" ht="15.75" customHeight="1">
      <c r="A96" s="47"/>
      <c r="B96" s="48"/>
      <c r="C96" s="48"/>
      <c r="D96" s="48"/>
      <c r="E96" s="1"/>
      <c r="F96" s="1"/>
      <c r="G96" s="3"/>
      <c r="H96" s="3"/>
      <c r="I96" s="3"/>
      <c r="J96" s="3"/>
      <c r="K96" s="3"/>
      <c r="L96" s="3"/>
      <c r="M96" s="3"/>
      <c r="N96" s="3"/>
      <c r="O96" s="3"/>
      <c r="P96" s="3"/>
      <c r="Q96" s="3"/>
      <c r="R96" s="3"/>
      <c r="S96" s="3"/>
      <c r="T96" s="3"/>
      <c r="U96" s="3"/>
      <c r="V96" s="3"/>
      <c r="W96" s="3"/>
      <c r="X96" s="3"/>
      <c r="Y96" s="3"/>
      <c r="Z96" s="3"/>
    </row>
    <row r="97" spans="1:26" ht="15.75" customHeight="1">
      <c r="A97" s="47"/>
      <c r="B97" s="48"/>
      <c r="C97" s="48"/>
      <c r="D97" s="48"/>
      <c r="E97" s="1"/>
      <c r="F97" s="1"/>
      <c r="G97" s="3"/>
      <c r="H97" s="3"/>
      <c r="I97" s="3"/>
      <c r="J97" s="3"/>
      <c r="K97" s="3"/>
      <c r="L97" s="3"/>
      <c r="M97" s="3"/>
      <c r="N97" s="3"/>
      <c r="O97" s="3"/>
      <c r="P97" s="3"/>
      <c r="Q97" s="3"/>
      <c r="R97" s="3"/>
      <c r="S97" s="3"/>
      <c r="T97" s="3"/>
      <c r="U97" s="3"/>
      <c r="V97" s="3"/>
      <c r="W97" s="3"/>
      <c r="X97" s="3"/>
      <c r="Y97" s="3"/>
      <c r="Z97" s="3"/>
    </row>
    <row r="98" spans="1:26" ht="15.75" customHeight="1">
      <c r="A98" s="47"/>
      <c r="B98" s="48"/>
      <c r="C98" s="48"/>
      <c r="D98" s="48"/>
      <c r="E98" s="1"/>
      <c r="F98" s="1"/>
      <c r="G98" s="3"/>
      <c r="H98" s="3"/>
      <c r="I98" s="3"/>
      <c r="J98" s="3"/>
      <c r="K98" s="3"/>
      <c r="L98" s="3"/>
      <c r="M98" s="3"/>
      <c r="N98" s="3"/>
      <c r="O98" s="3"/>
      <c r="P98" s="3"/>
      <c r="Q98" s="3"/>
      <c r="R98" s="3"/>
      <c r="S98" s="3"/>
      <c r="T98" s="3"/>
      <c r="U98" s="3"/>
      <c r="V98" s="3"/>
      <c r="W98" s="3"/>
      <c r="X98" s="3"/>
      <c r="Y98" s="3"/>
      <c r="Z98" s="3"/>
    </row>
    <row r="99" spans="1:26" ht="15.75" customHeight="1">
      <c r="A99" s="47"/>
      <c r="B99" s="48"/>
      <c r="C99" s="48"/>
      <c r="D99" s="48"/>
      <c r="E99" s="1"/>
      <c r="F99" s="1"/>
      <c r="G99" s="3"/>
      <c r="H99" s="3"/>
      <c r="I99" s="3"/>
      <c r="J99" s="3"/>
      <c r="K99" s="3"/>
      <c r="L99" s="3"/>
      <c r="M99" s="3"/>
      <c r="N99" s="3"/>
      <c r="O99" s="3"/>
      <c r="P99" s="3"/>
      <c r="Q99" s="3"/>
      <c r="R99" s="3"/>
      <c r="S99" s="3"/>
      <c r="T99" s="3"/>
      <c r="U99" s="3"/>
      <c r="V99" s="3"/>
      <c r="W99" s="3"/>
      <c r="X99" s="3"/>
      <c r="Y99" s="3"/>
      <c r="Z99" s="3"/>
    </row>
    <row r="100" spans="1:26" ht="15.75" customHeight="1">
      <c r="A100" s="47"/>
      <c r="B100" s="48"/>
      <c r="C100" s="48"/>
      <c r="D100" s="48"/>
      <c r="E100" s="1"/>
      <c r="F100" s="1"/>
      <c r="G100" s="3"/>
      <c r="H100" s="3"/>
      <c r="I100" s="3"/>
      <c r="J100" s="3"/>
      <c r="K100" s="3"/>
      <c r="L100" s="3"/>
      <c r="M100" s="3"/>
      <c r="N100" s="3"/>
      <c r="O100" s="3"/>
      <c r="P100" s="3"/>
      <c r="Q100" s="3"/>
      <c r="R100" s="3"/>
      <c r="S100" s="3"/>
      <c r="T100" s="3"/>
      <c r="U100" s="3"/>
      <c r="V100" s="3"/>
      <c r="W100" s="3"/>
      <c r="X100" s="3"/>
      <c r="Y100" s="3"/>
      <c r="Z100" s="3"/>
    </row>
    <row r="101" spans="1:26" ht="15.75" customHeight="1">
      <c r="A101" s="47"/>
      <c r="B101" s="48"/>
      <c r="C101" s="48"/>
      <c r="D101" s="48"/>
      <c r="E101" s="1"/>
      <c r="F101" s="1"/>
      <c r="G101" s="3"/>
      <c r="H101" s="3"/>
      <c r="I101" s="3"/>
      <c r="J101" s="3"/>
      <c r="K101" s="3"/>
      <c r="L101" s="3"/>
      <c r="M101" s="3"/>
      <c r="N101" s="3"/>
      <c r="O101" s="3"/>
      <c r="P101" s="3"/>
      <c r="Q101" s="3"/>
      <c r="R101" s="3"/>
      <c r="S101" s="3"/>
      <c r="T101" s="3"/>
      <c r="U101" s="3"/>
      <c r="V101" s="3"/>
      <c r="W101" s="3"/>
      <c r="X101" s="3"/>
      <c r="Y101" s="3"/>
      <c r="Z101" s="3"/>
    </row>
    <row r="102" spans="1:26" ht="15.75" customHeight="1">
      <c r="A102" s="47"/>
      <c r="B102" s="48"/>
      <c r="C102" s="48"/>
      <c r="D102" s="48"/>
      <c r="E102" s="1"/>
      <c r="F102" s="1"/>
      <c r="G102" s="3"/>
      <c r="H102" s="3"/>
      <c r="I102" s="3"/>
      <c r="J102" s="3"/>
      <c r="K102" s="3"/>
      <c r="L102" s="3"/>
      <c r="M102" s="3"/>
      <c r="N102" s="3"/>
      <c r="O102" s="3"/>
      <c r="P102" s="3"/>
      <c r="Q102" s="3"/>
      <c r="R102" s="3"/>
      <c r="S102" s="3"/>
      <c r="T102" s="3"/>
      <c r="U102" s="3"/>
      <c r="V102" s="3"/>
      <c r="W102" s="3"/>
      <c r="X102" s="3"/>
      <c r="Y102" s="3"/>
      <c r="Z102" s="3"/>
    </row>
    <row r="103" spans="1:26" ht="15.75" customHeight="1">
      <c r="A103" s="47"/>
      <c r="B103" s="48"/>
      <c r="C103" s="48"/>
      <c r="D103" s="48"/>
      <c r="E103" s="1"/>
      <c r="F103" s="1"/>
      <c r="G103" s="3"/>
      <c r="H103" s="3"/>
      <c r="I103" s="3"/>
      <c r="J103" s="3"/>
      <c r="K103" s="3"/>
      <c r="L103" s="3"/>
      <c r="M103" s="3"/>
      <c r="N103" s="3"/>
      <c r="O103" s="3"/>
      <c r="P103" s="3"/>
      <c r="Q103" s="3"/>
      <c r="R103" s="3"/>
      <c r="S103" s="3"/>
      <c r="T103" s="3"/>
      <c r="U103" s="3"/>
      <c r="V103" s="3"/>
      <c r="W103" s="3"/>
      <c r="X103" s="3"/>
      <c r="Y103" s="3"/>
      <c r="Z103" s="3"/>
    </row>
    <row r="104" spans="1:26" ht="15.75" customHeight="1">
      <c r="A104" s="47"/>
      <c r="B104" s="48"/>
      <c r="C104" s="48"/>
      <c r="D104" s="48"/>
      <c r="E104" s="1"/>
      <c r="F104" s="1"/>
      <c r="G104" s="3"/>
      <c r="H104" s="3"/>
      <c r="I104" s="3"/>
      <c r="J104" s="3"/>
      <c r="K104" s="3"/>
      <c r="L104" s="3"/>
      <c r="M104" s="3"/>
      <c r="N104" s="3"/>
      <c r="O104" s="3"/>
      <c r="P104" s="3"/>
      <c r="Q104" s="3"/>
      <c r="R104" s="3"/>
      <c r="S104" s="3"/>
      <c r="T104" s="3"/>
      <c r="U104" s="3"/>
      <c r="V104" s="3"/>
      <c r="W104" s="3"/>
      <c r="X104" s="3"/>
      <c r="Y104" s="3"/>
      <c r="Z104" s="3"/>
    </row>
    <row r="105" spans="1:26" ht="15.75" customHeight="1">
      <c r="A105" s="47"/>
      <c r="B105" s="48"/>
      <c r="C105" s="48"/>
      <c r="D105" s="48"/>
      <c r="E105" s="1"/>
      <c r="F105" s="1"/>
      <c r="G105" s="3"/>
      <c r="H105" s="3"/>
      <c r="I105" s="3"/>
      <c r="J105" s="3"/>
      <c r="K105" s="3"/>
      <c r="L105" s="3"/>
      <c r="M105" s="3"/>
      <c r="N105" s="3"/>
      <c r="O105" s="3"/>
      <c r="P105" s="3"/>
      <c r="Q105" s="3"/>
      <c r="R105" s="3"/>
      <c r="S105" s="3"/>
      <c r="T105" s="3"/>
      <c r="U105" s="3"/>
      <c r="V105" s="3"/>
      <c r="W105" s="3"/>
      <c r="X105" s="3"/>
      <c r="Y105" s="3"/>
      <c r="Z105" s="3"/>
    </row>
    <row r="106" spans="1:26" ht="15.75" customHeight="1">
      <c r="A106" s="47"/>
      <c r="B106" s="48"/>
      <c r="C106" s="48"/>
      <c r="D106" s="48"/>
      <c r="E106" s="1"/>
      <c r="F106" s="1"/>
      <c r="G106" s="3"/>
      <c r="H106" s="3"/>
      <c r="I106" s="3"/>
      <c r="J106" s="3"/>
      <c r="K106" s="3"/>
      <c r="L106" s="3"/>
      <c r="M106" s="3"/>
      <c r="N106" s="3"/>
      <c r="O106" s="3"/>
      <c r="P106" s="3"/>
      <c r="Q106" s="3"/>
      <c r="R106" s="3"/>
      <c r="S106" s="3"/>
      <c r="T106" s="3"/>
      <c r="U106" s="3"/>
      <c r="V106" s="3"/>
      <c r="W106" s="3"/>
      <c r="X106" s="3"/>
      <c r="Y106" s="3"/>
      <c r="Z106" s="3"/>
    </row>
    <row r="107" spans="1:26" ht="15.75" customHeight="1">
      <c r="A107" s="47"/>
      <c r="B107" s="48"/>
      <c r="C107" s="48"/>
      <c r="D107" s="48"/>
      <c r="E107" s="1"/>
      <c r="F107" s="1"/>
      <c r="G107" s="3"/>
      <c r="H107" s="3"/>
      <c r="I107" s="3"/>
      <c r="J107" s="3"/>
      <c r="K107" s="3"/>
      <c r="L107" s="3"/>
      <c r="M107" s="3"/>
      <c r="N107" s="3"/>
      <c r="O107" s="3"/>
      <c r="P107" s="3"/>
      <c r="Q107" s="3"/>
      <c r="R107" s="3"/>
      <c r="S107" s="3"/>
      <c r="T107" s="3"/>
      <c r="U107" s="3"/>
      <c r="V107" s="3"/>
      <c r="W107" s="3"/>
      <c r="X107" s="3"/>
      <c r="Y107" s="3"/>
      <c r="Z107" s="3"/>
    </row>
    <row r="108" spans="1:26" ht="15.75" customHeight="1">
      <c r="A108" s="47"/>
      <c r="B108" s="48"/>
      <c r="C108" s="48"/>
      <c r="D108" s="48"/>
      <c r="E108" s="1"/>
      <c r="F108" s="1"/>
      <c r="G108" s="3"/>
      <c r="H108" s="3"/>
      <c r="I108" s="3"/>
      <c r="J108" s="3"/>
      <c r="K108" s="3"/>
      <c r="L108" s="3"/>
      <c r="M108" s="3"/>
      <c r="N108" s="3"/>
      <c r="O108" s="3"/>
      <c r="P108" s="3"/>
      <c r="Q108" s="3"/>
      <c r="R108" s="3"/>
      <c r="S108" s="3"/>
      <c r="T108" s="3"/>
      <c r="U108" s="3"/>
      <c r="V108" s="3"/>
      <c r="W108" s="3"/>
      <c r="X108" s="3"/>
      <c r="Y108" s="3"/>
      <c r="Z108" s="3"/>
    </row>
    <row r="109" spans="1:26" ht="15.75" customHeight="1">
      <c r="A109" s="47"/>
      <c r="B109" s="48"/>
      <c r="C109" s="48"/>
      <c r="D109" s="48"/>
      <c r="E109" s="1"/>
      <c r="F109" s="1"/>
      <c r="G109" s="3"/>
      <c r="H109" s="3"/>
      <c r="I109" s="3"/>
      <c r="J109" s="3"/>
      <c r="K109" s="3"/>
      <c r="L109" s="3"/>
      <c r="M109" s="3"/>
      <c r="N109" s="3"/>
      <c r="O109" s="3"/>
      <c r="P109" s="3"/>
      <c r="Q109" s="3"/>
      <c r="R109" s="3"/>
      <c r="S109" s="3"/>
      <c r="T109" s="3"/>
      <c r="U109" s="3"/>
      <c r="V109" s="3"/>
      <c r="W109" s="3"/>
      <c r="X109" s="3"/>
      <c r="Y109" s="3"/>
      <c r="Z109" s="3"/>
    </row>
    <row r="110" spans="1:26" ht="15.75" customHeight="1">
      <c r="A110" s="47"/>
      <c r="B110" s="48"/>
      <c r="C110" s="48"/>
      <c r="D110" s="48"/>
      <c r="E110" s="1"/>
      <c r="F110" s="1"/>
      <c r="G110" s="3"/>
      <c r="H110" s="3"/>
      <c r="I110" s="3"/>
      <c r="J110" s="3"/>
      <c r="K110" s="3"/>
      <c r="L110" s="3"/>
      <c r="M110" s="3"/>
      <c r="N110" s="3"/>
      <c r="O110" s="3"/>
      <c r="P110" s="3"/>
      <c r="Q110" s="3"/>
      <c r="R110" s="3"/>
      <c r="S110" s="3"/>
      <c r="T110" s="3"/>
      <c r="U110" s="3"/>
      <c r="V110" s="3"/>
      <c r="W110" s="3"/>
      <c r="X110" s="3"/>
      <c r="Y110" s="3"/>
      <c r="Z110" s="3"/>
    </row>
    <row r="111" spans="1:26" ht="15.75" customHeight="1">
      <c r="A111" s="47"/>
      <c r="B111" s="48"/>
      <c r="C111" s="48"/>
      <c r="D111" s="48"/>
      <c r="E111" s="1"/>
      <c r="F111" s="1"/>
      <c r="G111" s="3"/>
      <c r="H111" s="3"/>
      <c r="I111" s="3"/>
      <c r="J111" s="3"/>
      <c r="K111" s="3"/>
      <c r="L111" s="3"/>
      <c r="M111" s="3"/>
      <c r="N111" s="3"/>
      <c r="O111" s="3"/>
      <c r="P111" s="3"/>
      <c r="Q111" s="3"/>
      <c r="R111" s="3"/>
      <c r="S111" s="3"/>
      <c r="T111" s="3"/>
      <c r="U111" s="3"/>
      <c r="V111" s="3"/>
      <c r="W111" s="3"/>
      <c r="X111" s="3"/>
      <c r="Y111" s="3"/>
      <c r="Z111" s="3"/>
    </row>
    <row r="112" spans="1:26" ht="15.75" customHeight="1">
      <c r="A112" s="47"/>
      <c r="B112" s="48"/>
      <c r="C112" s="48"/>
      <c r="D112" s="48"/>
      <c r="E112" s="1"/>
      <c r="F112" s="1"/>
      <c r="G112" s="3"/>
      <c r="H112" s="3"/>
      <c r="I112" s="3"/>
      <c r="J112" s="3"/>
      <c r="K112" s="3"/>
      <c r="L112" s="3"/>
      <c r="M112" s="3"/>
      <c r="N112" s="3"/>
      <c r="O112" s="3"/>
      <c r="P112" s="3"/>
      <c r="Q112" s="3"/>
      <c r="R112" s="3"/>
      <c r="S112" s="3"/>
      <c r="T112" s="3"/>
      <c r="U112" s="3"/>
      <c r="V112" s="3"/>
      <c r="W112" s="3"/>
      <c r="X112" s="3"/>
      <c r="Y112" s="3"/>
      <c r="Z112" s="3"/>
    </row>
    <row r="113" spans="1:26" ht="15.75" customHeight="1">
      <c r="A113" s="47"/>
      <c r="B113" s="48"/>
      <c r="C113" s="48"/>
      <c r="D113" s="48"/>
      <c r="E113" s="1"/>
      <c r="F113" s="1"/>
      <c r="G113" s="3"/>
      <c r="H113" s="3"/>
      <c r="I113" s="3"/>
      <c r="J113" s="3"/>
      <c r="K113" s="3"/>
      <c r="L113" s="3"/>
      <c r="M113" s="3"/>
      <c r="N113" s="3"/>
      <c r="O113" s="3"/>
      <c r="P113" s="3"/>
      <c r="Q113" s="3"/>
      <c r="R113" s="3"/>
      <c r="S113" s="3"/>
      <c r="T113" s="3"/>
      <c r="U113" s="3"/>
      <c r="V113" s="3"/>
      <c r="W113" s="3"/>
      <c r="X113" s="3"/>
      <c r="Y113" s="3"/>
      <c r="Z113" s="3"/>
    </row>
    <row r="114" spans="1:26" ht="15.75" customHeight="1">
      <c r="A114" s="47"/>
      <c r="B114" s="48"/>
      <c r="C114" s="48"/>
      <c r="D114" s="48"/>
      <c r="E114" s="1"/>
      <c r="F114" s="1"/>
      <c r="G114" s="3"/>
      <c r="H114" s="3"/>
      <c r="I114" s="3"/>
      <c r="J114" s="3"/>
      <c r="K114" s="3"/>
      <c r="L114" s="3"/>
      <c r="M114" s="3"/>
      <c r="N114" s="3"/>
      <c r="O114" s="3"/>
      <c r="P114" s="3"/>
      <c r="Q114" s="3"/>
      <c r="R114" s="3"/>
      <c r="S114" s="3"/>
      <c r="T114" s="3"/>
      <c r="U114" s="3"/>
      <c r="V114" s="3"/>
      <c r="W114" s="3"/>
      <c r="X114" s="3"/>
      <c r="Y114" s="3"/>
      <c r="Z114" s="3"/>
    </row>
    <row r="115" spans="1:26" ht="15.75" customHeight="1">
      <c r="A115" s="47"/>
      <c r="B115" s="48"/>
      <c r="C115" s="48"/>
      <c r="D115" s="48"/>
      <c r="E115" s="1"/>
      <c r="F115" s="1"/>
      <c r="G115" s="3"/>
      <c r="H115" s="3"/>
      <c r="I115" s="3"/>
      <c r="J115" s="3"/>
      <c r="K115" s="3"/>
      <c r="L115" s="3"/>
      <c r="M115" s="3"/>
      <c r="N115" s="3"/>
      <c r="O115" s="3"/>
      <c r="P115" s="3"/>
      <c r="Q115" s="3"/>
      <c r="R115" s="3"/>
      <c r="S115" s="3"/>
      <c r="T115" s="3"/>
      <c r="U115" s="3"/>
      <c r="V115" s="3"/>
      <c r="W115" s="3"/>
      <c r="X115" s="3"/>
      <c r="Y115" s="3"/>
      <c r="Z115" s="3"/>
    </row>
    <row r="116" spans="1:26" ht="15.75" customHeight="1">
      <c r="A116" s="47"/>
      <c r="B116" s="48"/>
      <c r="C116" s="48"/>
      <c r="D116" s="48"/>
      <c r="E116" s="1"/>
      <c r="F116" s="1"/>
      <c r="G116" s="3"/>
      <c r="H116" s="3"/>
      <c r="I116" s="3"/>
      <c r="J116" s="3"/>
      <c r="K116" s="3"/>
      <c r="L116" s="3"/>
      <c r="M116" s="3"/>
      <c r="N116" s="3"/>
      <c r="O116" s="3"/>
      <c r="P116" s="3"/>
      <c r="Q116" s="3"/>
      <c r="R116" s="3"/>
      <c r="S116" s="3"/>
      <c r="T116" s="3"/>
      <c r="U116" s="3"/>
      <c r="V116" s="3"/>
      <c r="W116" s="3"/>
      <c r="X116" s="3"/>
      <c r="Y116" s="3"/>
      <c r="Z116" s="3"/>
    </row>
    <row r="117" spans="1:26" ht="15.75" customHeight="1">
      <c r="A117" s="47"/>
      <c r="B117" s="48"/>
      <c r="C117" s="48"/>
      <c r="D117" s="48"/>
      <c r="E117" s="1"/>
      <c r="F117" s="1"/>
      <c r="G117" s="3"/>
      <c r="H117" s="3"/>
      <c r="I117" s="3"/>
      <c r="J117" s="3"/>
      <c r="K117" s="3"/>
      <c r="L117" s="3"/>
      <c r="M117" s="3"/>
      <c r="N117" s="3"/>
      <c r="O117" s="3"/>
      <c r="P117" s="3"/>
      <c r="Q117" s="3"/>
      <c r="R117" s="3"/>
      <c r="S117" s="3"/>
      <c r="T117" s="3"/>
      <c r="U117" s="3"/>
      <c r="V117" s="3"/>
      <c r="W117" s="3"/>
      <c r="X117" s="3"/>
      <c r="Y117" s="3"/>
      <c r="Z117" s="3"/>
    </row>
    <row r="118" spans="1:26" ht="15.75" customHeight="1">
      <c r="A118" s="47"/>
      <c r="B118" s="48"/>
      <c r="C118" s="48"/>
      <c r="D118" s="48"/>
      <c r="E118" s="1"/>
      <c r="F118" s="1"/>
      <c r="G118" s="3"/>
      <c r="H118" s="3"/>
      <c r="I118" s="3"/>
      <c r="J118" s="3"/>
      <c r="K118" s="3"/>
      <c r="L118" s="3"/>
      <c r="M118" s="3"/>
      <c r="N118" s="3"/>
      <c r="O118" s="3"/>
      <c r="P118" s="3"/>
      <c r="Q118" s="3"/>
      <c r="R118" s="3"/>
      <c r="S118" s="3"/>
      <c r="T118" s="3"/>
      <c r="U118" s="3"/>
      <c r="V118" s="3"/>
      <c r="W118" s="3"/>
      <c r="X118" s="3"/>
      <c r="Y118" s="3"/>
      <c r="Z118" s="3"/>
    </row>
    <row r="119" spans="1:26" ht="15.75" customHeight="1">
      <c r="A119" s="47"/>
      <c r="B119" s="48"/>
      <c r="C119" s="48"/>
      <c r="D119" s="48"/>
      <c r="E119" s="1"/>
      <c r="F119" s="1"/>
      <c r="G119" s="3"/>
      <c r="H119" s="3"/>
      <c r="I119" s="3"/>
      <c r="J119" s="3"/>
      <c r="K119" s="3"/>
      <c r="L119" s="3"/>
      <c r="M119" s="3"/>
      <c r="N119" s="3"/>
      <c r="O119" s="3"/>
      <c r="P119" s="3"/>
      <c r="Q119" s="3"/>
      <c r="R119" s="3"/>
      <c r="S119" s="3"/>
      <c r="T119" s="3"/>
      <c r="U119" s="3"/>
      <c r="V119" s="3"/>
      <c r="W119" s="3"/>
      <c r="X119" s="3"/>
      <c r="Y119" s="3"/>
      <c r="Z119" s="3"/>
    </row>
    <row r="120" spans="1:26" ht="15.75" customHeight="1">
      <c r="A120" s="47"/>
      <c r="B120" s="48"/>
      <c r="C120" s="48"/>
      <c r="D120" s="48"/>
      <c r="E120" s="1"/>
      <c r="F120" s="1"/>
      <c r="G120" s="3"/>
      <c r="H120" s="3"/>
      <c r="I120" s="3"/>
      <c r="J120" s="3"/>
      <c r="K120" s="3"/>
      <c r="L120" s="3"/>
      <c r="M120" s="3"/>
      <c r="N120" s="3"/>
      <c r="O120" s="3"/>
      <c r="P120" s="3"/>
      <c r="Q120" s="3"/>
      <c r="R120" s="3"/>
      <c r="S120" s="3"/>
      <c r="T120" s="3"/>
      <c r="U120" s="3"/>
      <c r="V120" s="3"/>
      <c r="W120" s="3"/>
      <c r="X120" s="3"/>
      <c r="Y120" s="3"/>
      <c r="Z120" s="3"/>
    </row>
    <row r="121" spans="1:26" ht="15.75" customHeight="1">
      <c r="A121" s="47"/>
      <c r="B121" s="48"/>
      <c r="C121" s="48"/>
      <c r="D121" s="48"/>
      <c r="E121" s="1"/>
      <c r="F121" s="1"/>
      <c r="G121" s="3"/>
      <c r="H121" s="3"/>
      <c r="I121" s="3"/>
      <c r="J121" s="3"/>
      <c r="K121" s="3"/>
      <c r="L121" s="3"/>
      <c r="M121" s="3"/>
      <c r="N121" s="3"/>
      <c r="O121" s="3"/>
      <c r="P121" s="3"/>
      <c r="Q121" s="3"/>
      <c r="R121" s="3"/>
      <c r="S121" s="3"/>
      <c r="T121" s="3"/>
      <c r="U121" s="3"/>
      <c r="V121" s="3"/>
      <c r="W121" s="3"/>
      <c r="X121" s="3"/>
      <c r="Y121" s="3"/>
      <c r="Z121" s="3"/>
    </row>
    <row r="122" spans="1:26" ht="15.75" customHeight="1">
      <c r="A122" s="47"/>
      <c r="B122" s="48"/>
      <c r="C122" s="48"/>
      <c r="D122" s="48"/>
      <c r="E122" s="1"/>
      <c r="F122" s="1"/>
      <c r="G122" s="3"/>
      <c r="H122" s="3"/>
      <c r="I122" s="3"/>
      <c r="J122" s="3"/>
      <c r="K122" s="3"/>
      <c r="L122" s="3"/>
      <c r="M122" s="3"/>
      <c r="N122" s="3"/>
      <c r="O122" s="3"/>
      <c r="P122" s="3"/>
      <c r="Q122" s="3"/>
      <c r="R122" s="3"/>
      <c r="S122" s="3"/>
      <c r="T122" s="3"/>
      <c r="U122" s="3"/>
      <c r="V122" s="3"/>
      <c r="W122" s="3"/>
      <c r="X122" s="3"/>
      <c r="Y122" s="3"/>
      <c r="Z122" s="3"/>
    </row>
    <row r="123" spans="1:26" ht="15.75" customHeight="1">
      <c r="A123" s="47"/>
      <c r="B123" s="48"/>
      <c r="C123" s="48"/>
      <c r="D123" s="48"/>
      <c r="E123" s="1"/>
      <c r="F123" s="1"/>
      <c r="G123" s="3"/>
      <c r="H123" s="3"/>
      <c r="I123" s="3"/>
      <c r="J123" s="3"/>
      <c r="K123" s="3"/>
      <c r="L123" s="3"/>
      <c r="M123" s="3"/>
      <c r="N123" s="3"/>
      <c r="O123" s="3"/>
      <c r="P123" s="3"/>
      <c r="Q123" s="3"/>
      <c r="R123" s="3"/>
      <c r="S123" s="3"/>
      <c r="T123" s="3"/>
      <c r="U123" s="3"/>
      <c r="V123" s="3"/>
      <c r="W123" s="3"/>
      <c r="X123" s="3"/>
      <c r="Y123" s="3"/>
      <c r="Z123" s="3"/>
    </row>
    <row r="124" spans="1:26" ht="15.75" customHeight="1">
      <c r="A124" s="47"/>
      <c r="B124" s="48"/>
      <c r="C124" s="48"/>
      <c r="D124" s="48"/>
      <c r="E124" s="1"/>
      <c r="F124" s="1"/>
      <c r="G124" s="3"/>
      <c r="H124" s="3"/>
      <c r="I124" s="3"/>
      <c r="J124" s="3"/>
      <c r="K124" s="3"/>
      <c r="L124" s="3"/>
      <c r="M124" s="3"/>
      <c r="N124" s="3"/>
      <c r="O124" s="3"/>
      <c r="P124" s="3"/>
      <c r="Q124" s="3"/>
      <c r="R124" s="3"/>
      <c r="S124" s="3"/>
      <c r="T124" s="3"/>
      <c r="U124" s="3"/>
      <c r="V124" s="3"/>
      <c r="W124" s="3"/>
      <c r="X124" s="3"/>
      <c r="Y124" s="3"/>
      <c r="Z124" s="3"/>
    </row>
    <row r="125" spans="1:26" ht="15.75" customHeight="1">
      <c r="A125" s="47"/>
      <c r="B125" s="48"/>
      <c r="C125" s="48"/>
      <c r="D125" s="48"/>
      <c r="E125" s="1"/>
      <c r="F125" s="1"/>
      <c r="G125" s="3"/>
      <c r="H125" s="3"/>
      <c r="I125" s="3"/>
      <c r="J125" s="3"/>
      <c r="K125" s="3"/>
      <c r="L125" s="3"/>
      <c r="M125" s="3"/>
      <c r="N125" s="3"/>
      <c r="O125" s="3"/>
      <c r="P125" s="3"/>
      <c r="Q125" s="3"/>
      <c r="R125" s="3"/>
      <c r="S125" s="3"/>
      <c r="T125" s="3"/>
      <c r="U125" s="3"/>
      <c r="V125" s="3"/>
      <c r="W125" s="3"/>
      <c r="X125" s="3"/>
      <c r="Y125" s="3"/>
      <c r="Z125" s="3"/>
    </row>
    <row r="126" spans="1:26" ht="15.75" customHeight="1">
      <c r="A126" s="47"/>
      <c r="B126" s="48"/>
      <c r="C126" s="48"/>
      <c r="D126" s="48"/>
      <c r="E126" s="1"/>
      <c r="F126" s="1"/>
      <c r="G126" s="3"/>
      <c r="H126" s="3"/>
      <c r="I126" s="3"/>
      <c r="J126" s="3"/>
      <c r="K126" s="3"/>
      <c r="L126" s="3"/>
      <c r="M126" s="3"/>
      <c r="N126" s="3"/>
      <c r="O126" s="3"/>
      <c r="P126" s="3"/>
      <c r="Q126" s="3"/>
      <c r="R126" s="3"/>
      <c r="S126" s="3"/>
      <c r="T126" s="3"/>
      <c r="U126" s="3"/>
      <c r="V126" s="3"/>
      <c r="W126" s="3"/>
      <c r="X126" s="3"/>
      <c r="Y126" s="3"/>
      <c r="Z126" s="3"/>
    </row>
    <row r="127" spans="1:26" ht="15.75" customHeight="1">
      <c r="A127" s="47"/>
      <c r="B127" s="48"/>
      <c r="C127" s="48"/>
      <c r="D127" s="48"/>
      <c r="E127" s="1"/>
      <c r="F127" s="1"/>
      <c r="G127" s="3"/>
      <c r="H127" s="3"/>
      <c r="I127" s="3"/>
      <c r="J127" s="3"/>
      <c r="K127" s="3"/>
      <c r="L127" s="3"/>
      <c r="M127" s="3"/>
      <c r="N127" s="3"/>
      <c r="O127" s="3"/>
      <c r="P127" s="3"/>
      <c r="Q127" s="3"/>
      <c r="R127" s="3"/>
      <c r="S127" s="3"/>
      <c r="T127" s="3"/>
      <c r="U127" s="3"/>
      <c r="V127" s="3"/>
      <c r="W127" s="3"/>
      <c r="X127" s="3"/>
      <c r="Y127" s="3"/>
      <c r="Z127" s="3"/>
    </row>
    <row r="128" spans="1:26" ht="15.75" customHeight="1">
      <c r="A128" s="47"/>
      <c r="B128" s="48"/>
      <c r="C128" s="48"/>
      <c r="D128" s="48"/>
      <c r="E128" s="1"/>
      <c r="F128" s="1"/>
      <c r="G128" s="3"/>
      <c r="H128" s="3"/>
      <c r="I128" s="3"/>
      <c r="J128" s="3"/>
      <c r="K128" s="3"/>
      <c r="L128" s="3"/>
      <c r="M128" s="3"/>
      <c r="N128" s="3"/>
      <c r="O128" s="3"/>
      <c r="P128" s="3"/>
      <c r="Q128" s="3"/>
      <c r="R128" s="3"/>
      <c r="S128" s="3"/>
      <c r="T128" s="3"/>
      <c r="U128" s="3"/>
      <c r="V128" s="3"/>
      <c r="W128" s="3"/>
      <c r="X128" s="3"/>
      <c r="Y128" s="3"/>
      <c r="Z128" s="3"/>
    </row>
    <row r="129" spans="1:26" ht="15.75" customHeight="1">
      <c r="A129" s="47"/>
      <c r="B129" s="48"/>
      <c r="C129" s="48"/>
      <c r="D129" s="48"/>
      <c r="E129" s="1"/>
      <c r="F129" s="1"/>
      <c r="G129" s="3"/>
      <c r="H129" s="3"/>
      <c r="I129" s="3"/>
      <c r="J129" s="3"/>
      <c r="K129" s="3"/>
      <c r="L129" s="3"/>
      <c r="M129" s="3"/>
      <c r="N129" s="3"/>
      <c r="O129" s="3"/>
      <c r="P129" s="3"/>
      <c r="Q129" s="3"/>
      <c r="R129" s="3"/>
      <c r="S129" s="3"/>
      <c r="T129" s="3"/>
      <c r="U129" s="3"/>
      <c r="V129" s="3"/>
      <c r="W129" s="3"/>
      <c r="X129" s="3"/>
      <c r="Y129" s="3"/>
      <c r="Z129" s="3"/>
    </row>
    <row r="130" spans="1:26" ht="15.75" customHeight="1">
      <c r="A130" s="47"/>
      <c r="B130" s="48"/>
      <c r="C130" s="48"/>
      <c r="D130" s="48"/>
      <c r="E130" s="1"/>
      <c r="F130" s="1"/>
      <c r="G130" s="3"/>
      <c r="H130" s="3"/>
      <c r="I130" s="3"/>
      <c r="J130" s="3"/>
      <c r="K130" s="3"/>
      <c r="L130" s="3"/>
      <c r="M130" s="3"/>
      <c r="N130" s="3"/>
      <c r="O130" s="3"/>
      <c r="P130" s="3"/>
      <c r="Q130" s="3"/>
      <c r="R130" s="3"/>
      <c r="S130" s="3"/>
      <c r="T130" s="3"/>
      <c r="U130" s="3"/>
      <c r="V130" s="3"/>
      <c r="W130" s="3"/>
      <c r="X130" s="3"/>
      <c r="Y130" s="3"/>
      <c r="Z130" s="3"/>
    </row>
    <row r="131" spans="1:26" ht="15.75" customHeight="1">
      <c r="A131" s="47"/>
      <c r="B131" s="48"/>
      <c r="C131" s="48"/>
      <c r="D131" s="48"/>
      <c r="E131" s="1"/>
      <c r="F131" s="1"/>
      <c r="G131" s="3"/>
      <c r="H131" s="3"/>
      <c r="I131" s="3"/>
      <c r="J131" s="3"/>
      <c r="K131" s="3"/>
      <c r="L131" s="3"/>
      <c r="M131" s="3"/>
      <c r="N131" s="3"/>
      <c r="O131" s="3"/>
      <c r="P131" s="3"/>
      <c r="Q131" s="3"/>
      <c r="R131" s="3"/>
      <c r="S131" s="3"/>
      <c r="T131" s="3"/>
      <c r="U131" s="3"/>
      <c r="V131" s="3"/>
      <c r="W131" s="3"/>
      <c r="X131" s="3"/>
      <c r="Y131" s="3"/>
      <c r="Z131" s="3"/>
    </row>
    <row r="132" spans="1:26" ht="15.75" customHeight="1">
      <c r="A132" s="47"/>
      <c r="B132" s="48"/>
      <c r="C132" s="48"/>
      <c r="D132" s="48"/>
      <c r="E132" s="1"/>
      <c r="F132" s="1"/>
      <c r="G132" s="3"/>
      <c r="H132" s="3"/>
      <c r="I132" s="3"/>
      <c r="J132" s="3"/>
      <c r="K132" s="3"/>
      <c r="L132" s="3"/>
      <c r="M132" s="3"/>
      <c r="N132" s="3"/>
      <c r="O132" s="3"/>
      <c r="P132" s="3"/>
      <c r="Q132" s="3"/>
      <c r="R132" s="3"/>
      <c r="S132" s="3"/>
      <c r="T132" s="3"/>
      <c r="U132" s="3"/>
      <c r="V132" s="3"/>
      <c r="W132" s="3"/>
      <c r="X132" s="3"/>
      <c r="Y132" s="3"/>
      <c r="Z132" s="3"/>
    </row>
    <row r="133" spans="1:26" ht="15.75" customHeight="1">
      <c r="A133" s="47"/>
      <c r="B133" s="48"/>
      <c r="C133" s="48"/>
      <c r="D133" s="48"/>
      <c r="E133" s="1"/>
      <c r="F133" s="1"/>
      <c r="G133" s="3"/>
      <c r="H133" s="3"/>
      <c r="I133" s="3"/>
      <c r="J133" s="3"/>
      <c r="K133" s="3"/>
      <c r="L133" s="3"/>
      <c r="M133" s="3"/>
      <c r="N133" s="3"/>
      <c r="O133" s="3"/>
      <c r="P133" s="3"/>
      <c r="Q133" s="3"/>
      <c r="R133" s="3"/>
      <c r="S133" s="3"/>
      <c r="T133" s="3"/>
      <c r="U133" s="3"/>
      <c r="V133" s="3"/>
      <c r="W133" s="3"/>
      <c r="X133" s="3"/>
      <c r="Y133" s="3"/>
      <c r="Z133" s="3"/>
    </row>
    <row r="134" spans="1:26" ht="15.75" customHeight="1">
      <c r="A134" s="47"/>
      <c r="B134" s="48"/>
      <c r="C134" s="48"/>
      <c r="D134" s="48"/>
      <c r="E134" s="1"/>
      <c r="F134" s="1"/>
      <c r="G134" s="3"/>
      <c r="H134" s="3"/>
      <c r="I134" s="3"/>
      <c r="J134" s="3"/>
      <c r="K134" s="3"/>
      <c r="L134" s="3"/>
      <c r="M134" s="3"/>
      <c r="N134" s="3"/>
      <c r="O134" s="3"/>
      <c r="P134" s="3"/>
      <c r="Q134" s="3"/>
      <c r="R134" s="3"/>
      <c r="S134" s="3"/>
      <c r="T134" s="3"/>
      <c r="U134" s="3"/>
      <c r="V134" s="3"/>
      <c r="W134" s="3"/>
      <c r="X134" s="3"/>
      <c r="Y134" s="3"/>
      <c r="Z134" s="3"/>
    </row>
    <row r="135" spans="1:26" ht="15.75" customHeight="1">
      <c r="A135" s="47"/>
      <c r="B135" s="48"/>
      <c r="C135" s="48"/>
      <c r="D135" s="48"/>
      <c r="E135" s="1"/>
      <c r="F135" s="1"/>
      <c r="G135" s="3"/>
      <c r="H135" s="3"/>
      <c r="I135" s="3"/>
      <c r="J135" s="3"/>
      <c r="K135" s="3"/>
      <c r="L135" s="3"/>
      <c r="M135" s="3"/>
      <c r="N135" s="3"/>
      <c r="O135" s="3"/>
      <c r="P135" s="3"/>
      <c r="Q135" s="3"/>
      <c r="R135" s="3"/>
      <c r="S135" s="3"/>
      <c r="T135" s="3"/>
      <c r="U135" s="3"/>
      <c r="V135" s="3"/>
      <c r="W135" s="3"/>
      <c r="X135" s="3"/>
      <c r="Y135" s="3"/>
      <c r="Z135" s="3"/>
    </row>
    <row r="136" spans="1:26" ht="15.75" customHeight="1">
      <c r="A136" s="47"/>
      <c r="B136" s="48"/>
      <c r="C136" s="48"/>
      <c r="D136" s="48"/>
      <c r="E136" s="1"/>
      <c r="F136" s="1"/>
      <c r="G136" s="3"/>
      <c r="H136" s="3"/>
      <c r="I136" s="3"/>
      <c r="J136" s="3"/>
      <c r="K136" s="3"/>
      <c r="L136" s="3"/>
      <c r="M136" s="3"/>
      <c r="N136" s="3"/>
      <c r="O136" s="3"/>
      <c r="P136" s="3"/>
      <c r="Q136" s="3"/>
      <c r="R136" s="3"/>
      <c r="S136" s="3"/>
      <c r="T136" s="3"/>
      <c r="U136" s="3"/>
      <c r="V136" s="3"/>
      <c r="W136" s="3"/>
      <c r="X136" s="3"/>
      <c r="Y136" s="3"/>
      <c r="Z136" s="3"/>
    </row>
    <row r="137" spans="1:26" ht="15.75" customHeight="1">
      <c r="A137" s="47"/>
      <c r="B137" s="48"/>
      <c r="C137" s="48"/>
      <c r="D137" s="48"/>
      <c r="E137" s="1"/>
      <c r="F137" s="1"/>
      <c r="G137" s="3"/>
      <c r="H137" s="3"/>
      <c r="I137" s="3"/>
      <c r="J137" s="3"/>
      <c r="K137" s="3"/>
      <c r="L137" s="3"/>
      <c r="M137" s="3"/>
      <c r="N137" s="3"/>
      <c r="O137" s="3"/>
      <c r="P137" s="3"/>
      <c r="Q137" s="3"/>
      <c r="R137" s="3"/>
      <c r="S137" s="3"/>
      <c r="T137" s="3"/>
      <c r="U137" s="3"/>
      <c r="V137" s="3"/>
      <c r="W137" s="3"/>
      <c r="X137" s="3"/>
      <c r="Y137" s="3"/>
      <c r="Z137" s="3"/>
    </row>
    <row r="138" spans="1:26" ht="15.75" customHeight="1">
      <c r="A138" s="47"/>
      <c r="B138" s="48"/>
      <c r="C138" s="48"/>
      <c r="D138" s="48"/>
      <c r="E138" s="1"/>
      <c r="F138" s="1"/>
      <c r="G138" s="3"/>
      <c r="H138" s="3"/>
      <c r="I138" s="3"/>
      <c r="J138" s="3"/>
      <c r="K138" s="3"/>
      <c r="L138" s="3"/>
      <c r="M138" s="3"/>
      <c r="N138" s="3"/>
      <c r="O138" s="3"/>
      <c r="P138" s="3"/>
      <c r="Q138" s="3"/>
      <c r="R138" s="3"/>
      <c r="S138" s="3"/>
      <c r="T138" s="3"/>
      <c r="U138" s="3"/>
      <c r="V138" s="3"/>
      <c r="W138" s="3"/>
      <c r="X138" s="3"/>
      <c r="Y138" s="3"/>
      <c r="Z138" s="3"/>
    </row>
    <row r="139" spans="1:26" ht="15.75" customHeight="1">
      <c r="A139" s="47"/>
      <c r="B139" s="48"/>
      <c r="C139" s="48"/>
      <c r="D139" s="48"/>
      <c r="E139" s="1"/>
      <c r="F139" s="1"/>
      <c r="G139" s="3"/>
      <c r="H139" s="3"/>
      <c r="I139" s="3"/>
      <c r="J139" s="3"/>
      <c r="K139" s="3"/>
      <c r="L139" s="3"/>
      <c r="M139" s="3"/>
      <c r="N139" s="3"/>
      <c r="O139" s="3"/>
      <c r="P139" s="3"/>
      <c r="Q139" s="3"/>
      <c r="R139" s="3"/>
      <c r="S139" s="3"/>
      <c r="T139" s="3"/>
      <c r="U139" s="3"/>
      <c r="V139" s="3"/>
      <c r="W139" s="3"/>
      <c r="X139" s="3"/>
      <c r="Y139" s="3"/>
      <c r="Z139" s="3"/>
    </row>
    <row r="140" spans="1:26" ht="15.75" customHeight="1">
      <c r="A140" s="47"/>
      <c r="B140" s="48"/>
      <c r="C140" s="48"/>
      <c r="D140" s="48"/>
      <c r="E140" s="1"/>
      <c r="F140" s="1"/>
      <c r="G140" s="3"/>
      <c r="H140" s="3"/>
      <c r="I140" s="3"/>
      <c r="J140" s="3"/>
      <c r="K140" s="3"/>
      <c r="L140" s="3"/>
      <c r="M140" s="3"/>
      <c r="N140" s="3"/>
      <c r="O140" s="3"/>
      <c r="P140" s="3"/>
      <c r="Q140" s="3"/>
      <c r="R140" s="3"/>
      <c r="S140" s="3"/>
      <c r="T140" s="3"/>
      <c r="U140" s="3"/>
      <c r="V140" s="3"/>
      <c r="W140" s="3"/>
      <c r="X140" s="3"/>
      <c r="Y140" s="3"/>
      <c r="Z140" s="3"/>
    </row>
    <row r="141" spans="1:26" ht="15.75" customHeight="1">
      <c r="A141" s="47"/>
      <c r="B141" s="48"/>
      <c r="C141" s="48"/>
      <c r="D141" s="48"/>
      <c r="E141" s="1"/>
      <c r="F141" s="1"/>
      <c r="G141" s="3"/>
      <c r="H141" s="3"/>
      <c r="I141" s="3"/>
      <c r="J141" s="3"/>
      <c r="K141" s="3"/>
      <c r="L141" s="3"/>
      <c r="M141" s="3"/>
      <c r="N141" s="3"/>
      <c r="O141" s="3"/>
      <c r="P141" s="3"/>
      <c r="Q141" s="3"/>
      <c r="R141" s="3"/>
      <c r="S141" s="3"/>
      <c r="T141" s="3"/>
      <c r="U141" s="3"/>
      <c r="V141" s="3"/>
      <c r="W141" s="3"/>
      <c r="X141" s="3"/>
      <c r="Y141" s="3"/>
      <c r="Z141" s="3"/>
    </row>
    <row r="142" spans="1:26" ht="15.75" customHeight="1">
      <c r="A142" s="47"/>
      <c r="B142" s="48"/>
      <c r="C142" s="48"/>
      <c r="D142" s="48"/>
      <c r="E142" s="1"/>
      <c r="F142" s="1"/>
      <c r="G142" s="3"/>
      <c r="H142" s="3"/>
      <c r="I142" s="3"/>
      <c r="J142" s="3"/>
      <c r="K142" s="3"/>
      <c r="L142" s="3"/>
      <c r="M142" s="3"/>
      <c r="N142" s="3"/>
      <c r="O142" s="3"/>
      <c r="P142" s="3"/>
      <c r="Q142" s="3"/>
      <c r="R142" s="3"/>
      <c r="S142" s="3"/>
      <c r="T142" s="3"/>
      <c r="U142" s="3"/>
      <c r="V142" s="3"/>
      <c r="W142" s="3"/>
      <c r="X142" s="3"/>
      <c r="Y142" s="3"/>
      <c r="Z142" s="3"/>
    </row>
    <row r="143" spans="1:26" ht="15.75" customHeight="1">
      <c r="A143" s="47"/>
      <c r="B143" s="48"/>
      <c r="C143" s="48"/>
      <c r="D143" s="48"/>
      <c r="E143" s="1"/>
      <c r="F143" s="1"/>
      <c r="G143" s="3"/>
      <c r="H143" s="3"/>
      <c r="I143" s="3"/>
      <c r="J143" s="3"/>
      <c r="K143" s="3"/>
      <c r="L143" s="3"/>
      <c r="M143" s="3"/>
      <c r="N143" s="3"/>
      <c r="O143" s="3"/>
      <c r="P143" s="3"/>
      <c r="Q143" s="3"/>
      <c r="R143" s="3"/>
      <c r="S143" s="3"/>
      <c r="T143" s="3"/>
      <c r="U143" s="3"/>
      <c r="V143" s="3"/>
      <c r="W143" s="3"/>
      <c r="X143" s="3"/>
      <c r="Y143" s="3"/>
      <c r="Z143" s="3"/>
    </row>
    <row r="144" spans="1:26" ht="15.75" customHeight="1">
      <c r="A144" s="47"/>
      <c r="B144" s="48"/>
      <c r="C144" s="48"/>
      <c r="D144" s="48"/>
      <c r="E144" s="1"/>
      <c r="F144" s="1"/>
      <c r="G144" s="3"/>
      <c r="H144" s="3"/>
      <c r="I144" s="3"/>
      <c r="J144" s="3"/>
      <c r="K144" s="3"/>
      <c r="L144" s="3"/>
      <c r="M144" s="3"/>
      <c r="N144" s="3"/>
      <c r="O144" s="3"/>
      <c r="P144" s="3"/>
      <c r="Q144" s="3"/>
      <c r="R144" s="3"/>
      <c r="S144" s="3"/>
      <c r="T144" s="3"/>
      <c r="U144" s="3"/>
      <c r="V144" s="3"/>
      <c r="W144" s="3"/>
      <c r="X144" s="3"/>
      <c r="Y144" s="3"/>
      <c r="Z144" s="3"/>
    </row>
    <row r="145" spans="1:26" ht="15.75" customHeight="1">
      <c r="A145" s="47"/>
      <c r="B145" s="48"/>
      <c r="C145" s="48"/>
      <c r="D145" s="48"/>
      <c r="E145" s="1"/>
      <c r="F145" s="1"/>
      <c r="G145" s="3"/>
      <c r="H145" s="3"/>
      <c r="I145" s="3"/>
      <c r="J145" s="3"/>
      <c r="K145" s="3"/>
      <c r="L145" s="3"/>
      <c r="M145" s="3"/>
      <c r="N145" s="3"/>
      <c r="O145" s="3"/>
      <c r="P145" s="3"/>
      <c r="Q145" s="3"/>
      <c r="R145" s="3"/>
      <c r="S145" s="3"/>
      <c r="T145" s="3"/>
      <c r="U145" s="3"/>
      <c r="V145" s="3"/>
      <c r="W145" s="3"/>
      <c r="X145" s="3"/>
      <c r="Y145" s="3"/>
      <c r="Z145" s="3"/>
    </row>
    <row r="146" spans="1:26" ht="15.75" customHeight="1">
      <c r="A146" s="47"/>
      <c r="B146" s="48"/>
      <c r="C146" s="48"/>
      <c r="D146" s="48"/>
      <c r="E146" s="1"/>
      <c r="F146" s="1"/>
      <c r="G146" s="3"/>
      <c r="H146" s="3"/>
      <c r="I146" s="3"/>
      <c r="J146" s="3"/>
      <c r="K146" s="3"/>
      <c r="L146" s="3"/>
      <c r="M146" s="3"/>
      <c r="N146" s="3"/>
      <c r="O146" s="3"/>
      <c r="P146" s="3"/>
      <c r="Q146" s="3"/>
      <c r="R146" s="3"/>
      <c r="S146" s="3"/>
      <c r="T146" s="3"/>
      <c r="U146" s="3"/>
      <c r="V146" s="3"/>
      <c r="W146" s="3"/>
      <c r="X146" s="3"/>
      <c r="Y146" s="3"/>
      <c r="Z146" s="3"/>
    </row>
    <row r="147" spans="1:26" ht="15.75" customHeight="1">
      <c r="A147" s="47"/>
      <c r="B147" s="48"/>
      <c r="C147" s="48"/>
      <c r="D147" s="48"/>
      <c r="E147" s="1"/>
      <c r="F147" s="1"/>
      <c r="G147" s="3"/>
      <c r="H147" s="3"/>
      <c r="I147" s="3"/>
      <c r="J147" s="3"/>
      <c r="K147" s="3"/>
      <c r="L147" s="3"/>
      <c r="M147" s="3"/>
      <c r="N147" s="3"/>
      <c r="O147" s="3"/>
      <c r="P147" s="3"/>
      <c r="Q147" s="3"/>
      <c r="R147" s="3"/>
      <c r="S147" s="3"/>
      <c r="T147" s="3"/>
      <c r="U147" s="3"/>
      <c r="V147" s="3"/>
      <c r="W147" s="3"/>
      <c r="X147" s="3"/>
      <c r="Y147" s="3"/>
      <c r="Z147" s="3"/>
    </row>
    <row r="148" spans="1:26" ht="15.75" customHeight="1">
      <c r="A148" s="47"/>
      <c r="B148" s="48"/>
      <c r="C148" s="48"/>
      <c r="D148" s="48"/>
      <c r="E148" s="1"/>
      <c r="F148" s="1"/>
      <c r="G148" s="3"/>
      <c r="H148" s="3"/>
      <c r="I148" s="3"/>
      <c r="J148" s="3"/>
      <c r="K148" s="3"/>
      <c r="L148" s="3"/>
      <c r="M148" s="3"/>
      <c r="N148" s="3"/>
      <c r="O148" s="3"/>
      <c r="P148" s="3"/>
      <c r="Q148" s="3"/>
      <c r="R148" s="3"/>
      <c r="S148" s="3"/>
      <c r="T148" s="3"/>
      <c r="U148" s="3"/>
      <c r="V148" s="3"/>
      <c r="W148" s="3"/>
      <c r="X148" s="3"/>
      <c r="Y148" s="3"/>
      <c r="Z148" s="3"/>
    </row>
    <row r="149" spans="1:26" ht="15.75" customHeight="1">
      <c r="A149" s="47"/>
      <c r="B149" s="48"/>
      <c r="C149" s="48"/>
      <c r="D149" s="48"/>
      <c r="E149" s="1"/>
      <c r="F149" s="1"/>
      <c r="G149" s="3"/>
      <c r="H149" s="3"/>
      <c r="I149" s="3"/>
      <c r="J149" s="3"/>
      <c r="K149" s="3"/>
      <c r="L149" s="3"/>
      <c r="M149" s="3"/>
      <c r="N149" s="3"/>
      <c r="O149" s="3"/>
      <c r="P149" s="3"/>
      <c r="Q149" s="3"/>
      <c r="R149" s="3"/>
      <c r="S149" s="3"/>
      <c r="T149" s="3"/>
      <c r="U149" s="3"/>
      <c r="V149" s="3"/>
      <c r="W149" s="3"/>
      <c r="X149" s="3"/>
      <c r="Y149" s="3"/>
      <c r="Z149" s="3"/>
    </row>
    <row r="150" spans="1:26" ht="15.75" customHeight="1">
      <c r="A150" s="47"/>
      <c r="B150" s="48"/>
      <c r="C150" s="48"/>
      <c r="D150" s="48"/>
      <c r="E150" s="1"/>
      <c r="F150" s="1"/>
      <c r="G150" s="3"/>
      <c r="H150" s="3"/>
      <c r="I150" s="3"/>
      <c r="J150" s="3"/>
      <c r="K150" s="3"/>
      <c r="L150" s="3"/>
      <c r="M150" s="3"/>
      <c r="N150" s="3"/>
      <c r="O150" s="3"/>
      <c r="P150" s="3"/>
      <c r="Q150" s="3"/>
      <c r="R150" s="3"/>
      <c r="S150" s="3"/>
      <c r="T150" s="3"/>
      <c r="U150" s="3"/>
      <c r="V150" s="3"/>
      <c r="W150" s="3"/>
      <c r="X150" s="3"/>
      <c r="Y150" s="3"/>
      <c r="Z150" s="3"/>
    </row>
    <row r="151" spans="1:26" ht="15.75" customHeight="1">
      <c r="A151" s="47"/>
      <c r="B151" s="48"/>
      <c r="C151" s="48"/>
      <c r="D151" s="48"/>
      <c r="E151" s="1"/>
      <c r="F151" s="1"/>
      <c r="G151" s="3"/>
      <c r="H151" s="3"/>
      <c r="I151" s="3"/>
      <c r="J151" s="3"/>
      <c r="K151" s="3"/>
      <c r="L151" s="3"/>
      <c r="M151" s="3"/>
      <c r="N151" s="3"/>
      <c r="O151" s="3"/>
      <c r="P151" s="3"/>
      <c r="Q151" s="3"/>
      <c r="R151" s="3"/>
      <c r="S151" s="3"/>
      <c r="T151" s="3"/>
      <c r="U151" s="3"/>
      <c r="V151" s="3"/>
      <c r="W151" s="3"/>
      <c r="X151" s="3"/>
      <c r="Y151" s="3"/>
      <c r="Z151" s="3"/>
    </row>
    <row r="152" spans="1:26" ht="15.75" customHeight="1">
      <c r="A152" s="47"/>
      <c r="B152" s="48"/>
      <c r="C152" s="48"/>
      <c r="D152" s="48"/>
      <c r="E152" s="1"/>
      <c r="F152" s="1"/>
      <c r="G152" s="3"/>
      <c r="H152" s="3"/>
      <c r="I152" s="3"/>
      <c r="J152" s="3"/>
      <c r="K152" s="3"/>
      <c r="L152" s="3"/>
      <c r="M152" s="3"/>
      <c r="N152" s="3"/>
      <c r="O152" s="3"/>
      <c r="P152" s="3"/>
      <c r="Q152" s="3"/>
      <c r="R152" s="3"/>
      <c r="S152" s="3"/>
      <c r="T152" s="3"/>
      <c r="U152" s="3"/>
      <c r="V152" s="3"/>
      <c r="W152" s="3"/>
      <c r="X152" s="3"/>
      <c r="Y152" s="3"/>
      <c r="Z152" s="3"/>
    </row>
    <row r="153" spans="1:26" ht="15.75" customHeight="1">
      <c r="A153" s="47"/>
      <c r="B153" s="48"/>
      <c r="C153" s="48"/>
      <c r="D153" s="48"/>
      <c r="E153" s="1"/>
      <c r="F153" s="1"/>
      <c r="G153" s="3"/>
      <c r="H153" s="3"/>
      <c r="I153" s="3"/>
      <c r="J153" s="3"/>
      <c r="K153" s="3"/>
      <c r="L153" s="3"/>
      <c r="M153" s="3"/>
      <c r="N153" s="3"/>
      <c r="O153" s="3"/>
      <c r="P153" s="3"/>
      <c r="Q153" s="3"/>
      <c r="R153" s="3"/>
      <c r="S153" s="3"/>
      <c r="T153" s="3"/>
      <c r="U153" s="3"/>
      <c r="V153" s="3"/>
      <c r="W153" s="3"/>
      <c r="X153" s="3"/>
      <c r="Y153" s="3"/>
      <c r="Z153" s="3"/>
    </row>
    <row r="154" spans="1:26" ht="15.75" customHeight="1">
      <c r="A154" s="47"/>
      <c r="B154" s="48"/>
      <c r="C154" s="48"/>
      <c r="D154" s="48"/>
      <c r="E154" s="1"/>
      <c r="F154" s="1"/>
      <c r="G154" s="3"/>
      <c r="H154" s="3"/>
      <c r="I154" s="3"/>
      <c r="J154" s="3"/>
      <c r="K154" s="3"/>
      <c r="L154" s="3"/>
      <c r="M154" s="3"/>
      <c r="N154" s="3"/>
      <c r="O154" s="3"/>
      <c r="P154" s="3"/>
      <c r="Q154" s="3"/>
      <c r="R154" s="3"/>
      <c r="S154" s="3"/>
      <c r="T154" s="3"/>
      <c r="U154" s="3"/>
      <c r="V154" s="3"/>
      <c r="W154" s="3"/>
      <c r="X154" s="3"/>
      <c r="Y154" s="3"/>
      <c r="Z154" s="3"/>
    </row>
    <row r="155" spans="1:26" ht="15.75" customHeight="1">
      <c r="A155" s="47"/>
      <c r="B155" s="48"/>
      <c r="C155" s="48"/>
      <c r="D155" s="48"/>
      <c r="E155" s="1"/>
      <c r="F155" s="1"/>
      <c r="G155" s="3"/>
      <c r="H155" s="3"/>
      <c r="I155" s="3"/>
      <c r="J155" s="3"/>
      <c r="K155" s="3"/>
      <c r="L155" s="3"/>
      <c r="M155" s="3"/>
      <c r="N155" s="3"/>
      <c r="O155" s="3"/>
      <c r="P155" s="3"/>
      <c r="Q155" s="3"/>
      <c r="R155" s="3"/>
      <c r="S155" s="3"/>
      <c r="T155" s="3"/>
      <c r="U155" s="3"/>
      <c r="V155" s="3"/>
      <c r="W155" s="3"/>
      <c r="X155" s="3"/>
      <c r="Y155" s="3"/>
      <c r="Z155" s="3"/>
    </row>
    <row r="156" spans="1:26" ht="15.75" customHeight="1">
      <c r="A156" s="47"/>
      <c r="B156" s="48"/>
      <c r="C156" s="48"/>
      <c r="D156" s="48"/>
      <c r="E156" s="1"/>
      <c r="F156" s="1"/>
      <c r="G156" s="3"/>
      <c r="H156" s="3"/>
      <c r="I156" s="3"/>
      <c r="J156" s="3"/>
      <c r="K156" s="3"/>
      <c r="L156" s="3"/>
      <c r="M156" s="3"/>
      <c r="N156" s="3"/>
      <c r="O156" s="3"/>
      <c r="P156" s="3"/>
      <c r="Q156" s="3"/>
      <c r="R156" s="3"/>
      <c r="S156" s="3"/>
      <c r="T156" s="3"/>
      <c r="U156" s="3"/>
      <c r="V156" s="3"/>
      <c r="W156" s="3"/>
      <c r="X156" s="3"/>
      <c r="Y156" s="3"/>
      <c r="Z156" s="3"/>
    </row>
    <row r="157" spans="1:26" ht="15.75" customHeight="1">
      <c r="A157" s="47"/>
      <c r="B157" s="48"/>
      <c r="C157" s="48"/>
      <c r="D157" s="48"/>
      <c r="E157" s="1"/>
      <c r="F157" s="1"/>
      <c r="G157" s="3"/>
      <c r="H157" s="3"/>
      <c r="I157" s="3"/>
      <c r="J157" s="3"/>
      <c r="K157" s="3"/>
      <c r="L157" s="3"/>
      <c r="M157" s="3"/>
      <c r="N157" s="3"/>
      <c r="O157" s="3"/>
      <c r="P157" s="3"/>
      <c r="Q157" s="3"/>
      <c r="R157" s="3"/>
      <c r="S157" s="3"/>
      <c r="T157" s="3"/>
      <c r="U157" s="3"/>
      <c r="V157" s="3"/>
      <c r="W157" s="3"/>
      <c r="X157" s="3"/>
      <c r="Y157" s="3"/>
      <c r="Z157" s="3"/>
    </row>
    <row r="158" spans="1:26" ht="15.75" customHeight="1">
      <c r="A158" s="47"/>
      <c r="B158" s="48"/>
      <c r="C158" s="48"/>
      <c r="D158" s="48"/>
      <c r="E158" s="1"/>
      <c r="F158" s="1"/>
      <c r="G158" s="3"/>
      <c r="H158" s="3"/>
      <c r="I158" s="3"/>
      <c r="J158" s="3"/>
      <c r="K158" s="3"/>
      <c r="L158" s="3"/>
      <c r="M158" s="3"/>
      <c r="N158" s="3"/>
      <c r="O158" s="3"/>
      <c r="P158" s="3"/>
      <c r="Q158" s="3"/>
      <c r="R158" s="3"/>
      <c r="S158" s="3"/>
      <c r="T158" s="3"/>
      <c r="U158" s="3"/>
      <c r="V158" s="3"/>
      <c r="W158" s="3"/>
      <c r="X158" s="3"/>
      <c r="Y158" s="3"/>
      <c r="Z158" s="3"/>
    </row>
    <row r="159" spans="1:26" ht="15.75" customHeight="1">
      <c r="A159" s="47"/>
      <c r="B159" s="48"/>
      <c r="C159" s="48"/>
      <c r="D159" s="48"/>
      <c r="E159" s="1"/>
      <c r="F159" s="1"/>
      <c r="G159" s="3"/>
      <c r="H159" s="3"/>
      <c r="I159" s="3"/>
      <c r="J159" s="3"/>
      <c r="K159" s="3"/>
      <c r="L159" s="3"/>
      <c r="M159" s="3"/>
      <c r="N159" s="3"/>
      <c r="O159" s="3"/>
      <c r="P159" s="3"/>
      <c r="Q159" s="3"/>
      <c r="R159" s="3"/>
      <c r="S159" s="3"/>
      <c r="T159" s="3"/>
      <c r="U159" s="3"/>
      <c r="V159" s="3"/>
      <c r="W159" s="3"/>
      <c r="X159" s="3"/>
      <c r="Y159" s="3"/>
      <c r="Z159" s="3"/>
    </row>
    <row r="160" spans="1:26" ht="15.75" customHeight="1">
      <c r="A160" s="47"/>
      <c r="B160" s="48"/>
      <c r="C160" s="48"/>
      <c r="D160" s="48"/>
      <c r="E160" s="1"/>
      <c r="F160" s="1"/>
      <c r="G160" s="3"/>
      <c r="H160" s="3"/>
      <c r="I160" s="3"/>
      <c r="J160" s="3"/>
      <c r="K160" s="3"/>
      <c r="L160" s="3"/>
      <c r="M160" s="3"/>
      <c r="N160" s="3"/>
      <c r="O160" s="3"/>
      <c r="P160" s="3"/>
      <c r="Q160" s="3"/>
      <c r="R160" s="3"/>
      <c r="S160" s="3"/>
      <c r="T160" s="3"/>
      <c r="U160" s="3"/>
      <c r="V160" s="3"/>
      <c r="W160" s="3"/>
      <c r="X160" s="3"/>
      <c r="Y160" s="3"/>
      <c r="Z160" s="3"/>
    </row>
    <row r="161" spans="1:26" ht="15.75" customHeight="1">
      <c r="A161" s="47"/>
      <c r="B161" s="48"/>
      <c r="C161" s="48"/>
      <c r="D161" s="48"/>
      <c r="E161" s="1"/>
      <c r="F161" s="1"/>
      <c r="G161" s="3"/>
      <c r="H161" s="3"/>
      <c r="I161" s="3"/>
      <c r="J161" s="3"/>
      <c r="K161" s="3"/>
      <c r="L161" s="3"/>
      <c r="M161" s="3"/>
      <c r="N161" s="3"/>
      <c r="O161" s="3"/>
      <c r="P161" s="3"/>
      <c r="Q161" s="3"/>
      <c r="R161" s="3"/>
      <c r="S161" s="3"/>
      <c r="T161" s="3"/>
      <c r="U161" s="3"/>
      <c r="V161" s="3"/>
      <c r="W161" s="3"/>
      <c r="X161" s="3"/>
      <c r="Y161" s="3"/>
      <c r="Z161" s="3"/>
    </row>
    <row r="162" spans="1:26" ht="15.75" customHeight="1">
      <c r="A162" s="47"/>
      <c r="B162" s="48"/>
      <c r="C162" s="48"/>
      <c r="D162" s="48"/>
      <c r="E162" s="1"/>
      <c r="F162" s="1"/>
      <c r="G162" s="3"/>
      <c r="H162" s="3"/>
      <c r="I162" s="3"/>
      <c r="J162" s="3"/>
      <c r="K162" s="3"/>
      <c r="L162" s="3"/>
      <c r="M162" s="3"/>
      <c r="N162" s="3"/>
      <c r="O162" s="3"/>
      <c r="P162" s="3"/>
      <c r="Q162" s="3"/>
      <c r="R162" s="3"/>
      <c r="S162" s="3"/>
      <c r="T162" s="3"/>
      <c r="U162" s="3"/>
      <c r="V162" s="3"/>
      <c r="W162" s="3"/>
      <c r="X162" s="3"/>
      <c r="Y162" s="3"/>
      <c r="Z162" s="3"/>
    </row>
    <row r="163" spans="1:26" ht="15.75" customHeight="1">
      <c r="A163" s="47"/>
      <c r="B163" s="48"/>
      <c r="C163" s="48"/>
      <c r="D163" s="48"/>
      <c r="E163" s="1"/>
      <c r="F163" s="1"/>
      <c r="G163" s="3"/>
      <c r="H163" s="3"/>
      <c r="I163" s="3"/>
      <c r="J163" s="3"/>
      <c r="K163" s="3"/>
      <c r="L163" s="3"/>
      <c r="M163" s="3"/>
      <c r="N163" s="3"/>
      <c r="O163" s="3"/>
      <c r="P163" s="3"/>
      <c r="Q163" s="3"/>
      <c r="R163" s="3"/>
      <c r="S163" s="3"/>
      <c r="T163" s="3"/>
      <c r="U163" s="3"/>
      <c r="V163" s="3"/>
      <c r="W163" s="3"/>
      <c r="X163" s="3"/>
      <c r="Y163" s="3"/>
      <c r="Z163" s="3"/>
    </row>
    <row r="164" spans="1:26" ht="15.75" customHeight="1">
      <c r="A164" s="47"/>
      <c r="B164" s="48"/>
      <c r="C164" s="48"/>
      <c r="D164" s="48"/>
      <c r="E164" s="1"/>
      <c r="F164" s="1"/>
      <c r="G164" s="3"/>
      <c r="H164" s="3"/>
      <c r="I164" s="3"/>
      <c r="J164" s="3"/>
      <c r="K164" s="3"/>
      <c r="L164" s="3"/>
      <c r="M164" s="3"/>
      <c r="N164" s="3"/>
      <c r="O164" s="3"/>
      <c r="P164" s="3"/>
      <c r="Q164" s="3"/>
      <c r="R164" s="3"/>
      <c r="S164" s="3"/>
      <c r="T164" s="3"/>
      <c r="U164" s="3"/>
      <c r="V164" s="3"/>
      <c r="W164" s="3"/>
      <c r="X164" s="3"/>
      <c r="Y164" s="3"/>
      <c r="Z164" s="3"/>
    </row>
    <row r="165" spans="1:26" ht="15.75" customHeight="1">
      <c r="A165" s="47"/>
      <c r="B165" s="48"/>
      <c r="C165" s="48"/>
      <c r="D165" s="48"/>
      <c r="E165" s="1"/>
      <c r="F165" s="1"/>
      <c r="G165" s="3"/>
      <c r="H165" s="3"/>
      <c r="I165" s="3"/>
      <c r="J165" s="3"/>
      <c r="K165" s="3"/>
      <c r="L165" s="3"/>
      <c r="M165" s="3"/>
      <c r="N165" s="3"/>
      <c r="O165" s="3"/>
      <c r="P165" s="3"/>
      <c r="Q165" s="3"/>
      <c r="R165" s="3"/>
      <c r="S165" s="3"/>
      <c r="T165" s="3"/>
      <c r="U165" s="3"/>
      <c r="V165" s="3"/>
      <c r="W165" s="3"/>
      <c r="X165" s="3"/>
      <c r="Y165" s="3"/>
      <c r="Z165" s="3"/>
    </row>
    <row r="166" spans="1:26" ht="15.75" customHeight="1">
      <c r="A166" s="47"/>
      <c r="B166" s="48"/>
      <c r="C166" s="48"/>
      <c r="D166" s="48"/>
      <c r="E166" s="1"/>
      <c r="F166" s="1"/>
      <c r="G166" s="3"/>
      <c r="H166" s="3"/>
      <c r="I166" s="3"/>
      <c r="J166" s="3"/>
      <c r="K166" s="3"/>
      <c r="L166" s="3"/>
      <c r="M166" s="3"/>
      <c r="N166" s="3"/>
      <c r="O166" s="3"/>
      <c r="P166" s="3"/>
      <c r="Q166" s="3"/>
      <c r="R166" s="3"/>
      <c r="S166" s="3"/>
      <c r="T166" s="3"/>
      <c r="U166" s="3"/>
      <c r="V166" s="3"/>
      <c r="W166" s="3"/>
      <c r="X166" s="3"/>
      <c r="Y166" s="3"/>
      <c r="Z166" s="3"/>
    </row>
    <row r="167" spans="1:26" ht="15.75" customHeight="1">
      <c r="A167" s="47"/>
      <c r="B167" s="48"/>
      <c r="C167" s="48"/>
      <c r="D167" s="48"/>
      <c r="E167" s="1"/>
      <c r="F167" s="1"/>
      <c r="G167" s="3"/>
      <c r="H167" s="3"/>
      <c r="I167" s="3"/>
      <c r="J167" s="3"/>
      <c r="K167" s="3"/>
      <c r="L167" s="3"/>
      <c r="M167" s="3"/>
      <c r="N167" s="3"/>
      <c r="O167" s="3"/>
      <c r="P167" s="3"/>
      <c r="Q167" s="3"/>
      <c r="R167" s="3"/>
      <c r="S167" s="3"/>
      <c r="T167" s="3"/>
      <c r="U167" s="3"/>
      <c r="V167" s="3"/>
      <c r="W167" s="3"/>
      <c r="X167" s="3"/>
      <c r="Y167" s="3"/>
      <c r="Z167" s="3"/>
    </row>
    <row r="168" spans="1:26" ht="15.75" customHeight="1">
      <c r="A168" s="47"/>
      <c r="B168" s="48"/>
      <c r="C168" s="48"/>
      <c r="D168" s="48"/>
      <c r="E168" s="1"/>
      <c r="F168" s="1"/>
      <c r="G168" s="3"/>
      <c r="H168" s="3"/>
      <c r="I168" s="3"/>
      <c r="J168" s="3"/>
      <c r="K168" s="3"/>
      <c r="L168" s="3"/>
      <c r="M168" s="3"/>
      <c r="N168" s="3"/>
      <c r="O168" s="3"/>
      <c r="P168" s="3"/>
      <c r="Q168" s="3"/>
      <c r="R168" s="3"/>
      <c r="S168" s="3"/>
      <c r="T168" s="3"/>
      <c r="U168" s="3"/>
      <c r="V168" s="3"/>
      <c r="W168" s="3"/>
      <c r="X168" s="3"/>
      <c r="Y168" s="3"/>
      <c r="Z168" s="3"/>
    </row>
    <row r="169" spans="1:26" ht="15.75" customHeight="1">
      <c r="A169" s="47"/>
      <c r="B169" s="48"/>
      <c r="C169" s="48"/>
      <c r="D169" s="48"/>
      <c r="E169" s="1"/>
      <c r="F169" s="1"/>
      <c r="G169" s="3"/>
      <c r="H169" s="3"/>
      <c r="I169" s="3"/>
      <c r="J169" s="3"/>
      <c r="K169" s="3"/>
      <c r="L169" s="3"/>
      <c r="M169" s="3"/>
      <c r="N169" s="3"/>
      <c r="O169" s="3"/>
      <c r="P169" s="3"/>
      <c r="Q169" s="3"/>
      <c r="R169" s="3"/>
      <c r="S169" s="3"/>
      <c r="T169" s="3"/>
      <c r="U169" s="3"/>
      <c r="V169" s="3"/>
      <c r="W169" s="3"/>
      <c r="X169" s="3"/>
      <c r="Y169" s="3"/>
      <c r="Z169" s="3"/>
    </row>
    <row r="170" spans="1:26" ht="15.75" customHeight="1">
      <c r="A170" s="47"/>
      <c r="B170" s="48"/>
      <c r="C170" s="48"/>
      <c r="D170" s="48"/>
      <c r="E170" s="1"/>
      <c r="F170" s="1"/>
      <c r="G170" s="3"/>
      <c r="H170" s="3"/>
      <c r="I170" s="3"/>
      <c r="J170" s="3"/>
      <c r="K170" s="3"/>
      <c r="L170" s="3"/>
      <c r="M170" s="3"/>
      <c r="N170" s="3"/>
      <c r="O170" s="3"/>
      <c r="P170" s="3"/>
      <c r="Q170" s="3"/>
      <c r="R170" s="3"/>
      <c r="S170" s="3"/>
      <c r="T170" s="3"/>
      <c r="U170" s="3"/>
      <c r="V170" s="3"/>
      <c r="W170" s="3"/>
      <c r="X170" s="3"/>
      <c r="Y170" s="3"/>
      <c r="Z170" s="3"/>
    </row>
    <row r="171" spans="1:26" ht="15.75" customHeight="1">
      <c r="A171" s="47"/>
      <c r="B171" s="48"/>
      <c r="C171" s="48"/>
      <c r="D171" s="48"/>
      <c r="E171" s="1"/>
      <c r="F171" s="1"/>
      <c r="G171" s="3"/>
      <c r="H171" s="3"/>
      <c r="I171" s="3"/>
      <c r="J171" s="3"/>
      <c r="K171" s="3"/>
      <c r="L171" s="3"/>
      <c r="M171" s="3"/>
      <c r="N171" s="3"/>
      <c r="O171" s="3"/>
      <c r="P171" s="3"/>
      <c r="Q171" s="3"/>
      <c r="R171" s="3"/>
      <c r="S171" s="3"/>
      <c r="T171" s="3"/>
      <c r="U171" s="3"/>
      <c r="V171" s="3"/>
      <c r="W171" s="3"/>
      <c r="X171" s="3"/>
      <c r="Y171" s="3"/>
      <c r="Z171" s="3"/>
    </row>
    <row r="172" spans="1:26" ht="15.75" customHeight="1">
      <c r="A172" s="47"/>
      <c r="B172" s="48"/>
      <c r="C172" s="48"/>
      <c r="D172" s="48"/>
      <c r="E172" s="1"/>
      <c r="F172" s="1"/>
      <c r="G172" s="3"/>
      <c r="H172" s="3"/>
      <c r="I172" s="3"/>
      <c r="J172" s="3"/>
      <c r="K172" s="3"/>
      <c r="L172" s="3"/>
      <c r="M172" s="3"/>
      <c r="N172" s="3"/>
      <c r="O172" s="3"/>
      <c r="P172" s="3"/>
      <c r="Q172" s="3"/>
      <c r="R172" s="3"/>
      <c r="S172" s="3"/>
      <c r="T172" s="3"/>
      <c r="U172" s="3"/>
      <c r="V172" s="3"/>
      <c r="W172" s="3"/>
      <c r="X172" s="3"/>
      <c r="Y172" s="3"/>
      <c r="Z172" s="3"/>
    </row>
    <row r="173" spans="1:26" ht="15.75" customHeight="1">
      <c r="A173" s="47"/>
      <c r="B173" s="48"/>
      <c r="C173" s="48"/>
      <c r="D173" s="48"/>
      <c r="E173" s="1"/>
      <c r="F173" s="1"/>
      <c r="G173" s="3"/>
      <c r="H173" s="3"/>
      <c r="I173" s="3"/>
      <c r="J173" s="3"/>
      <c r="K173" s="3"/>
      <c r="L173" s="3"/>
      <c r="M173" s="3"/>
      <c r="N173" s="3"/>
      <c r="O173" s="3"/>
      <c r="P173" s="3"/>
      <c r="Q173" s="3"/>
      <c r="R173" s="3"/>
      <c r="S173" s="3"/>
      <c r="T173" s="3"/>
      <c r="U173" s="3"/>
      <c r="V173" s="3"/>
      <c r="W173" s="3"/>
      <c r="X173" s="3"/>
      <c r="Y173" s="3"/>
      <c r="Z173" s="3"/>
    </row>
    <row r="174" spans="1:26" ht="15.75" customHeight="1">
      <c r="A174" s="47"/>
      <c r="B174" s="48"/>
      <c r="C174" s="48"/>
      <c r="D174" s="48"/>
      <c r="E174" s="1"/>
      <c r="F174" s="1"/>
      <c r="G174" s="3"/>
      <c r="H174" s="3"/>
      <c r="I174" s="3"/>
      <c r="J174" s="3"/>
      <c r="K174" s="3"/>
      <c r="L174" s="3"/>
      <c r="M174" s="3"/>
      <c r="N174" s="3"/>
      <c r="O174" s="3"/>
      <c r="P174" s="3"/>
      <c r="Q174" s="3"/>
      <c r="R174" s="3"/>
      <c r="S174" s="3"/>
      <c r="T174" s="3"/>
      <c r="U174" s="3"/>
      <c r="V174" s="3"/>
      <c r="W174" s="3"/>
      <c r="X174" s="3"/>
      <c r="Y174" s="3"/>
      <c r="Z174" s="3"/>
    </row>
    <row r="175" spans="1:26" ht="15.75" customHeight="1">
      <c r="A175" s="47"/>
      <c r="B175" s="48"/>
      <c r="C175" s="48"/>
      <c r="D175" s="48"/>
      <c r="E175" s="1"/>
      <c r="F175" s="1"/>
      <c r="G175" s="3"/>
      <c r="H175" s="3"/>
      <c r="I175" s="3"/>
      <c r="J175" s="3"/>
      <c r="K175" s="3"/>
      <c r="L175" s="3"/>
      <c r="M175" s="3"/>
      <c r="N175" s="3"/>
      <c r="O175" s="3"/>
      <c r="P175" s="3"/>
      <c r="Q175" s="3"/>
      <c r="R175" s="3"/>
      <c r="S175" s="3"/>
      <c r="T175" s="3"/>
      <c r="U175" s="3"/>
      <c r="V175" s="3"/>
      <c r="W175" s="3"/>
      <c r="X175" s="3"/>
      <c r="Y175" s="3"/>
      <c r="Z175" s="3"/>
    </row>
    <row r="176" spans="1:26" ht="15.75" customHeight="1">
      <c r="A176" s="47"/>
      <c r="B176" s="48"/>
      <c r="C176" s="48"/>
      <c r="D176" s="48"/>
      <c r="E176" s="1"/>
      <c r="F176" s="1"/>
      <c r="G176" s="3"/>
      <c r="H176" s="3"/>
      <c r="I176" s="3"/>
      <c r="J176" s="3"/>
      <c r="K176" s="3"/>
      <c r="L176" s="3"/>
      <c r="M176" s="3"/>
      <c r="N176" s="3"/>
      <c r="O176" s="3"/>
      <c r="P176" s="3"/>
      <c r="Q176" s="3"/>
      <c r="R176" s="3"/>
      <c r="S176" s="3"/>
      <c r="T176" s="3"/>
      <c r="U176" s="3"/>
      <c r="V176" s="3"/>
      <c r="W176" s="3"/>
      <c r="X176" s="3"/>
      <c r="Y176" s="3"/>
      <c r="Z176" s="3"/>
    </row>
    <row r="177" spans="1:26" ht="15.75" customHeight="1">
      <c r="A177" s="47"/>
      <c r="B177" s="48"/>
      <c r="C177" s="48"/>
      <c r="D177" s="48"/>
      <c r="E177" s="1"/>
      <c r="F177" s="1"/>
      <c r="G177" s="3"/>
      <c r="H177" s="3"/>
      <c r="I177" s="3"/>
      <c r="J177" s="3"/>
      <c r="K177" s="3"/>
      <c r="L177" s="3"/>
      <c r="M177" s="3"/>
      <c r="N177" s="3"/>
      <c r="O177" s="3"/>
      <c r="P177" s="3"/>
      <c r="Q177" s="3"/>
      <c r="R177" s="3"/>
      <c r="S177" s="3"/>
      <c r="T177" s="3"/>
      <c r="U177" s="3"/>
      <c r="V177" s="3"/>
      <c r="W177" s="3"/>
      <c r="X177" s="3"/>
      <c r="Y177" s="3"/>
      <c r="Z177" s="3"/>
    </row>
    <row r="178" spans="1:26" ht="15.75" customHeight="1">
      <c r="A178" s="47"/>
      <c r="B178" s="48"/>
      <c r="C178" s="48"/>
      <c r="D178" s="48"/>
      <c r="E178" s="1"/>
      <c r="F178" s="1"/>
      <c r="G178" s="3"/>
      <c r="H178" s="3"/>
      <c r="I178" s="3"/>
      <c r="J178" s="3"/>
      <c r="K178" s="3"/>
      <c r="L178" s="3"/>
      <c r="M178" s="3"/>
      <c r="N178" s="3"/>
      <c r="O178" s="3"/>
      <c r="P178" s="3"/>
      <c r="Q178" s="3"/>
      <c r="R178" s="3"/>
      <c r="S178" s="3"/>
      <c r="T178" s="3"/>
      <c r="U178" s="3"/>
      <c r="V178" s="3"/>
      <c r="W178" s="3"/>
      <c r="X178" s="3"/>
      <c r="Y178" s="3"/>
      <c r="Z178" s="3"/>
    </row>
    <row r="179" spans="1:26" ht="15.75" customHeight="1">
      <c r="A179" s="47"/>
      <c r="B179" s="48"/>
      <c r="C179" s="48"/>
      <c r="D179" s="48"/>
      <c r="E179" s="1"/>
      <c r="F179" s="1"/>
      <c r="G179" s="3"/>
      <c r="H179" s="3"/>
      <c r="I179" s="3"/>
      <c r="J179" s="3"/>
      <c r="K179" s="3"/>
      <c r="L179" s="3"/>
      <c r="M179" s="3"/>
      <c r="N179" s="3"/>
      <c r="O179" s="3"/>
      <c r="P179" s="3"/>
      <c r="Q179" s="3"/>
      <c r="R179" s="3"/>
      <c r="S179" s="3"/>
      <c r="T179" s="3"/>
      <c r="U179" s="3"/>
      <c r="V179" s="3"/>
      <c r="W179" s="3"/>
      <c r="X179" s="3"/>
      <c r="Y179" s="3"/>
      <c r="Z179" s="3"/>
    </row>
    <row r="180" spans="1:26" ht="15.75" customHeight="1">
      <c r="A180" s="47"/>
      <c r="B180" s="48"/>
      <c r="C180" s="48"/>
      <c r="D180" s="48"/>
      <c r="E180" s="1"/>
      <c r="F180" s="1"/>
      <c r="G180" s="3"/>
      <c r="H180" s="3"/>
      <c r="I180" s="3"/>
      <c r="J180" s="3"/>
      <c r="K180" s="3"/>
      <c r="L180" s="3"/>
      <c r="M180" s="3"/>
      <c r="N180" s="3"/>
      <c r="O180" s="3"/>
      <c r="P180" s="3"/>
      <c r="Q180" s="3"/>
      <c r="R180" s="3"/>
      <c r="S180" s="3"/>
      <c r="T180" s="3"/>
      <c r="U180" s="3"/>
      <c r="V180" s="3"/>
      <c r="W180" s="3"/>
      <c r="X180" s="3"/>
      <c r="Y180" s="3"/>
      <c r="Z180" s="3"/>
    </row>
    <row r="181" spans="1:26" ht="15.75" customHeight="1">
      <c r="A181" s="47"/>
      <c r="B181" s="48"/>
      <c r="C181" s="48"/>
      <c r="D181" s="48"/>
      <c r="E181" s="1"/>
      <c r="F181" s="1"/>
      <c r="G181" s="3"/>
      <c r="H181" s="3"/>
      <c r="I181" s="3"/>
      <c r="J181" s="3"/>
      <c r="K181" s="3"/>
      <c r="L181" s="3"/>
      <c r="M181" s="3"/>
      <c r="N181" s="3"/>
      <c r="O181" s="3"/>
      <c r="P181" s="3"/>
      <c r="Q181" s="3"/>
      <c r="R181" s="3"/>
      <c r="S181" s="3"/>
      <c r="T181" s="3"/>
      <c r="U181" s="3"/>
      <c r="V181" s="3"/>
      <c r="W181" s="3"/>
      <c r="X181" s="3"/>
      <c r="Y181" s="3"/>
      <c r="Z181" s="3"/>
    </row>
    <row r="182" spans="1:26" ht="15.75" customHeight="1">
      <c r="A182" s="47"/>
      <c r="B182" s="48"/>
      <c r="C182" s="48"/>
      <c r="D182" s="48"/>
      <c r="E182" s="1"/>
      <c r="F182" s="1"/>
      <c r="G182" s="3"/>
      <c r="H182" s="3"/>
      <c r="I182" s="3"/>
      <c r="J182" s="3"/>
      <c r="K182" s="3"/>
      <c r="L182" s="3"/>
      <c r="M182" s="3"/>
      <c r="N182" s="3"/>
      <c r="O182" s="3"/>
      <c r="P182" s="3"/>
      <c r="Q182" s="3"/>
      <c r="R182" s="3"/>
      <c r="S182" s="3"/>
      <c r="T182" s="3"/>
      <c r="U182" s="3"/>
      <c r="V182" s="3"/>
      <c r="W182" s="3"/>
      <c r="X182" s="3"/>
      <c r="Y182" s="3"/>
      <c r="Z182" s="3"/>
    </row>
    <row r="183" spans="1:26" ht="15.75" customHeight="1">
      <c r="A183" s="47"/>
      <c r="B183" s="48"/>
      <c r="C183" s="48"/>
      <c r="D183" s="48"/>
      <c r="E183" s="1"/>
      <c r="F183" s="1"/>
      <c r="G183" s="3"/>
      <c r="H183" s="3"/>
      <c r="I183" s="3"/>
      <c r="J183" s="3"/>
      <c r="K183" s="3"/>
      <c r="L183" s="3"/>
      <c r="M183" s="3"/>
      <c r="N183" s="3"/>
      <c r="O183" s="3"/>
      <c r="P183" s="3"/>
      <c r="Q183" s="3"/>
      <c r="R183" s="3"/>
      <c r="S183" s="3"/>
      <c r="T183" s="3"/>
      <c r="U183" s="3"/>
      <c r="V183" s="3"/>
      <c r="W183" s="3"/>
      <c r="X183" s="3"/>
      <c r="Y183" s="3"/>
      <c r="Z183" s="3"/>
    </row>
    <row r="184" spans="1:26" ht="15.75" customHeight="1">
      <c r="A184" s="47"/>
      <c r="B184" s="48"/>
      <c r="C184" s="48"/>
      <c r="D184" s="48"/>
      <c r="E184" s="1"/>
      <c r="F184" s="1"/>
      <c r="G184" s="3"/>
      <c r="H184" s="3"/>
      <c r="I184" s="3"/>
      <c r="J184" s="3"/>
      <c r="K184" s="3"/>
      <c r="L184" s="3"/>
      <c r="M184" s="3"/>
      <c r="N184" s="3"/>
      <c r="O184" s="3"/>
      <c r="P184" s="3"/>
      <c r="Q184" s="3"/>
      <c r="R184" s="3"/>
      <c r="S184" s="3"/>
      <c r="T184" s="3"/>
      <c r="U184" s="3"/>
      <c r="V184" s="3"/>
      <c r="W184" s="3"/>
      <c r="X184" s="3"/>
      <c r="Y184" s="3"/>
      <c r="Z184" s="3"/>
    </row>
    <row r="185" spans="1:26" ht="15.75" customHeight="1">
      <c r="A185" s="47"/>
      <c r="B185" s="48"/>
      <c r="C185" s="48"/>
      <c r="D185" s="48"/>
      <c r="E185" s="1"/>
      <c r="F185" s="1"/>
      <c r="G185" s="3"/>
      <c r="H185" s="3"/>
      <c r="I185" s="3"/>
      <c r="J185" s="3"/>
      <c r="K185" s="3"/>
      <c r="L185" s="3"/>
      <c r="M185" s="3"/>
      <c r="N185" s="3"/>
      <c r="O185" s="3"/>
      <c r="P185" s="3"/>
      <c r="Q185" s="3"/>
      <c r="R185" s="3"/>
      <c r="S185" s="3"/>
      <c r="T185" s="3"/>
      <c r="U185" s="3"/>
      <c r="V185" s="3"/>
      <c r="W185" s="3"/>
      <c r="X185" s="3"/>
      <c r="Y185" s="3"/>
      <c r="Z185" s="3"/>
    </row>
    <row r="186" spans="1:26" ht="15.75" customHeight="1">
      <c r="A186" s="47"/>
      <c r="B186" s="48"/>
      <c r="C186" s="48"/>
      <c r="D186" s="48"/>
      <c r="E186" s="1"/>
      <c r="F186" s="1"/>
      <c r="G186" s="3"/>
      <c r="H186" s="3"/>
      <c r="I186" s="3"/>
      <c r="J186" s="3"/>
      <c r="K186" s="3"/>
      <c r="L186" s="3"/>
      <c r="M186" s="3"/>
      <c r="N186" s="3"/>
      <c r="O186" s="3"/>
      <c r="P186" s="3"/>
      <c r="Q186" s="3"/>
      <c r="R186" s="3"/>
      <c r="S186" s="3"/>
      <c r="T186" s="3"/>
      <c r="U186" s="3"/>
      <c r="V186" s="3"/>
      <c r="W186" s="3"/>
      <c r="X186" s="3"/>
      <c r="Y186" s="3"/>
      <c r="Z186" s="3"/>
    </row>
    <row r="187" spans="1:26" ht="15.75" customHeight="1">
      <c r="A187" s="47"/>
      <c r="B187" s="48"/>
      <c r="C187" s="48"/>
      <c r="D187" s="48"/>
      <c r="E187" s="1"/>
      <c r="F187" s="1"/>
      <c r="G187" s="3"/>
      <c r="H187" s="3"/>
      <c r="I187" s="3"/>
      <c r="J187" s="3"/>
      <c r="K187" s="3"/>
      <c r="L187" s="3"/>
      <c r="M187" s="3"/>
      <c r="N187" s="3"/>
      <c r="O187" s="3"/>
      <c r="P187" s="3"/>
      <c r="Q187" s="3"/>
      <c r="R187" s="3"/>
      <c r="S187" s="3"/>
      <c r="T187" s="3"/>
      <c r="U187" s="3"/>
      <c r="V187" s="3"/>
      <c r="W187" s="3"/>
      <c r="X187" s="3"/>
      <c r="Y187" s="3"/>
      <c r="Z187" s="3"/>
    </row>
    <row r="188" spans="1:26" ht="15.75" customHeight="1">
      <c r="A188" s="47"/>
      <c r="B188" s="48"/>
      <c r="C188" s="48"/>
      <c r="D188" s="48"/>
      <c r="E188" s="1"/>
      <c r="F188" s="1"/>
      <c r="G188" s="3"/>
      <c r="H188" s="3"/>
      <c r="I188" s="3"/>
      <c r="J188" s="3"/>
      <c r="K188" s="3"/>
      <c r="L188" s="3"/>
      <c r="M188" s="3"/>
      <c r="N188" s="3"/>
      <c r="O188" s="3"/>
      <c r="P188" s="3"/>
      <c r="Q188" s="3"/>
      <c r="R188" s="3"/>
      <c r="S188" s="3"/>
      <c r="T188" s="3"/>
      <c r="U188" s="3"/>
      <c r="V188" s="3"/>
      <c r="W188" s="3"/>
      <c r="X188" s="3"/>
      <c r="Y188" s="3"/>
      <c r="Z188" s="3"/>
    </row>
    <row r="189" spans="1:26" ht="15.75" customHeight="1">
      <c r="A189" s="47"/>
      <c r="B189" s="48"/>
      <c r="C189" s="48"/>
      <c r="D189" s="48"/>
      <c r="E189" s="1"/>
      <c r="F189" s="1"/>
      <c r="G189" s="3"/>
      <c r="H189" s="3"/>
      <c r="I189" s="3"/>
      <c r="J189" s="3"/>
      <c r="K189" s="3"/>
      <c r="L189" s="3"/>
      <c r="M189" s="3"/>
      <c r="N189" s="3"/>
      <c r="O189" s="3"/>
      <c r="P189" s="3"/>
      <c r="Q189" s="3"/>
      <c r="R189" s="3"/>
      <c r="S189" s="3"/>
      <c r="T189" s="3"/>
      <c r="U189" s="3"/>
      <c r="V189" s="3"/>
      <c r="W189" s="3"/>
      <c r="X189" s="3"/>
      <c r="Y189" s="3"/>
      <c r="Z189" s="3"/>
    </row>
    <row r="190" spans="1:26" ht="15.75" customHeight="1">
      <c r="A190" s="47"/>
      <c r="B190" s="48"/>
      <c r="C190" s="48"/>
      <c r="D190" s="48"/>
      <c r="E190" s="1"/>
      <c r="F190" s="1"/>
      <c r="G190" s="3"/>
      <c r="H190" s="3"/>
      <c r="I190" s="3"/>
      <c r="J190" s="3"/>
      <c r="K190" s="3"/>
      <c r="L190" s="3"/>
      <c r="M190" s="3"/>
      <c r="N190" s="3"/>
      <c r="O190" s="3"/>
      <c r="P190" s="3"/>
      <c r="Q190" s="3"/>
      <c r="R190" s="3"/>
      <c r="S190" s="3"/>
      <c r="T190" s="3"/>
      <c r="U190" s="3"/>
      <c r="V190" s="3"/>
      <c r="W190" s="3"/>
      <c r="X190" s="3"/>
      <c r="Y190" s="3"/>
      <c r="Z190" s="3"/>
    </row>
    <row r="191" spans="1:26" ht="15.75" customHeight="1">
      <c r="A191" s="47"/>
      <c r="B191" s="48"/>
      <c r="C191" s="48"/>
      <c r="D191" s="48"/>
      <c r="E191" s="1"/>
      <c r="F191" s="1"/>
      <c r="G191" s="3"/>
      <c r="H191" s="3"/>
      <c r="I191" s="3"/>
      <c r="J191" s="3"/>
      <c r="K191" s="3"/>
      <c r="L191" s="3"/>
      <c r="M191" s="3"/>
      <c r="N191" s="3"/>
      <c r="O191" s="3"/>
      <c r="P191" s="3"/>
      <c r="Q191" s="3"/>
      <c r="R191" s="3"/>
      <c r="S191" s="3"/>
      <c r="T191" s="3"/>
      <c r="U191" s="3"/>
      <c r="V191" s="3"/>
      <c r="W191" s="3"/>
      <c r="X191" s="3"/>
      <c r="Y191" s="3"/>
      <c r="Z191" s="3"/>
    </row>
    <row r="192" spans="1:26" ht="15.75" customHeight="1">
      <c r="A192" s="47"/>
      <c r="B192" s="48"/>
      <c r="C192" s="48"/>
      <c r="D192" s="48"/>
      <c r="E192" s="1"/>
      <c r="F192" s="1"/>
      <c r="G192" s="3"/>
      <c r="H192" s="3"/>
      <c r="I192" s="3"/>
      <c r="J192" s="3"/>
      <c r="K192" s="3"/>
      <c r="L192" s="3"/>
      <c r="M192" s="3"/>
      <c r="N192" s="3"/>
      <c r="O192" s="3"/>
      <c r="P192" s="3"/>
      <c r="Q192" s="3"/>
      <c r="R192" s="3"/>
      <c r="S192" s="3"/>
      <c r="T192" s="3"/>
      <c r="U192" s="3"/>
      <c r="V192" s="3"/>
      <c r="W192" s="3"/>
      <c r="X192" s="3"/>
      <c r="Y192" s="3"/>
      <c r="Z192" s="3"/>
    </row>
    <row r="193" spans="1:26" ht="15.75" customHeight="1">
      <c r="A193" s="47"/>
      <c r="B193" s="48"/>
      <c r="C193" s="48"/>
      <c r="D193" s="48"/>
      <c r="E193" s="1"/>
      <c r="F193" s="1"/>
      <c r="G193" s="3"/>
      <c r="H193" s="3"/>
      <c r="I193" s="3"/>
      <c r="J193" s="3"/>
      <c r="K193" s="3"/>
      <c r="L193" s="3"/>
      <c r="M193" s="3"/>
      <c r="N193" s="3"/>
      <c r="O193" s="3"/>
      <c r="P193" s="3"/>
      <c r="Q193" s="3"/>
      <c r="R193" s="3"/>
      <c r="S193" s="3"/>
      <c r="T193" s="3"/>
      <c r="U193" s="3"/>
      <c r="V193" s="3"/>
      <c r="W193" s="3"/>
      <c r="X193" s="3"/>
      <c r="Y193" s="3"/>
      <c r="Z193" s="3"/>
    </row>
    <row r="194" spans="1:26" ht="15.75" customHeight="1">
      <c r="A194" s="47"/>
      <c r="B194" s="48"/>
      <c r="C194" s="48"/>
      <c r="D194" s="48"/>
      <c r="E194" s="1"/>
      <c r="F194" s="1"/>
      <c r="G194" s="3"/>
      <c r="H194" s="3"/>
      <c r="I194" s="3"/>
      <c r="J194" s="3"/>
      <c r="K194" s="3"/>
      <c r="L194" s="3"/>
      <c r="M194" s="3"/>
      <c r="N194" s="3"/>
      <c r="O194" s="3"/>
      <c r="P194" s="3"/>
      <c r="Q194" s="3"/>
      <c r="R194" s="3"/>
      <c r="S194" s="3"/>
      <c r="T194" s="3"/>
      <c r="U194" s="3"/>
      <c r="V194" s="3"/>
      <c r="W194" s="3"/>
      <c r="X194" s="3"/>
      <c r="Y194" s="3"/>
      <c r="Z194" s="3"/>
    </row>
    <row r="195" spans="1:26" ht="15.75" customHeight="1">
      <c r="A195" s="47"/>
      <c r="B195" s="48"/>
      <c r="C195" s="48"/>
      <c r="D195" s="48"/>
      <c r="E195" s="1"/>
      <c r="F195" s="1"/>
      <c r="G195" s="3"/>
      <c r="H195" s="3"/>
      <c r="I195" s="3"/>
      <c r="J195" s="3"/>
      <c r="K195" s="3"/>
      <c r="L195" s="3"/>
      <c r="M195" s="3"/>
      <c r="N195" s="3"/>
      <c r="O195" s="3"/>
      <c r="P195" s="3"/>
      <c r="Q195" s="3"/>
      <c r="R195" s="3"/>
      <c r="S195" s="3"/>
      <c r="T195" s="3"/>
      <c r="U195" s="3"/>
      <c r="V195" s="3"/>
      <c r="W195" s="3"/>
      <c r="X195" s="3"/>
      <c r="Y195" s="3"/>
      <c r="Z195" s="3"/>
    </row>
    <row r="196" spans="1:26" ht="15.75" customHeight="1">
      <c r="A196" s="47"/>
      <c r="B196" s="48"/>
      <c r="C196" s="48"/>
      <c r="D196" s="48"/>
      <c r="E196" s="1"/>
      <c r="F196" s="1"/>
      <c r="G196" s="3"/>
      <c r="H196" s="3"/>
      <c r="I196" s="3"/>
      <c r="J196" s="3"/>
      <c r="K196" s="3"/>
      <c r="L196" s="3"/>
      <c r="M196" s="3"/>
      <c r="N196" s="3"/>
      <c r="O196" s="3"/>
      <c r="P196" s="3"/>
      <c r="Q196" s="3"/>
      <c r="R196" s="3"/>
      <c r="S196" s="3"/>
      <c r="T196" s="3"/>
      <c r="U196" s="3"/>
      <c r="V196" s="3"/>
      <c r="W196" s="3"/>
      <c r="X196" s="3"/>
      <c r="Y196" s="3"/>
      <c r="Z196" s="3"/>
    </row>
    <row r="197" spans="1:26" ht="15.75" customHeight="1">
      <c r="A197" s="47"/>
      <c r="B197" s="48"/>
      <c r="C197" s="48"/>
      <c r="D197" s="48"/>
      <c r="E197" s="1"/>
      <c r="F197" s="1"/>
      <c r="G197" s="3"/>
      <c r="H197" s="3"/>
      <c r="I197" s="3"/>
      <c r="J197" s="3"/>
      <c r="K197" s="3"/>
      <c r="L197" s="3"/>
      <c r="M197" s="3"/>
      <c r="N197" s="3"/>
      <c r="O197" s="3"/>
      <c r="P197" s="3"/>
      <c r="Q197" s="3"/>
      <c r="R197" s="3"/>
      <c r="S197" s="3"/>
      <c r="T197" s="3"/>
      <c r="U197" s="3"/>
      <c r="V197" s="3"/>
      <c r="W197" s="3"/>
      <c r="X197" s="3"/>
      <c r="Y197" s="3"/>
      <c r="Z197" s="3"/>
    </row>
    <row r="198" spans="1:26" ht="15.75" customHeight="1">
      <c r="A198" s="47"/>
      <c r="B198" s="48"/>
      <c r="C198" s="48"/>
      <c r="D198" s="48"/>
      <c r="E198" s="1"/>
      <c r="F198" s="1"/>
      <c r="G198" s="3"/>
      <c r="H198" s="3"/>
      <c r="I198" s="3"/>
      <c r="J198" s="3"/>
      <c r="K198" s="3"/>
      <c r="L198" s="3"/>
      <c r="M198" s="3"/>
      <c r="N198" s="3"/>
      <c r="O198" s="3"/>
      <c r="P198" s="3"/>
      <c r="Q198" s="3"/>
      <c r="R198" s="3"/>
      <c r="S198" s="3"/>
      <c r="T198" s="3"/>
      <c r="U198" s="3"/>
      <c r="V198" s="3"/>
      <c r="W198" s="3"/>
      <c r="X198" s="3"/>
      <c r="Y198" s="3"/>
      <c r="Z198" s="3"/>
    </row>
    <row r="199" spans="1:26" ht="15.75" customHeight="1">
      <c r="A199" s="47"/>
      <c r="B199" s="48"/>
      <c r="C199" s="48"/>
      <c r="D199" s="48"/>
      <c r="E199" s="1"/>
      <c r="F199" s="1"/>
      <c r="G199" s="3"/>
      <c r="H199" s="3"/>
      <c r="I199" s="3"/>
      <c r="J199" s="3"/>
      <c r="K199" s="3"/>
      <c r="L199" s="3"/>
      <c r="M199" s="3"/>
      <c r="N199" s="3"/>
      <c r="O199" s="3"/>
      <c r="P199" s="3"/>
      <c r="Q199" s="3"/>
      <c r="R199" s="3"/>
      <c r="S199" s="3"/>
      <c r="T199" s="3"/>
      <c r="U199" s="3"/>
      <c r="V199" s="3"/>
      <c r="W199" s="3"/>
      <c r="X199" s="3"/>
      <c r="Y199" s="3"/>
      <c r="Z199" s="3"/>
    </row>
    <row r="200" spans="1:26" ht="15.75" customHeight="1">
      <c r="A200" s="47"/>
      <c r="B200" s="48"/>
      <c r="C200" s="48"/>
      <c r="D200" s="48"/>
      <c r="E200" s="1"/>
      <c r="F200" s="1"/>
      <c r="G200" s="3"/>
      <c r="H200" s="3"/>
      <c r="I200" s="3"/>
      <c r="J200" s="3"/>
      <c r="K200" s="3"/>
      <c r="L200" s="3"/>
      <c r="M200" s="3"/>
      <c r="N200" s="3"/>
      <c r="O200" s="3"/>
      <c r="P200" s="3"/>
      <c r="Q200" s="3"/>
      <c r="R200" s="3"/>
      <c r="S200" s="3"/>
      <c r="T200" s="3"/>
      <c r="U200" s="3"/>
      <c r="V200" s="3"/>
      <c r="W200" s="3"/>
      <c r="X200" s="3"/>
      <c r="Y200" s="3"/>
      <c r="Z200" s="3"/>
    </row>
    <row r="201" spans="1:26" ht="15.75" customHeight="1">
      <c r="A201" s="47"/>
      <c r="B201" s="48"/>
      <c r="C201" s="48"/>
      <c r="D201" s="48"/>
      <c r="E201" s="1"/>
      <c r="F201" s="1"/>
      <c r="G201" s="3"/>
      <c r="H201" s="3"/>
      <c r="I201" s="3"/>
      <c r="J201" s="3"/>
      <c r="K201" s="3"/>
      <c r="L201" s="3"/>
      <c r="M201" s="3"/>
      <c r="N201" s="3"/>
      <c r="O201" s="3"/>
      <c r="P201" s="3"/>
      <c r="Q201" s="3"/>
      <c r="R201" s="3"/>
      <c r="S201" s="3"/>
      <c r="T201" s="3"/>
      <c r="U201" s="3"/>
      <c r="V201" s="3"/>
      <c r="W201" s="3"/>
      <c r="X201" s="3"/>
      <c r="Y201" s="3"/>
      <c r="Z201" s="3"/>
    </row>
    <row r="202" spans="1:26" ht="15.75" customHeight="1">
      <c r="A202" s="47"/>
      <c r="B202" s="48"/>
      <c r="C202" s="48"/>
      <c r="D202" s="48"/>
      <c r="E202" s="1"/>
      <c r="F202" s="1"/>
      <c r="G202" s="3"/>
      <c r="H202" s="3"/>
      <c r="I202" s="3"/>
      <c r="J202" s="3"/>
      <c r="K202" s="3"/>
      <c r="L202" s="3"/>
      <c r="M202" s="3"/>
      <c r="N202" s="3"/>
      <c r="O202" s="3"/>
      <c r="P202" s="3"/>
      <c r="Q202" s="3"/>
      <c r="R202" s="3"/>
      <c r="S202" s="3"/>
      <c r="T202" s="3"/>
      <c r="U202" s="3"/>
      <c r="V202" s="3"/>
      <c r="W202" s="3"/>
      <c r="X202" s="3"/>
      <c r="Y202" s="3"/>
      <c r="Z202" s="3"/>
    </row>
    <row r="203" spans="1:26" ht="15.75" customHeight="1">
      <c r="A203" s="47"/>
      <c r="B203" s="48"/>
      <c r="C203" s="48"/>
      <c r="D203" s="48"/>
      <c r="E203" s="1"/>
      <c r="F203" s="1"/>
      <c r="G203" s="3"/>
      <c r="H203" s="3"/>
      <c r="I203" s="3"/>
      <c r="J203" s="3"/>
      <c r="K203" s="3"/>
      <c r="L203" s="3"/>
      <c r="M203" s="3"/>
      <c r="N203" s="3"/>
      <c r="O203" s="3"/>
      <c r="P203" s="3"/>
      <c r="Q203" s="3"/>
      <c r="R203" s="3"/>
      <c r="S203" s="3"/>
      <c r="T203" s="3"/>
      <c r="U203" s="3"/>
      <c r="V203" s="3"/>
      <c r="W203" s="3"/>
      <c r="X203" s="3"/>
      <c r="Y203" s="3"/>
      <c r="Z203" s="3"/>
    </row>
    <row r="204" spans="1:26" ht="15.75" customHeight="1">
      <c r="A204" s="47"/>
      <c r="B204" s="48"/>
      <c r="C204" s="48"/>
      <c r="D204" s="48"/>
      <c r="E204" s="1"/>
      <c r="F204" s="1"/>
      <c r="G204" s="3"/>
      <c r="H204" s="3"/>
      <c r="I204" s="3"/>
      <c r="J204" s="3"/>
      <c r="K204" s="3"/>
      <c r="L204" s="3"/>
      <c r="M204" s="3"/>
      <c r="N204" s="3"/>
      <c r="O204" s="3"/>
      <c r="P204" s="3"/>
      <c r="Q204" s="3"/>
      <c r="R204" s="3"/>
      <c r="S204" s="3"/>
      <c r="T204" s="3"/>
      <c r="U204" s="3"/>
      <c r="V204" s="3"/>
      <c r="W204" s="3"/>
      <c r="X204" s="3"/>
      <c r="Y204" s="3"/>
      <c r="Z204" s="3"/>
    </row>
    <row r="205" spans="1:26" ht="15.75" customHeight="1">
      <c r="A205" s="47"/>
      <c r="B205" s="48"/>
      <c r="C205" s="48"/>
      <c r="D205" s="48"/>
      <c r="E205" s="1"/>
      <c r="F205" s="1"/>
      <c r="G205" s="3"/>
      <c r="H205" s="3"/>
      <c r="I205" s="3"/>
      <c r="J205" s="3"/>
      <c r="K205" s="3"/>
      <c r="L205" s="3"/>
      <c r="M205" s="3"/>
      <c r="N205" s="3"/>
      <c r="O205" s="3"/>
      <c r="P205" s="3"/>
      <c r="Q205" s="3"/>
      <c r="R205" s="3"/>
      <c r="S205" s="3"/>
      <c r="T205" s="3"/>
      <c r="U205" s="3"/>
      <c r="V205" s="3"/>
      <c r="W205" s="3"/>
      <c r="X205" s="3"/>
      <c r="Y205" s="3"/>
      <c r="Z205" s="3"/>
    </row>
    <row r="206" spans="1:26" ht="15.75" customHeight="1">
      <c r="A206" s="47"/>
      <c r="B206" s="48"/>
      <c r="C206" s="48"/>
      <c r="D206" s="48"/>
      <c r="E206" s="1"/>
      <c r="F206" s="1"/>
      <c r="G206" s="3"/>
      <c r="H206" s="3"/>
      <c r="I206" s="3"/>
      <c r="J206" s="3"/>
      <c r="K206" s="3"/>
      <c r="L206" s="3"/>
      <c r="M206" s="3"/>
      <c r="N206" s="3"/>
      <c r="O206" s="3"/>
      <c r="P206" s="3"/>
      <c r="Q206" s="3"/>
      <c r="R206" s="3"/>
      <c r="S206" s="3"/>
      <c r="T206" s="3"/>
      <c r="U206" s="3"/>
      <c r="V206" s="3"/>
      <c r="W206" s="3"/>
      <c r="X206" s="3"/>
      <c r="Y206" s="3"/>
      <c r="Z206" s="3"/>
    </row>
    <row r="207" spans="1:26" ht="15.75" customHeight="1">
      <c r="A207" s="47"/>
      <c r="B207" s="48"/>
      <c r="C207" s="48"/>
      <c r="D207" s="48"/>
      <c r="E207" s="1"/>
      <c r="F207" s="1"/>
      <c r="G207" s="3"/>
      <c r="H207" s="3"/>
      <c r="I207" s="3"/>
      <c r="J207" s="3"/>
      <c r="K207" s="3"/>
      <c r="L207" s="3"/>
      <c r="M207" s="3"/>
      <c r="N207" s="3"/>
      <c r="O207" s="3"/>
      <c r="P207" s="3"/>
      <c r="Q207" s="3"/>
      <c r="R207" s="3"/>
      <c r="S207" s="3"/>
      <c r="T207" s="3"/>
      <c r="U207" s="3"/>
      <c r="V207" s="3"/>
      <c r="W207" s="3"/>
      <c r="X207" s="3"/>
      <c r="Y207" s="3"/>
      <c r="Z207" s="3"/>
    </row>
    <row r="208" spans="1:26" ht="15.75" customHeight="1">
      <c r="A208" s="47"/>
      <c r="B208" s="48"/>
      <c r="C208" s="48"/>
      <c r="D208" s="48"/>
      <c r="E208" s="1"/>
      <c r="F208" s="1"/>
      <c r="G208" s="3"/>
      <c r="H208" s="3"/>
      <c r="I208" s="3"/>
      <c r="J208" s="3"/>
      <c r="K208" s="3"/>
      <c r="L208" s="3"/>
      <c r="M208" s="3"/>
      <c r="N208" s="3"/>
      <c r="O208" s="3"/>
      <c r="P208" s="3"/>
      <c r="Q208" s="3"/>
      <c r="R208" s="3"/>
      <c r="S208" s="3"/>
      <c r="T208" s="3"/>
      <c r="U208" s="3"/>
      <c r="V208" s="3"/>
      <c r="W208" s="3"/>
      <c r="X208" s="3"/>
      <c r="Y208" s="3"/>
      <c r="Z208" s="3"/>
    </row>
    <row r="209" spans="1:26" ht="15.75" customHeight="1">
      <c r="A209" s="47"/>
      <c r="B209" s="48"/>
      <c r="C209" s="48"/>
      <c r="D209" s="48"/>
      <c r="E209" s="1"/>
      <c r="F209" s="1"/>
      <c r="G209" s="3"/>
      <c r="H209" s="3"/>
      <c r="I209" s="3"/>
      <c r="J209" s="3"/>
      <c r="K209" s="3"/>
      <c r="L209" s="3"/>
      <c r="M209" s="3"/>
      <c r="N209" s="3"/>
      <c r="O209" s="3"/>
      <c r="P209" s="3"/>
      <c r="Q209" s="3"/>
      <c r="R209" s="3"/>
      <c r="S209" s="3"/>
      <c r="T209" s="3"/>
      <c r="U209" s="3"/>
      <c r="V209" s="3"/>
      <c r="W209" s="3"/>
      <c r="X209" s="3"/>
      <c r="Y209" s="3"/>
      <c r="Z209" s="3"/>
    </row>
    <row r="210" spans="1:26" ht="15.75" customHeight="1">
      <c r="A210" s="47"/>
      <c r="B210" s="48"/>
      <c r="C210" s="48"/>
      <c r="D210" s="48"/>
      <c r="E210" s="1"/>
      <c r="F210" s="1"/>
      <c r="G210" s="3"/>
      <c r="H210" s="3"/>
      <c r="I210" s="3"/>
      <c r="J210" s="3"/>
      <c r="K210" s="3"/>
      <c r="L210" s="3"/>
      <c r="M210" s="3"/>
      <c r="N210" s="3"/>
      <c r="O210" s="3"/>
      <c r="P210" s="3"/>
      <c r="Q210" s="3"/>
      <c r="R210" s="3"/>
      <c r="S210" s="3"/>
      <c r="T210" s="3"/>
      <c r="U210" s="3"/>
      <c r="V210" s="3"/>
      <c r="W210" s="3"/>
      <c r="X210" s="3"/>
      <c r="Y210" s="3"/>
      <c r="Z210" s="3"/>
    </row>
    <row r="211" spans="1:26" ht="15.75" customHeight="1">
      <c r="A211" s="47"/>
      <c r="B211" s="48"/>
      <c r="C211" s="48"/>
      <c r="D211" s="48"/>
      <c r="E211" s="1"/>
      <c r="F211" s="1"/>
      <c r="G211" s="3"/>
      <c r="H211" s="3"/>
      <c r="I211" s="3"/>
      <c r="J211" s="3"/>
      <c r="K211" s="3"/>
      <c r="L211" s="3"/>
      <c r="M211" s="3"/>
      <c r="N211" s="3"/>
      <c r="O211" s="3"/>
      <c r="P211" s="3"/>
      <c r="Q211" s="3"/>
      <c r="R211" s="3"/>
      <c r="S211" s="3"/>
      <c r="T211" s="3"/>
      <c r="U211" s="3"/>
      <c r="V211" s="3"/>
      <c r="W211" s="3"/>
      <c r="X211" s="3"/>
      <c r="Y211" s="3"/>
      <c r="Z211" s="3"/>
    </row>
    <row r="212" spans="1:26" ht="15.75" customHeight="1">
      <c r="A212" s="47"/>
      <c r="B212" s="48"/>
      <c r="C212" s="48"/>
      <c r="D212" s="48"/>
      <c r="E212" s="1"/>
      <c r="F212" s="1"/>
      <c r="G212" s="3"/>
      <c r="H212" s="3"/>
      <c r="I212" s="3"/>
      <c r="J212" s="3"/>
      <c r="K212" s="3"/>
      <c r="L212" s="3"/>
      <c r="M212" s="3"/>
      <c r="N212" s="3"/>
      <c r="O212" s="3"/>
      <c r="P212" s="3"/>
      <c r="Q212" s="3"/>
      <c r="R212" s="3"/>
      <c r="S212" s="3"/>
      <c r="T212" s="3"/>
      <c r="U212" s="3"/>
      <c r="V212" s="3"/>
      <c r="W212" s="3"/>
      <c r="X212" s="3"/>
      <c r="Y212" s="3"/>
      <c r="Z212" s="3"/>
    </row>
    <row r="213" spans="1:26" ht="15.75" customHeight="1">
      <c r="A213" s="47"/>
      <c r="B213" s="48"/>
      <c r="C213" s="48"/>
      <c r="D213" s="48"/>
      <c r="E213" s="1"/>
      <c r="F213" s="1"/>
      <c r="G213" s="3"/>
      <c r="H213" s="3"/>
      <c r="I213" s="3"/>
      <c r="J213" s="3"/>
      <c r="K213" s="3"/>
      <c r="L213" s="3"/>
      <c r="M213" s="3"/>
      <c r="N213" s="3"/>
      <c r="O213" s="3"/>
      <c r="P213" s="3"/>
      <c r="Q213" s="3"/>
      <c r="R213" s="3"/>
      <c r="S213" s="3"/>
      <c r="T213" s="3"/>
      <c r="U213" s="3"/>
      <c r="V213" s="3"/>
      <c r="W213" s="3"/>
      <c r="X213" s="3"/>
      <c r="Y213" s="3"/>
      <c r="Z213" s="3"/>
    </row>
    <row r="214" spans="1:26" ht="15.75" customHeight="1">
      <c r="A214" s="47"/>
      <c r="B214" s="48"/>
      <c r="C214" s="48"/>
      <c r="D214" s="48"/>
      <c r="E214" s="1"/>
      <c r="F214" s="1"/>
      <c r="G214" s="3"/>
      <c r="H214" s="3"/>
      <c r="I214" s="3"/>
      <c r="J214" s="3"/>
      <c r="K214" s="3"/>
      <c r="L214" s="3"/>
      <c r="M214" s="3"/>
      <c r="N214" s="3"/>
      <c r="O214" s="3"/>
      <c r="P214" s="3"/>
      <c r="Q214" s="3"/>
      <c r="R214" s="3"/>
      <c r="S214" s="3"/>
      <c r="T214" s="3"/>
      <c r="U214" s="3"/>
      <c r="V214" s="3"/>
      <c r="W214" s="3"/>
      <c r="X214" s="3"/>
      <c r="Y214" s="3"/>
      <c r="Z214" s="3"/>
    </row>
    <row r="215" spans="1:26" ht="15.75" customHeight="1">
      <c r="A215" s="47"/>
      <c r="B215" s="48"/>
      <c r="C215" s="48"/>
      <c r="D215" s="48"/>
      <c r="E215" s="1"/>
      <c r="F215" s="1"/>
      <c r="G215" s="3"/>
      <c r="H215" s="3"/>
      <c r="I215" s="3"/>
      <c r="J215" s="3"/>
      <c r="K215" s="3"/>
      <c r="L215" s="3"/>
      <c r="M215" s="3"/>
      <c r="N215" s="3"/>
      <c r="O215" s="3"/>
      <c r="P215" s="3"/>
      <c r="Q215" s="3"/>
      <c r="R215" s="3"/>
      <c r="S215" s="3"/>
      <c r="T215" s="3"/>
      <c r="U215" s="3"/>
      <c r="V215" s="3"/>
      <c r="W215" s="3"/>
      <c r="X215" s="3"/>
      <c r="Y215" s="3"/>
      <c r="Z215" s="3"/>
    </row>
    <row r="216" spans="1:26" ht="15.75" customHeight="1">
      <c r="A216" s="47"/>
      <c r="B216" s="48"/>
      <c r="C216" s="48"/>
      <c r="D216" s="48"/>
      <c r="E216" s="1"/>
      <c r="F216" s="1"/>
      <c r="G216" s="3"/>
      <c r="H216" s="3"/>
      <c r="I216" s="3"/>
      <c r="J216" s="3"/>
      <c r="K216" s="3"/>
      <c r="L216" s="3"/>
      <c r="M216" s="3"/>
      <c r="N216" s="3"/>
      <c r="O216" s="3"/>
      <c r="P216" s="3"/>
      <c r="Q216" s="3"/>
      <c r="R216" s="3"/>
      <c r="S216" s="3"/>
      <c r="T216" s="3"/>
      <c r="U216" s="3"/>
      <c r="V216" s="3"/>
      <c r="W216" s="3"/>
      <c r="X216" s="3"/>
      <c r="Y216" s="3"/>
      <c r="Z216" s="3"/>
    </row>
    <row r="217" spans="1:26" ht="15.75" customHeight="1">
      <c r="A217" s="47"/>
      <c r="B217" s="48"/>
      <c r="C217" s="48"/>
      <c r="D217" s="48"/>
      <c r="E217" s="1"/>
      <c r="F217" s="1"/>
      <c r="G217" s="3"/>
      <c r="H217" s="3"/>
      <c r="I217" s="3"/>
      <c r="J217" s="3"/>
      <c r="K217" s="3"/>
      <c r="L217" s="3"/>
      <c r="M217" s="3"/>
      <c r="N217" s="3"/>
      <c r="O217" s="3"/>
      <c r="P217" s="3"/>
      <c r="Q217" s="3"/>
      <c r="R217" s="3"/>
      <c r="S217" s="3"/>
      <c r="T217" s="3"/>
      <c r="U217" s="3"/>
      <c r="V217" s="3"/>
      <c r="W217" s="3"/>
      <c r="X217" s="3"/>
      <c r="Y217" s="3"/>
      <c r="Z217" s="3"/>
    </row>
    <row r="218" spans="1:26" ht="15.75" customHeight="1">
      <c r="A218" s="47"/>
      <c r="B218" s="48"/>
      <c r="C218" s="48"/>
      <c r="D218" s="48"/>
      <c r="E218" s="1"/>
      <c r="F218" s="1"/>
      <c r="G218" s="3"/>
      <c r="H218" s="3"/>
      <c r="I218" s="3"/>
      <c r="J218" s="3"/>
      <c r="K218" s="3"/>
      <c r="L218" s="3"/>
      <c r="M218" s="3"/>
      <c r="N218" s="3"/>
      <c r="O218" s="3"/>
      <c r="P218" s="3"/>
      <c r="Q218" s="3"/>
      <c r="R218" s="3"/>
      <c r="S218" s="3"/>
      <c r="T218" s="3"/>
      <c r="U218" s="3"/>
      <c r="V218" s="3"/>
      <c r="W218" s="3"/>
      <c r="X218" s="3"/>
      <c r="Y218" s="3"/>
      <c r="Z218" s="3"/>
    </row>
    <row r="219" spans="1:26" ht="15.75" customHeight="1">
      <c r="A219" s="47"/>
      <c r="B219" s="48"/>
      <c r="C219" s="48"/>
      <c r="D219" s="48"/>
      <c r="E219" s="1"/>
      <c r="F219" s="1"/>
      <c r="G219" s="3"/>
      <c r="H219" s="3"/>
      <c r="I219" s="3"/>
      <c r="J219" s="3"/>
      <c r="K219" s="3"/>
      <c r="L219" s="3"/>
      <c r="M219" s="3"/>
      <c r="N219" s="3"/>
      <c r="O219" s="3"/>
      <c r="P219" s="3"/>
      <c r="Q219" s="3"/>
      <c r="R219" s="3"/>
      <c r="S219" s="3"/>
      <c r="T219" s="3"/>
      <c r="U219" s="3"/>
      <c r="V219" s="3"/>
      <c r="W219" s="3"/>
      <c r="X219" s="3"/>
      <c r="Y219" s="3"/>
      <c r="Z219" s="3"/>
    </row>
    <row r="220" spans="1:26" ht="15.75" customHeight="1">
      <c r="A220" s="47"/>
      <c r="B220" s="48"/>
      <c r="C220" s="48"/>
      <c r="D220" s="48"/>
      <c r="E220" s="1"/>
      <c r="F220" s="1"/>
      <c r="G220" s="3"/>
      <c r="H220" s="3"/>
      <c r="I220" s="3"/>
      <c r="J220" s="3"/>
      <c r="K220" s="3"/>
      <c r="L220" s="3"/>
      <c r="M220" s="3"/>
      <c r="N220" s="3"/>
      <c r="O220" s="3"/>
      <c r="P220" s="3"/>
      <c r="Q220" s="3"/>
      <c r="R220" s="3"/>
      <c r="S220" s="3"/>
      <c r="T220" s="3"/>
      <c r="U220" s="3"/>
      <c r="V220" s="3"/>
      <c r="W220" s="3"/>
      <c r="X220" s="3"/>
      <c r="Y220" s="3"/>
      <c r="Z220" s="3"/>
    </row>
    <row r="221" spans="1:26" ht="15.75" customHeight="1">
      <c r="A221" s="47"/>
      <c r="B221" s="48"/>
      <c r="C221" s="48"/>
      <c r="D221" s="48"/>
      <c r="E221" s="1"/>
      <c r="F221" s="1"/>
      <c r="G221" s="3"/>
      <c r="H221" s="3"/>
      <c r="I221" s="3"/>
      <c r="J221" s="3"/>
      <c r="K221" s="3"/>
      <c r="L221" s="3"/>
      <c r="M221" s="3"/>
      <c r="N221" s="3"/>
      <c r="O221" s="3"/>
      <c r="P221" s="3"/>
      <c r="Q221" s="3"/>
      <c r="R221" s="3"/>
      <c r="S221" s="3"/>
      <c r="T221" s="3"/>
      <c r="U221" s="3"/>
      <c r="V221" s="3"/>
      <c r="W221" s="3"/>
      <c r="X221" s="3"/>
      <c r="Y221" s="3"/>
      <c r="Z221" s="3"/>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J10"/>
    <mergeCell ref="A21:F21"/>
    <mergeCell ref="A2:J2"/>
    <mergeCell ref="A4:J4"/>
    <mergeCell ref="A5:J5"/>
    <mergeCell ref="A6:J6"/>
    <mergeCell ref="A7:J7"/>
    <mergeCell ref="A8:J8"/>
    <mergeCell ref="A9:J9"/>
  </mergeCells>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Z1000"/>
  <sheetViews>
    <sheetView workbookViewId="0"/>
  </sheetViews>
  <sheetFormatPr defaultColWidth="14.3984375" defaultRowHeight="15" customHeight="1"/>
  <cols>
    <col min="1" max="1" width="23.73046875" customWidth="1"/>
    <col min="2" max="2" width="10.265625" customWidth="1"/>
    <col min="3" max="3" width="27.73046875" customWidth="1"/>
    <col min="4" max="4" width="23.3984375" customWidth="1"/>
    <col min="5" max="5" width="15.265625" customWidth="1"/>
    <col min="6" max="6" width="26.3984375" customWidth="1"/>
    <col min="7" max="7" width="10.73046875" customWidth="1"/>
    <col min="8" max="8" width="16.1328125" customWidth="1"/>
    <col min="9" max="11" width="8" customWidth="1"/>
    <col min="12" max="12" width="16.73046875" customWidth="1"/>
    <col min="13" max="26" width="8" customWidth="1"/>
  </cols>
  <sheetData>
    <row r="1" spans="1:26" ht="14.25">
      <c r="A1" s="47"/>
      <c r="B1" s="48"/>
      <c r="C1" s="48"/>
      <c r="D1" s="48"/>
      <c r="E1" s="48"/>
      <c r="F1" s="48"/>
      <c r="G1" s="48"/>
      <c r="H1" s="1"/>
      <c r="I1" s="3"/>
      <c r="J1" s="3"/>
      <c r="K1" s="3"/>
      <c r="L1" s="3"/>
      <c r="M1" s="3"/>
      <c r="N1" s="3"/>
      <c r="O1" s="3"/>
      <c r="P1" s="3"/>
      <c r="Q1" s="3"/>
      <c r="R1" s="3"/>
      <c r="S1" s="3"/>
      <c r="T1" s="3"/>
      <c r="U1" s="3"/>
      <c r="V1" s="3"/>
      <c r="W1" s="3"/>
      <c r="X1" s="3"/>
      <c r="Y1" s="3"/>
      <c r="Z1" s="3"/>
    </row>
    <row r="2" spans="1:26" ht="15.75" customHeight="1">
      <c r="A2" s="299" t="s">
        <v>2611</v>
      </c>
      <c r="B2" s="280"/>
      <c r="C2" s="280"/>
      <c r="D2" s="280"/>
      <c r="E2" s="280"/>
      <c r="F2" s="280"/>
      <c r="G2" s="280"/>
      <c r="H2" s="280"/>
      <c r="I2" s="280"/>
      <c r="J2" s="280"/>
      <c r="K2" s="281"/>
      <c r="L2" s="50"/>
      <c r="M2" s="50"/>
      <c r="N2" s="50"/>
      <c r="O2" s="50"/>
      <c r="P2" s="50"/>
      <c r="Q2" s="50"/>
      <c r="R2" s="50"/>
      <c r="S2" s="50"/>
      <c r="T2" s="50"/>
      <c r="U2" s="50"/>
      <c r="V2" s="50"/>
      <c r="W2" s="50"/>
      <c r="X2" s="50"/>
      <c r="Y2" s="50"/>
      <c r="Z2" s="50"/>
    </row>
    <row r="3" spans="1:26" ht="14.25">
      <c r="A3" s="111"/>
      <c r="B3" s="111"/>
      <c r="C3" s="111"/>
      <c r="D3" s="111"/>
      <c r="E3" s="111"/>
      <c r="F3" s="111"/>
      <c r="G3" s="111"/>
      <c r="H3" s="49"/>
      <c r="I3" s="50"/>
      <c r="J3" s="50"/>
      <c r="K3" s="50"/>
      <c r="L3" s="50"/>
      <c r="M3" s="50"/>
      <c r="N3" s="50"/>
      <c r="O3" s="50"/>
      <c r="P3" s="50"/>
      <c r="Q3" s="50"/>
      <c r="R3" s="50"/>
      <c r="S3" s="50"/>
      <c r="T3" s="50"/>
      <c r="U3" s="50"/>
      <c r="V3" s="50"/>
      <c r="W3" s="50"/>
      <c r="X3" s="50"/>
      <c r="Y3" s="50"/>
      <c r="Z3" s="50"/>
    </row>
    <row r="4" spans="1:26" ht="27.75" customHeight="1">
      <c r="A4" s="275" t="s">
        <v>2612</v>
      </c>
      <c r="B4" s="276"/>
      <c r="C4" s="276"/>
      <c r="D4" s="276"/>
      <c r="E4" s="276"/>
      <c r="F4" s="276"/>
      <c r="G4" s="276"/>
      <c r="H4" s="276"/>
      <c r="I4" s="276"/>
      <c r="J4" s="276"/>
      <c r="K4" s="277"/>
      <c r="L4" s="110"/>
      <c r="M4" s="110"/>
      <c r="N4" s="110"/>
      <c r="O4" s="110"/>
      <c r="P4" s="110"/>
      <c r="Q4" s="110"/>
      <c r="R4" s="110"/>
      <c r="S4" s="110"/>
      <c r="T4" s="110"/>
      <c r="U4" s="110"/>
      <c r="V4" s="110"/>
      <c r="W4" s="110"/>
      <c r="X4" s="110"/>
      <c r="Y4" s="110"/>
      <c r="Z4" s="110"/>
    </row>
    <row r="5" spans="1:26" ht="28.5" customHeight="1">
      <c r="A5" s="275" t="s">
        <v>2613</v>
      </c>
      <c r="B5" s="276"/>
      <c r="C5" s="276"/>
      <c r="D5" s="276"/>
      <c r="E5" s="276"/>
      <c r="F5" s="276"/>
      <c r="G5" s="276"/>
      <c r="H5" s="276"/>
      <c r="I5" s="276"/>
      <c r="J5" s="276"/>
      <c r="K5" s="277"/>
      <c r="L5" s="110"/>
      <c r="M5" s="110"/>
      <c r="N5" s="110"/>
      <c r="O5" s="110"/>
      <c r="P5" s="110"/>
      <c r="Q5" s="110"/>
      <c r="R5" s="110"/>
      <c r="S5" s="110"/>
      <c r="T5" s="110"/>
      <c r="U5" s="110"/>
      <c r="V5" s="110"/>
      <c r="W5" s="110"/>
      <c r="X5" s="110"/>
      <c r="Y5" s="110"/>
      <c r="Z5" s="110"/>
    </row>
    <row r="6" spans="1:26" ht="18" customHeight="1">
      <c r="A6" s="275" t="s">
        <v>2614</v>
      </c>
      <c r="B6" s="276"/>
      <c r="C6" s="276"/>
      <c r="D6" s="276"/>
      <c r="E6" s="276"/>
      <c r="F6" s="276"/>
      <c r="G6" s="276"/>
      <c r="H6" s="276"/>
      <c r="I6" s="276"/>
      <c r="J6" s="276"/>
      <c r="K6" s="277"/>
      <c r="L6" s="110"/>
      <c r="M6" s="110"/>
      <c r="N6" s="110"/>
      <c r="O6" s="110"/>
      <c r="P6" s="110"/>
      <c r="Q6" s="110"/>
      <c r="R6" s="110"/>
      <c r="S6" s="110"/>
      <c r="T6" s="110"/>
      <c r="U6" s="110"/>
      <c r="V6" s="110"/>
      <c r="W6" s="110"/>
      <c r="X6" s="110"/>
      <c r="Y6" s="110"/>
      <c r="Z6" s="110"/>
    </row>
    <row r="7" spans="1:26" ht="14.25" customHeight="1">
      <c r="A7" s="275" t="s">
        <v>2615</v>
      </c>
      <c r="B7" s="276"/>
      <c r="C7" s="276"/>
      <c r="D7" s="276"/>
      <c r="E7" s="276"/>
      <c r="F7" s="276"/>
      <c r="G7" s="276"/>
      <c r="H7" s="276"/>
      <c r="I7" s="276"/>
      <c r="J7" s="276"/>
      <c r="K7" s="277"/>
      <c r="L7" s="110"/>
      <c r="M7" s="110"/>
      <c r="N7" s="110"/>
      <c r="O7" s="110"/>
      <c r="P7" s="110"/>
      <c r="Q7" s="110"/>
      <c r="R7" s="110"/>
      <c r="S7" s="110"/>
      <c r="T7" s="110"/>
      <c r="U7" s="110"/>
      <c r="V7" s="110"/>
      <c r="W7" s="110"/>
      <c r="X7" s="110"/>
      <c r="Y7" s="110"/>
      <c r="Z7" s="110"/>
    </row>
    <row r="8" spans="1:26" ht="25.5" customHeight="1">
      <c r="A8" s="275" t="s">
        <v>2616</v>
      </c>
      <c r="B8" s="276"/>
      <c r="C8" s="276"/>
      <c r="D8" s="276"/>
      <c r="E8" s="276"/>
      <c r="F8" s="276"/>
      <c r="G8" s="276"/>
      <c r="H8" s="276"/>
      <c r="I8" s="276"/>
      <c r="J8" s="276"/>
      <c r="K8" s="277"/>
      <c r="L8" s="110"/>
      <c r="M8" s="110"/>
      <c r="N8" s="110"/>
      <c r="O8" s="110"/>
      <c r="P8" s="110"/>
      <c r="Q8" s="110"/>
      <c r="R8" s="110"/>
      <c r="S8" s="110"/>
      <c r="T8" s="110"/>
      <c r="U8" s="110"/>
      <c r="V8" s="110"/>
      <c r="W8" s="110"/>
      <c r="X8" s="110"/>
      <c r="Y8" s="110"/>
      <c r="Z8" s="110"/>
    </row>
    <row r="9" spans="1:26" ht="26.25" customHeight="1">
      <c r="A9" s="275" t="s">
        <v>2617</v>
      </c>
      <c r="B9" s="276"/>
      <c r="C9" s="276"/>
      <c r="D9" s="276"/>
      <c r="E9" s="276"/>
      <c r="F9" s="276"/>
      <c r="G9" s="276"/>
      <c r="H9" s="276"/>
      <c r="I9" s="276"/>
      <c r="J9" s="276"/>
      <c r="K9" s="277"/>
      <c r="L9" s="110"/>
      <c r="M9" s="110"/>
      <c r="N9" s="110"/>
      <c r="O9" s="110"/>
      <c r="P9" s="110"/>
      <c r="Q9" s="110"/>
      <c r="R9" s="110"/>
      <c r="S9" s="110"/>
      <c r="T9" s="110"/>
      <c r="U9" s="110"/>
      <c r="V9" s="110"/>
      <c r="W9" s="110"/>
      <c r="X9" s="110"/>
      <c r="Y9" s="110"/>
      <c r="Z9" s="110"/>
    </row>
    <row r="10" spans="1:26" ht="15.75" customHeight="1">
      <c r="A10" s="286" t="s">
        <v>776</v>
      </c>
      <c r="B10" s="276"/>
      <c r="C10" s="276"/>
      <c r="D10" s="276"/>
      <c r="E10" s="276"/>
      <c r="F10" s="276"/>
      <c r="G10" s="276"/>
      <c r="H10" s="276"/>
      <c r="I10" s="276"/>
      <c r="J10" s="276"/>
      <c r="K10" s="277"/>
      <c r="L10" s="110"/>
      <c r="M10" s="110"/>
      <c r="N10" s="110"/>
      <c r="O10" s="110"/>
      <c r="P10" s="110"/>
      <c r="Q10" s="110"/>
      <c r="R10" s="110"/>
      <c r="S10" s="110"/>
      <c r="T10" s="110"/>
      <c r="U10" s="110"/>
      <c r="V10" s="110"/>
      <c r="W10" s="110"/>
      <c r="X10" s="110"/>
      <c r="Y10" s="110"/>
      <c r="Z10" s="110"/>
    </row>
    <row r="11" spans="1:26" ht="14.25" customHeight="1">
      <c r="A11" s="275" t="s">
        <v>2618</v>
      </c>
      <c r="B11" s="276"/>
      <c r="C11" s="276"/>
      <c r="D11" s="276"/>
      <c r="E11" s="276"/>
      <c r="F11" s="276"/>
      <c r="G11" s="276"/>
      <c r="H11" s="276"/>
      <c r="I11" s="276"/>
      <c r="J11" s="276"/>
      <c r="K11" s="277"/>
      <c r="L11" s="110"/>
      <c r="M11" s="110"/>
      <c r="N11" s="110"/>
      <c r="O11" s="110"/>
      <c r="P11" s="110"/>
      <c r="Q11" s="110"/>
      <c r="R11" s="110"/>
      <c r="S11" s="110"/>
      <c r="T11" s="110"/>
      <c r="U11" s="110"/>
      <c r="V11" s="110"/>
      <c r="W11" s="110"/>
      <c r="X11" s="110"/>
      <c r="Y11" s="110"/>
      <c r="Z11" s="110"/>
    </row>
    <row r="12" spans="1:26" ht="41.25" customHeight="1">
      <c r="A12" s="278" t="s">
        <v>2619</v>
      </c>
      <c r="B12" s="276"/>
      <c r="C12" s="276"/>
      <c r="D12" s="276"/>
      <c r="E12" s="276"/>
      <c r="F12" s="276"/>
      <c r="G12" s="276"/>
      <c r="H12" s="276"/>
      <c r="I12" s="276"/>
      <c r="J12" s="276"/>
      <c r="K12" s="277"/>
      <c r="L12" s="110"/>
      <c r="M12" s="110"/>
      <c r="N12" s="110"/>
      <c r="O12" s="110"/>
      <c r="P12" s="110"/>
      <c r="Q12" s="110"/>
      <c r="R12" s="110"/>
      <c r="S12" s="110"/>
      <c r="T12" s="110"/>
      <c r="U12" s="110"/>
      <c r="V12" s="110"/>
      <c r="W12" s="110"/>
      <c r="X12" s="110"/>
      <c r="Y12" s="110"/>
      <c r="Z12" s="110"/>
    </row>
    <row r="13" spans="1:26" ht="14.25">
      <c r="A13" s="53"/>
      <c r="B13" s="54"/>
      <c r="C13" s="54"/>
      <c r="D13" s="54"/>
      <c r="E13" s="54"/>
      <c r="F13" s="54"/>
      <c r="G13" s="54"/>
      <c r="H13" s="49"/>
      <c r="I13" s="50"/>
      <c r="J13" s="50"/>
      <c r="K13" s="50"/>
      <c r="L13" s="50"/>
      <c r="M13" s="50"/>
      <c r="N13" s="50"/>
      <c r="O13" s="50"/>
      <c r="P13" s="50"/>
      <c r="Q13" s="50"/>
      <c r="R13" s="50"/>
      <c r="S13" s="50"/>
      <c r="T13" s="50"/>
      <c r="U13" s="50"/>
      <c r="V13" s="50"/>
      <c r="W13" s="50"/>
      <c r="X13" s="50"/>
      <c r="Y13" s="50"/>
      <c r="Z13" s="50"/>
    </row>
    <row r="14" spans="1:26" ht="61.5" customHeight="1">
      <c r="A14" s="113" t="s">
        <v>780</v>
      </c>
      <c r="B14" s="57" t="s">
        <v>2620</v>
      </c>
      <c r="C14" s="57" t="s">
        <v>7</v>
      </c>
      <c r="D14" s="57" t="s">
        <v>2621</v>
      </c>
      <c r="E14" s="113" t="s">
        <v>783</v>
      </c>
      <c r="F14" s="57" t="s">
        <v>2622</v>
      </c>
      <c r="G14" s="56" t="s">
        <v>785</v>
      </c>
      <c r="H14" s="56" t="s">
        <v>156</v>
      </c>
      <c r="I14" s="56" t="s">
        <v>157</v>
      </c>
      <c r="J14" s="55" t="s">
        <v>158</v>
      </c>
      <c r="K14" s="113" t="s">
        <v>162</v>
      </c>
      <c r="L14" s="60" t="s">
        <v>163</v>
      </c>
      <c r="M14" s="50"/>
      <c r="N14" s="50"/>
      <c r="O14" s="50"/>
      <c r="P14" s="50"/>
      <c r="Q14" s="50"/>
      <c r="R14" s="50"/>
      <c r="S14" s="50"/>
      <c r="T14" s="50"/>
      <c r="U14" s="50"/>
      <c r="V14" s="50"/>
      <c r="W14" s="50"/>
      <c r="X14" s="50"/>
      <c r="Y14" s="50"/>
      <c r="Z14" s="50"/>
    </row>
    <row r="15" spans="1:26" ht="14.25">
      <c r="A15" s="95" t="s">
        <v>1097</v>
      </c>
      <c r="B15" s="70" t="s">
        <v>1098</v>
      </c>
      <c r="C15" s="70" t="s">
        <v>51</v>
      </c>
      <c r="D15" s="95" t="s">
        <v>2623</v>
      </c>
      <c r="E15" s="178" t="s">
        <v>2624</v>
      </c>
      <c r="F15" s="95" t="s">
        <v>2476</v>
      </c>
      <c r="G15" s="95">
        <v>2</v>
      </c>
      <c r="H15" s="200">
        <v>1</v>
      </c>
      <c r="I15" s="201">
        <v>2</v>
      </c>
      <c r="J15" s="201">
        <v>20</v>
      </c>
      <c r="K15" s="201">
        <v>10</v>
      </c>
      <c r="L15" s="202" t="s">
        <v>53</v>
      </c>
      <c r="M15" s="50"/>
      <c r="N15" s="50"/>
      <c r="O15" s="50"/>
      <c r="P15" s="50"/>
      <c r="Q15" s="50"/>
      <c r="R15" s="50"/>
      <c r="S15" s="50"/>
      <c r="T15" s="50"/>
      <c r="U15" s="50"/>
      <c r="V15" s="50"/>
      <c r="W15" s="50"/>
      <c r="X15" s="50"/>
      <c r="Y15" s="50"/>
      <c r="Z15" s="50"/>
    </row>
    <row r="16" spans="1:26" ht="14.25">
      <c r="A16" s="95" t="s">
        <v>1097</v>
      </c>
      <c r="B16" s="70" t="s">
        <v>2625</v>
      </c>
      <c r="C16" s="70" t="s">
        <v>51</v>
      </c>
      <c r="D16" s="95" t="s">
        <v>2623</v>
      </c>
      <c r="E16" s="178" t="s">
        <v>2624</v>
      </c>
      <c r="F16" s="95" t="s">
        <v>2476</v>
      </c>
      <c r="G16" s="95">
        <v>2</v>
      </c>
      <c r="H16" s="200" t="s">
        <v>2576</v>
      </c>
      <c r="I16" s="201">
        <v>2</v>
      </c>
      <c r="J16" s="201">
        <v>20</v>
      </c>
      <c r="K16" s="201">
        <v>10</v>
      </c>
      <c r="L16" s="202" t="s">
        <v>53</v>
      </c>
      <c r="M16" s="203"/>
      <c r="N16" s="203"/>
      <c r="O16" s="203"/>
      <c r="P16" s="203"/>
      <c r="Q16" s="203"/>
      <c r="R16" s="203"/>
      <c r="S16" s="203"/>
      <c r="T16" s="203"/>
      <c r="U16" s="203"/>
      <c r="V16" s="203"/>
      <c r="W16" s="203"/>
      <c r="X16" s="203"/>
      <c r="Y16" s="203"/>
      <c r="Z16" s="203"/>
    </row>
    <row r="17" spans="1:26" ht="14.25">
      <c r="A17" s="95" t="s">
        <v>1097</v>
      </c>
      <c r="B17" s="70" t="s">
        <v>1098</v>
      </c>
      <c r="C17" s="70" t="s">
        <v>51</v>
      </c>
      <c r="D17" s="95" t="s">
        <v>2626</v>
      </c>
      <c r="E17" s="178" t="s">
        <v>2627</v>
      </c>
      <c r="F17" s="95" t="s">
        <v>2476</v>
      </c>
      <c r="G17" s="95">
        <v>2</v>
      </c>
      <c r="H17" s="200" t="s">
        <v>2576</v>
      </c>
      <c r="I17" s="201">
        <v>2</v>
      </c>
      <c r="J17" s="201">
        <v>20</v>
      </c>
      <c r="K17" s="201">
        <v>10</v>
      </c>
      <c r="L17" s="202" t="s">
        <v>53</v>
      </c>
      <c r="M17" s="203"/>
      <c r="N17" s="203"/>
      <c r="O17" s="203"/>
      <c r="P17" s="203"/>
      <c r="Q17" s="203"/>
      <c r="R17" s="203"/>
      <c r="S17" s="203"/>
      <c r="T17" s="203"/>
      <c r="U17" s="203"/>
      <c r="V17" s="203"/>
      <c r="W17" s="203"/>
      <c r="X17" s="203"/>
      <c r="Y17" s="203"/>
      <c r="Z17" s="203"/>
    </row>
    <row r="18" spans="1:26" ht="14.25">
      <c r="A18" s="95" t="s">
        <v>1108</v>
      </c>
      <c r="B18" s="70" t="s">
        <v>1109</v>
      </c>
      <c r="C18" s="70" t="s">
        <v>51</v>
      </c>
      <c r="D18" s="95" t="s">
        <v>2628</v>
      </c>
      <c r="E18" s="178" t="s">
        <v>2629</v>
      </c>
      <c r="F18" s="95" t="s">
        <v>2630</v>
      </c>
      <c r="G18" s="95">
        <v>1</v>
      </c>
      <c r="H18" s="200">
        <v>1</v>
      </c>
      <c r="I18" s="201">
        <v>1</v>
      </c>
      <c r="J18" s="201">
        <v>10</v>
      </c>
      <c r="K18" s="201">
        <v>10</v>
      </c>
      <c r="L18" s="202" t="s">
        <v>56</v>
      </c>
      <c r="M18" s="203"/>
      <c r="N18" s="203"/>
      <c r="O18" s="203"/>
      <c r="P18" s="203"/>
      <c r="Q18" s="203"/>
      <c r="R18" s="203"/>
      <c r="S18" s="203"/>
      <c r="T18" s="203"/>
      <c r="U18" s="203"/>
      <c r="V18" s="203"/>
      <c r="W18" s="203"/>
      <c r="X18" s="203"/>
      <c r="Y18" s="203"/>
      <c r="Z18" s="203"/>
    </row>
    <row r="19" spans="1:26" ht="14.25">
      <c r="A19" s="95" t="s">
        <v>1108</v>
      </c>
      <c r="B19" s="70" t="s">
        <v>1257</v>
      </c>
      <c r="C19" s="70" t="s">
        <v>51</v>
      </c>
      <c r="D19" s="95" t="s">
        <v>2631</v>
      </c>
      <c r="E19" s="178" t="s">
        <v>2632</v>
      </c>
      <c r="F19" s="95" t="s">
        <v>2633</v>
      </c>
      <c r="G19" s="95">
        <v>1</v>
      </c>
      <c r="H19" s="200" t="s">
        <v>2576</v>
      </c>
      <c r="I19" s="201">
        <v>1</v>
      </c>
      <c r="J19" s="201">
        <v>10</v>
      </c>
      <c r="K19" s="201">
        <v>10</v>
      </c>
      <c r="L19" s="202" t="s">
        <v>56</v>
      </c>
      <c r="M19" s="203"/>
      <c r="N19" s="203"/>
      <c r="O19" s="203"/>
      <c r="P19" s="203"/>
      <c r="Q19" s="203"/>
      <c r="R19" s="203"/>
      <c r="S19" s="203"/>
      <c r="T19" s="203"/>
      <c r="U19" s="203"/>
      <c r="V19" s="203"/>
      <c r="W19" s="203"/>
      <c r="X19" s="203"/>
      <c r="Y19" s="203"/>
      <c r="Z19" s="203"/>
    </row>
    <row r="20" spans="1:26" ht="14.25">
      <c r="A20" s="95" t="s">
        <v>2634</v>
      </c>
      <c r="B20" s="70" t="s">
        <v>2635</v>
      </c>
      <c r="C20" s="70" t="s">
        <v>51</v>
      </c>
      <c r="D20" s="95" t="s">
        <v>2636</v>
      </c>
      <c r="E20" s="178" t="s">
        <v>2637</v>
      </c>
      <c r="F20" s="95" t="s">
        <v>2630</v>
      </c>
      <c r="G20" s="95">
        <v>3</v>
      </c>
      <c r="H20" s="200">
        <v>3</v>
      </c>
      <c r="I20" s="201">
        <v>3</v>
      </c>
      <c r="J20" s="201">
        <v>10</v>
      </c>
      <c r="K20" s="201">
        <v>3.33</v>
      </c>
      <c r="L20" s="202" t="s">
        <v>2638</v>
      </c>
      <c r="M20" s="203"/>
      <c r="N20" s="203"/>
      <c r="O20" s="203"/>
      <c r="P20" s="203"/>
      <c r="Q20" s="203"/>
      <c r="R20" s="203"/>
      <c r="S20" s="203"/>
      <c r="T20" s="203"/>
      <c r="U20" s="203"/>
      <c r="V20" s="203"/>
      <c r="W20" s="203"/>
      <c r="X20" s="203"/>
      <c r="Y20" s="203"/>
      <c r="Z20" s="203"/>
    </row>
    <row r="21" spans="1:26" ht="15.75" customHeight="1">
      <c r="A21" s="95" t="s">
        <v>60</v>
      </c>
      <c r="B21" s="70" t="s">
        <v>2639</v>
      </c>
      <c r="C21" s="70" t="s">
        <v>51</v>
      </c>
      <c r="D21" s="95" t="s">
        <v>2640</v>
      </c>
      <c r="E21" s="178" t="s">
        <v>2641</v>
      </c>
      <c r="F21" s="95" t="s">
        <v>2630</v>
      </c>
      <c r="G21" s="95">
        <v>1</v>
      </c>
      <c r="H21" s="200" t="s">
        <v>2576</v>
      </c>
      <c r="I21" s="201">
        <v>1</v>
      </c>
      <c r="J21" s="201">
        <v>10</v>
      </c>
      <c r="K21" s="201">
        <v>10</v>
      </c>
      <c r="L21" s="202" t="s">
        <v>2638</v>
      </c>
      <c r="M21" s="203"/>
      <c r="N21" s="203"/>
      <c r="O21" s="203"/>
      <c r="P21" s="203"/>
      <c r="Q21" s="203"/>
      <c r="R21" s="203"/>
      <c r="S21" s="203"/>
      <c r="T21" s="203"/>
      <c r="U21" s="203"/>
      <c r="V21" s="203"/>
      <c r="W21" s="203"/>
      <c r="X21" s="203"/>
      <c r="Y21" s="203"/>
      <c r="Z21" s="203"/>
    </row>
    <row r="22" spans="1:26" ht="15.75" customHeight="1">
      <c r="A22" s="95" t="s">
        <v>2642</v>
      </c>
      <c r="B22" s="70" t="s">
        <v>2643</v>
      </c>
      <c r="C22" s="70" t="s">
        <v>51</v>
      </c>
      <c r="D22" s="95" t="s">
        <v>2644</v>
      </c>
      <c r="E22" s="178" t="s">
        <v>2645</v>
      </c>
      <c r="F22" s="95" t="s">
        <v>2646</v>
      </c>
      <c r="G22" s="95">
        <v>4</v>
      </c>
      <c r="H22" s="200" t="s">
        <v>2647</v>
      </c>
      <c r="I22" s="201">
        <v>4</v>
      </c>
      <c r="J22" s="201">
        <v>10</v>
      </c>
      <c r="K22" s="201">
        <v>2.5</v>
      </c>
      <c r="L22" s="202" t="s">
        <v>2638</v>
      </c>
      <c r="M22" s="203"/>
      <c r="N22" s="203"/>
      <c r="O22" s="203"/>
      <c r="P22" s="203"/>
      <c r="Q22" s="203"/>
      <c r="R22" s="203"/>
      <c r="S22" s="203"/>
      <c r="T22" s="203"/>
      <c r="U22" s="203"/>
      <c r="V22" s="203"/>
      <c r="W22" s="203"/>
      <c r="X22" s="203"/>
      <c r="Y22" s="203"/>
      <c r="Z22" s="203"/>
    </row>
    <row r="23" spans="1:26" ht="15.75" customHeight="1">
      <c r="A23" s="95" t="s">
        <v>2648</v>
      </c>
      <c r="B23" s="70" t="s">
        <v>2649</v>
      </c>
      <c r="C23" s="70" t="s">
        <v>51</v>
      </c>
      <c r="D23" s="95" t="s">
        <v>2650</v>
      </c>
      <c r="E23" s="178" t="s">
        <v>2651</v>
      </c>
      <c r="F23" s="95" t="s">
        <v>2652</v>
      </c>
      <c r="G23" s="95">
        <v>3</v>
      </c>
      <c r="H23" s="200" t="s">
        <v>2653</v>
      </c>
      <c r="I23" s="201">
        <v>3</v>
      </c>
      <c r="J23" s="201">
        <v>20</v>
      </c>
      <c r="K23" s="201">
        <v>6.66</v>
      </c>
      <c r="L23" s="202" t="s">
        <v>2638</v>
      </c>
      <c r="M23" s="203"/>
      <c r="N23" s="203"/>
      <c r="O23" s="203"/>
      <c r="P23" s="203"/>
      <c r="Q23" s="203"/>
      <c r="R23" s="203"/>
      <c r="S23" s="203"/>
      <c r="T23" s="203"/>
      <c r="U23" s="203"/>
      <c r="V23" s="203"/>
      <c r="W23" s="203"/>
      <c r="X23" s="203"/>
      <c r="Y23" s="203"/>
      <c r="Z23" s="203"/>
    </row>
    <row r="24" spans="1:26" ht="15.75" customHeight="1">
      <c r="A24" s="95" t="s">
        <v>1391</v>
      </c>
      <c r="B24" s="70" t="s">
        <v>1392</v>
      </c>
      <c r="C24" s="70" t="s">
        <v>51</v>
      </c>
      <c r="D24" s="95" t="s">
        <v>2654</v>
      </c>
      <c r="E24" s="178" t="s">
        <v>2655</v>
      </c>
      <c r="F24" s="95" t="s">
        <v>2656</v>
      </c>
      <c r="G24" s="95">
        <v>3</v>
      </c>
      <c r="H24" s="200" t="s">
        <v>2653</v>
      </c>
      <c r="I24" s="201">
        <v>3</v>
      </c>
      <c r="J24" s="201">
        <v>10</v>
      </c>
      <c r="K24" s="201">
        <v>3.33</v>
      </c>
      <c r="L24" s="202" t="s">
        <v>2638</v>
      </c>
      <c r="M24" s="203"/>
      <c r="N24" s="203"/>
      <c r="O24" s="203"/>
      <c r="P24" s="203"/>
      <c r="Q24" s="203"/>
      <c r="R24" s="203"/>
      <c r="S24" s="203"/>
      <c r="T24" s="203"/>
      <c r="U24" s="203"/>
      <c r="V24" s="203"/>
      <c r="W24" s="203"/>
      <c r="X24" s="203"/>
      <c r="Y24" s="203"/>
      <c r="Z24" s="203"/>
    </row>
    <row r="25" spans="1:26" ht="15.75" customHeight="1">
      <c r="A25" s="95" t="s">
        <v>2657</v>
      </c>
      <c r="B25" s="70" t="s">
        <v>2658</v>
      </c>
      <c r="C25" s="70" t="s">
        <v>51</v>
      </c>
      <c r="D25" s="95" t="s">
        <v>2659</v>
      </c>
      <c r="E25" s="178" t="s">
        <v>2660</v>
      </c>
      <c r="F25" s="95" t="s">
        <v>2646</v>
      </c>
      <c r="G25" s="95">
        <v>3</v>
      </c>
      <c r="H25" s="200" t="s">
        <v>2653</v>
      </c>
      <c r="I25" s="201">
        <v>3</v>
      </c>
      <c r="J25" s="201">
        <v>10</v>
      </c>
      <c r="K25" s="201">
        <v>3.33</v>
      </c>
      <c r="L25" s="202" t="s">
        <v>2638</v>
      </c>
      <c r="M25" s="203"/>
      <c r="N25" s="203"/>
      <c r="O25" s="203"/>
      <c r="P25" s="203"/>
      <c r="Q25" s="203"/>
      <c r="R25" s="203"/>
      <c r="S25" s="203"/>
      <c r="T25" s="203"/>
      <c r="U25" s="203"/>
      <c r="V25" s="203"/>
      <c r="W25" s="203"/>
      <c r="X25" s="203"/>
      <c r="Y25" s="203"/>
      <c r="Z25" s="203"/>
    </row>
    <row r="26" spans="1:26" ht="15.75" customHeight="1">
      <c r="A26" s="95" t="s">
        <v>60</v>
      </c>
      <c r="B26" s="70" t="s">
        <v>2661</v>
      </c>
      <c r="C26" s="70" t="s">
        <v>51</v>
      </c>
      <c r="D26" s="95" t="s">
        <v>2659</v>
      </c>
      <c r="E26" s="178" t="s">
        <v>2660</v>
      </c>
      <c r="F26" s="95" t="s">
        <v>2646</v>
      </c>
      <c r="G26" s="95">
        <v>1</v>
      </c>
      <c r="H26" s="200" t="s">
        <v>2576</v>
      </c>
      <c r="I26" s="201">
        <v>1</v>
      </c>
      <c r="J26" s="201">
        <v>10</v>
      </c>
      <c r="K26" s="201">
        <v>10</v>
      </c>
      <c r="L26" s="202" t="s">
        <v>2638</v>
      </c>
      <c r="M26" s="203"/>
      <c r="N26" s="203"/>
      <c r="O26" s="203"/>
      <c r="P26" s="203"/>
      <c r="Q26" s="203"/>
      <c r="R26" s="203"/>
      <c r="S26" s="203"/>
      <c r="T26" s="203"/>
      <c r="U26" s="203"/>
      <c r="V26" s="203"/>
      <c r="W26" s="203"/>
      <c r="X26" s="203"/>
      <c r="Y26" s="203"/>
      <c r="Z26" s="203"/>
    </row>
    <row r="27" spans="1:26" ht="15.75" customHeight="1">
      <c r="A27" s="95" t="s">
        <v>60</v>
      </c>
      <c r="B27" s="70" t="s">
        <v>1342</v>
      </c>
      <c r="C27" s="70" t="s">
        <v>51</v>
      </c>
      <c r="D27" s="95" t="s">
        <v>2662</v>
      </c>
      <c r="E27" s="178" t="s">
        <v>2663</v>
      </c>
      <c r="F27" s="95" t="s">
        <v>2646</v>
      </c>
      <c r="G27" s="95">
        <v>1</v>
      </c>
      <c r="H27" s="200" t="s">
        <v>2576</v>
      </c>
      <c r="I27" s="201">
        <v>1</v>
      </c>
      <c r="J27" s="201">
        <v>10</v>
      </c>
      <c r="K27" s="201">
        <v>10</v>
      </c>
      <c r="L27" s="202" t="s">
        <v>2638</v>
      </c>
      <c r="M27" s="203"/>
      <c r="N27" s="203"/>
      <c r="O27" s="203"/>
      <c r="P27" s="203"/>
      <c r="Q27" s="203"/>
      <c r="R27" s="203"/>
      <c r="S27" s="203"/>
      <c r="T27" s="203"/>
      <c r="U27" s="203"/>
      <c r="V27" s="203"/>
      <c r="W27" s="203"/>
      <c r="X27" s="203"/>
      <c r="Y27" s="203"/>
      <c r="Z27" s="203"/>
    </row>
    <row r="28" spans="1:26" ht="15.75" customHeight="1">
      <c r="A28" s="95" t="s">
        <v>60</v>
      </c>
      <c r="B28" s="70" t="s">
        <v>1342</v>
      </c>
      <c r="C28" s="70" t="s">
        <v>51</v>
      </c>
      <c r="D28" s="95" t="s">
        <v>2664</v>
      </c>
      <c r="E28" s="178" t="s">
        <v>2641</v>
      </c>
      <c r="F28" s="95" t="s">
        <v>2630</v>
      </c>
      <c r="G28" s="95">
        <v>1</v>
      </c>
      <c r="H28" s="200" t="s">
        <v>2576</v>
      </c>
      <c r="I28" s="201">
        <v>1</v>
      </c>
      <c r="J28" s="201">
        <v>10</v>
      </c>
      <c r="K28" s="201">
        <v>10</v>
      </c>
      <c r="L28" s="202" t="s">
        <v>2638</v>
      </c>
      <c r="M28" s="203"/>
      <c r="N28" s="203"/>
      <c r="O28" s="203"/>
      <c r="P28" s="203"/>
      <c r="Q28" s="203"/>
      <c r="R28" s="203"/>
      <c r="S28" s="203"/>
      <c r="T28" s="203"/>
      <c r="U28" s="203"/>
      <c r="V28" s="203"/>
      <c r="W28" s="203"/>
      <c r="X28" s="203"/>
      <c r="Y28" s="203"/>
      <c r="Z28" s="203"/>
    </row>
    <row r="29" spans="1:26" ht="15.75" customHeight="1">
      <c r="A29" s="95" t="s">
        <v>60</v>
      </c>
      <c r="B29" s="70" t="s">
        <v>2665</v>
      </c>
      <c r="C29" s="70" t="s">
        <v>51</v>
      </c>
      <c r="D29" s="95" t="s">
        <v>2664</v>
      </c>
      <c r="E29" s="178" t="s">
        <v>2641</v>
      </c>
      <c r="F29" s="95" t="s">
        <v>2646</v>
      </c>
      <c r="G29" s="95">
        <v>1</v>
      </c>
      <c r="H29" s="200" t="s">
        <v>2576</v>
      </c>
      <c r="I29" s="201">
        <v>1</v>
      </c>
      <c r="J29" s="201">
        <v>10</v>
      </c>
      <c r="K29" s="201">
        <v>10</v>
      </c>
      <c r="L29" s="202" t="s">
        <v>2638</v>
      </c>
      <c r="M29" s="203"/>
      <c r="N29" s="203"/>
      <c r="O29" s="203"/>
      <c r="P29" s="203"/>
      <c r="Q29" s="203"/>
      <c r="R29" s="203"/>
      <c r="S29" s="203"/>
      <c r="T29" s="203"/>
      <c r="U29" s="203"/>
      <c r="V29" s="203"/>
      <c r="W29" s="203"/>
      <c r="X29" s="203"/>
      <c r="Y29" s="203"/>
      <c r="Z29" s="203"/>
    </row>
    <row r="30" spans="1:26" ht="15.75" customHeight="1">
      <c r="A30" s="95" t="s">
        <v>1368</v>
      </c>
      <c r="B30" s="70" t="s">
        <v>2666</v>
      </c>
      <c r="C30" s="70" t="s">
        <v>51</v>
      </c>
      <c r="D30" s="95" t="s">
        <v>2667</v>
      </c>
      <c r="E30" s="178" t="s">
        <v>2641</v>
      </c>
      <c r="F30" s="95" t="s">
        <v>2646</v>
      </c>
      <c r="G30" s="95">
        <v>2</v>
      </c>
      <c r="H30" s="200" t="s">
        <v>2668</v>
      </c>
      <c r="I30" s="201">
        <v>2</v>
      </c>
      <c r="J30" s="201">
        <v>10</v>
      </c>
      <c r="K30" s="201">
        <v>5</v>
      </c>
      <c r="L30" s="202" t="s">
        <v>2638</v>
      </c>
      <c r="M30" s="203"/>
      <c r="N30" s="203"/>
      <c r="O30" s="203"/>
      <c r="P30" s="203"/>
      <c r="Q30" s="203"/>
      <c r="R30" s="203"/>
      <c r="S30" s="203"/>
      <c r="T30" s="203"/>
      <c r="U30" s="203"/>
      <c r="V30" s="203"/>
      <c r="W30" s="203"/>
      <c r="X30" s="203"/>
      <c r="Y30" s="203"/>
      <c r="Z30" s="203"/>
    </row>
    <row r="31" spans="1:26" ht="15.75" customHeight="1">
      <c r="A31" s="95" t="s">
        <v>1352</v>
      </c>
      <c r="B31" s="70" t="s">
        <v>2669</v>
      </c>
      <c r="C31" s="70" t="s">
        <v>51</v>
      </c>
      <c r="D31" s="95" t="s">
        <v>2670</v>
      </c>
      <c r="E31" s="178" t="s">
        <v>2671</v>
      </c>
      <c r="F31" s="95" t="s">
        <v>2672</v>
      </c>
      <c r="G31" s="95">
        <v>3</v>
      </c>
      <c r="H31" s="200" t="s">
        <v>2653</v>
      </c>
      <c r="I31" s="201">
        <v>3</v>
      </c>
      <c r="J31" s="201">
        <v>10</v>
      </c>
      <c r="K31" s="201">
        <v>3.33</v>
      </c>
      <c r="L31" s="202" t="s">
        <v>2638</v>
      </c>
      <c r="M31" s="203"/>
      <c r="N31" s="203"/>
      <c r="O31" s="203"/>
      <c r="P31" s="203"/>
      <c r="Q31" s="203"/>
      <c r="R31" s="203"/>
      <c r="S31" s="203"/>
      <c r="T31" s="203"/>
      <c r="U31" s="203"/>
      <c r="V31" s="203"/>
      <c r="W31" s="203"/>
      <c r="X31" s="203"/>
      <c r="Y31" s="203"/>
      <c r="Z31" s="203"/>
    </row>
    <row r="32" spans="1:26" ht="15.75" customHeight="1">
      <c r="A32" s="95" t="s">
        <v>2673</v>
      </c>
      <c r="B32" s="70" t="s">
        <v>2674</v>
      </c>
      <c r="C32" s="70" t="s">
        <v>51</v>
      </c>
      <c r="D32" s="95" t="s">
        <v>2675</v>
      </c>
      <c r="E32" s="178" t="s">
        <v>2676</v>
      </c>
      <c r="F32" s="95" t="s">
        <v>2646</v>
      </c>
      <c r="G32" s="95">
        <v>3</v>
      </c>
      <c r="H32" s="200" t="s">
        <v>2653</v>
      </c>
      <c r="I32" s="201">
        <v>3</v>
      </c>
      <c r="J32" s="201">
        <v>10</v>
      </c>
      <c r="K32" s="201">
        <v>3.33</v>
      </c>
      <c r="L32" s="202" t="s">
        <v>2638</v>
      </c>
      <c r="M32" s="203"/>
      <c r="N32" s="203"/>
      <c r="O32" s="203"/>
      <c r="P32" s="203"/>
      <c r="Q32" s="203"/>
      <c r="R32" s="203"/>
      <c r="S32" s="203"/>
      <c r="T32" s="203"/>
      <c r="U32" s="203"/>
      <c r="V32" s="203"/>
      <c r="W32" s="203"/>
      <c r="X32" s="203"/>
      <c r="Y32" s="203"/>
      <c r="Z32" s="203"/>
    </row>
    <row r="33" spans="1:26" ht="15.75" customHeight="1">
      <c r="A33" s="95" t="s">
        <v>2677</v>
      </c>
      <c r="B33" s="70" t="s">
        <v>2678</v>
      </c>
      <c r="C33" s="70" t="s">
        <v>51</v>
      </c>
      <c r="D33" s="95" t="s">
        <v>2679</v>
      </c>
      <c r="E33" s="178"/>
      <c r="F33" s="95" t="s">
        <v>2646</v>
      </c>
      <c r="G33" s="95">
        <v>2</v>
      </c>
      <c r="H33" s="200" t="s">
        <v>2668</v>
      </c>
      <c r="I33" s="201">
        <v>2</v>
      </c>
      <c r="J33" s="201">
        <v>10</v>
      </c>
      <c r="K33" s="201">
        <v>5</v>
      </c>
      <c r="L33" s="202" t="s">
        <v>2638</v>
      </c>
      <c r="M33" s="203"/>
      <c r="N33" s="203"/>
      <c r="O33" s="203"/>
      <c r="P33" s="203"/>
      <c r="Q33" s="203"/>
      <c r="R33" s="203"/>
      <c r="S33" s="203"/>
      <c r="T33" s="203"/>
      <c r="U33" s="203"/>
      <c r="V33" s="203"/>
      <c r="W33" s="203"/>
      <c r="X33" s="203"/>
      <c r="Y33" s="203"/>
      <c r="Z33" s="203"/>
    </row>
    <row r="34" spans="1:26" ht="15.75" customHeight="1">
      <c r="A34" s="95" t="s">
        <v>2680</v>
      </c>
      <c r="B34" s="70" t="s">
        <v>2681</v>
      </c>
      <c r="C34" s="70" t="s">
        <v>51</v>
      </c>
      <c r="D34" s="95" t="s">
        <v>2682</v>
      </c>
      <c r="E34" s="178" t="s">
        <v>2683</v>
      </c>
      <c r="F34" s="95" t="s">
        <v>2630</v>
      </c>
      <c r="G34" s="95">
        <v>3</v>
      </c>
      <c r="H34" s="200">
        <v>2</v>
      </c>
      <c r="I34" s="201">
        <v>4</v>
      </c>
      <c r="J34" s="201">
        <v>10</v>
      </c>
      <c r="K34" s="201">
        <v>3.33</v>
      </c>
      <c r="L34" s="202" t="s">
        <v>2684</v>
      </c>
      <c r="M34" s="203"/>
      <c r="N34" s="203"/>
      <c r="O34" s="203"/>
      <c r="P34" s="203"/>
      <c r="Q34" s="203"/>
      <c r="R34" s="203"/>
      <c r="S34" s="203"/>
      <c r="T34" s="203"/>
      <c r="U34" s="203"/>
      <c r="V34" s="203"/>
      <c r="W34" s="203"/>
      <c r="X34" s="203"/>
      <c r="Y34" s="203"/>
      <c r="Z34" s="203"/>
    </row>
    <row r="35" spans="1:26" ht="15.75" customHeight="1">
      <c r="A35" s="95" t="s">
        <v>2685</v>
      </c>
      <c r="B35" s="70" t="s">
        <v>2686</v>
      </c>
      <c r="C35" s="70" t="s">
        <v>51</v>
      </c>
      <c r="D35" s="95" t="s">
        <v>2687</v>
      </c>
      <c r="E35" s="178" t="s">
        <v>2688</v>
      </c>
      <c r="F35" s="95" t="s">
        <v>2630</v>
      </c>
      <c r="G35" s="95">
        <v>1</v>
      </c>
      <c r="H35" s="200" t="s">
        <v>2576</v>
      </c>
      <c r="I35" s="201">
        <v>1</v>
      </c>
      <c r="J35" s="201">
        <v>10</v>
      </c>
      <c r="K35" s="201">
        <v>10</v>
      </c>
      <c r="L35" s="202" t="s">
        <v>70</v>
      </c>
      <c r="M35" s="203"/>
      <c r="N35" s="203"/>
      <c r="O35" s="203"/>
      <c r="P35" s="203"/>
      <c r="Q35" s="203"/>
      <c r="R35" s="203"/>
      <c r="S35" s="203"/>
      <c r="T35" s="203"/>
      <c r="U35" s="203"/>
      <c r="V35" s="203"/>
      <c r="W35" s="203"/>
      <c r="X35" s="203"/>
      <c r="Y35" s="203"/>
      <c r="Z35" s="203"/>
    </row>
    <row r="36" spans="1:26" ht="15.75" customHeight="1">
      <c r="A36" s="95" t="s">
        <v>2689</v>
      </c>
      <c r="B36" s="70" t="s">
        <v>2686</v>
      </c>
      <c r="C36" s="70" t="s">
        <v>51</v>
      </c>
      <c r="D36" s="95" t="s">
        <v>2690</v>
      </c>
      <c r="E36" s="178" t="s">
        <v>2691</v>
      </c>
      <c r="F36" s="95" t="s">
        <v>2630</v>
      </c>
      <c r="G36" s="95">
        <v>1</v>
      </c>
      <c r="H36" s="200" t="s">
        <v>2576</v>
      </c>
      <c r="I36" s="201">
        <v>1</v>
      </c>
      <c r="J36" s="201">
        <v>10</v>
      </c>
      <c r="K36" s="201">
        <v>10</v>
      </c>
      <c r="L36" s="202" t="s">
        <v>70</v>
      </c>
      <c r="M36" s="203"/>
      <c r="N36" s="203"/>
      <c r="O36" s="203"/>
      <c r="P36" s="203"/>
      <c r="Q36" s="203"/>
      <c r="R36" s="203"/>
      <c r="S36" s="203"/>
      <c r="T36" s="203"/>
      <c r="U36" s="203"/>
      <c r="V36" s="203"/>
      <c r="W36" s="203"/>
      <c r="X36" s="203"/>
      <c r="Y36" s="203"/>
      <c r="Z36" s="203"/>
    </row>
    <row r="37" spans="1:26" ht="15.75" customHeight="1">
      <c r="A37" s="95" t="s">
        <v>2692</v>
      </c>
      <c r="B37" s="189" t="s">
        <v>1512</v>
      </c>
      <c r="C37" s="70" t="s">
        <v>51</v>
      </c>
      <c r="D37" s="95" t="s">
        <v>2693</v>
      </c>
      <c r="E37" s="178" t="s">
        <v>2694</v>
      </c>
      <c r="F37" s="91" t="s">
        <v>2695</v>
      </c>
      <c r="G37" s="95">
        <v>1</v>
      </c>
      <c r="H37" s="200">
        <v>1</v>
      </c>
      <c r="I37" s="201">
        <v>3</v>
      </c>
      <c r="J37" s="201">
        <v>20</v>
      </c>
      <c r="K37" s="201">
        <v>20</v>
      </c>
      <c r="L37" s="202" t="s">
        <v>72</v>
      </c>
      <c r="M37" s="203"/>
      <c r="N37" s="203"/>
      <c r="O37" s="203"/>
      <c r="P37" s="203"/>
      <c r="Q37" s="203"/>
      <c r="R37" s="203"/>
      <c r="S37" s="203"/>
      <c r="T37" s="203"/>
      <c r="U37" s="203"/>
      <c r="V37" s="203"/>
      <c r="W37" s="203"/>
      <c r="X37" s="203"/>
      <c r="Y37" s="203"/>
      <c r="Z37" s="203"/>
    </row>
    <row r="38" spans="1:26" ht="15.75" customHeight="1">
      <c r="A38" s="95" t="s">
        <v>2696</v>
      </c>
      <c r="B38" s="189" t="s">
        <v>1512</v>
      </c>
      <c r="C38" s="70" t="s">
        <v>51</v>
      </c>
      <c r="D38" s="95" t="s">
        <v>2697</v>
      </c>
      <c r="E38" s="178" t="s">
        <v>2698</v>
      </c>
      <c r="F38" s="95" t="s">
        <v>2699</v>
      </c>
      <c r="G38" s="95">
        <v>1</v>
      </c>
      <c r="H38" s="200">
        <v>1</v>
      </c>
      <c r="I38" s="201">
        <v>3</v>
      </c>
      <c r="J38" s="201">
        <v>20</v>
      </c>
      <c r="K38" s="201">
        <v>20</v>
      </c>
      <c r="L38" s="202" t="s">
        <v>72</v>
      </c>
      <c r="M38" s="203"/>
      <c r="N38" s="203"/>
      <c r="O38" s="203"/>
      <c r="P38" s="203"/>
      <c r="Q38" s="203"/>
      <c r="R38" s="203"/>
      <c r="S38" s="203"/>
      <c r="T38" s="203"/>
      <c r="U38" s="203"/>
      <c r="V38" s="203"/>
      <c r="W38" s="203"/>
      <c r="X38" s="203"/>
      <c r="Y38" s="203"/>
      <c r="Z38" s="203"/>
    </row>
    <row r="39" spans="1:26" ht="15.75" customHeight="1">
      <c r="A39" s="95" t="s">
        <v>1532</v>
      </c>
      <c r="B39" s="189" t="s">
        <v>1533</v>
      </c>
      <c r="C39" s="70" t="s">
        <v>51</v>
      </c>
      <c r="D39" s="95" t="s">
        <v>2700</v>
      </c>
      <c r="E39" s="178" t="s">
        <v>2701</v>
      </c>
      <c r="F39" s="95" t="s">
        <v>2702</v>
      </c>
      <c r="G39" s="95">
        <v>1</v>
      </c>
      <c r="H39" s="200">
        <v>1</v>
      </c>
      <c r="I39" s="201">
        <v>3</v>
      </c>
      <c r="J39" s="201">
        <v>20</v>
      </c>
      <c r="K39" s="201">
        <v>20</v>
      </c>
      <c r="L39" s="202" t="s">
        <v>72</v>
      </c>
      <c r="M39" s="203"/>
      <c r="N39" s="203"/>
      <c r="O39" s="203"/>
      <c r="P39" s="203"/>
      <c r="Q39" s="203"/>
      <c r="R39" s="203"/>
      <c r="S39" s="203"/>
      <c r="T39" s="203"/>
      <c r="U39" s="203"/>
      <c r="V39" s="203"/>
      <c r="W39" s="203"/>
      <c r="X39" s="203"/>
      <c r="Y39" s="203"/>
      <c r="Z39" s="203"/>
    </row>
    <row r="40" spans="1:26" ht="15.75" customHeight="1">
      <c r="A40" s="95" t="s">
        <v>1500</v>
      </c>
      <c r="B40" s="70" t="s">
        <v>1501</v>
      </c>
      <c r="C40" s="70" t="s">
        <v>51</v>
      </c>
      <c r="D40" s="91" t="s">
        <v>2703</v>
      </c>
      <c r="E40" s="178" t="s">
        <v>2704</v>
      </c>
      <c r="F40" s="95" t="s">
        <v>2527</v>
      </c>
      <c r="G40" s="95">
        <v>1</v>
      </c>
      <c r="H40" s="200">
        <v>1</v>
      </c>
      <c r="I40" s="201">
        <v>3</v>
      </c>
      <c r="J40" s="201">
        <v>10</v>
      </c>
      <c r="K40" s="201">
        <v>10</v>
      </c>
      <c r="L40" s="202" t="s">
        <v>72</v>
      </c>
      <c r="M40" s="203"/>
      <c r="N40" s="203"/>
      <c r="O40" s="203"/>
      <c r="P40" s="203"/>
      <c r="Q40" s="203"/>
      <c r="R40" s="203"/>
      <c r="S40" s="203"/>
      <c r="T40" s="203"/>
      <c r="U40" s="203"/>
      <c r="V40" s="203"/>
      <c r="W40" s="203"/>
      <c r="X40" s="203"/>
      <c r="Y40" s="203"/>
      <c r="Z40" s="203"/>
    </row>
    <row r="41" spans="1:26" ht="15.75" customHeight="1">
      <c r="A41" s="95" t="s">
        <v>2705</v>
      </c>
      <c r="B41" s="189" t="s">
        <v>2706</v>
      </c>
      <c r="C41" s="70" t="s">
        <v>51</v>
      </c>
      <c r="D41" s="95" t="s">
        <v>2707</v>
      </c>
      <c r="E41" s="178" t="s">
        <v>2708</v>
      </c>
      <c r="F41" s="95" t="s">
        <v>2709</v>
      </c>
      <c r="G41" s="95">
        <v>1</v>
      </c>
      <c r="H41" s="200">
        <v>1</v>
      </c>
      <c r="I41" s="201">
        <v>3</v>
      </c>
      <c r="J41" s="201">
        <v>10</v>
      </c>
      <c r="K41" s="201">
        <v>10</v>
      </c>
      <c r="L41" s="202" t="s">
        <v>72</v>
      </c>
      <c r="M41" s="203"/>
      <c r="N41" s="203"/>
      <c r="O41" s="203"/>
      <c r="P41" s="203"/>
      <c r="Q41" s="203"/>
      <c r="R41" s="203"/>
      <c r="S41" s="203"/>
      <c r="T41" s="203"/>
      <c r="U41" s="203"/>
      <c r="V41" s="203"/>
      <c r="W41" s="203"/>
      <c r="X41" s="203"/>
      <c r="Y41" s="203"/>
      <c r="Z41" s="203"/>
    </row>
    <row r="42" spans="1:26" ht="15.75" customHeight="1">
      <c r="A42" s="95" t="s">
        <v>2710</v>
      </c>
      <c r="B42" s="70" t="s">
        <v>2711</v>
      </c>
      <c r="C42" s="70" t="s">
        <v>51</v>
      </c>
      <c r="D42" s="95" t="s">
        <v>2712</v>
      </c>
      <c r="E42" s="178" t="s">
        <v>2713</v>
      </c>
      <c r="F42" s="95" t="s">
        <v>2714</v>
      </c>
      <c r="G42" s="95">
        <v>1</v>
      </c>
      <c r="H42" s="200">
        <v>1</v>
      </c>
      <c r="I42" s="201">
        <v>4</v>
      </c>
      <c r="J42" s="201">
        <v>10</v>
      </c>
      <c r="K42" s="201">
        <v>10</v>
      </c>
      <c r="L42" s="202" t="s">
        <v>72</v>
      </c>
      <c r="M42" s="203"/>
      <c r="N42" s="203"/>
      <c r="O42" s="203"/>
      <c r="P42" s="203"/>
      <c r="Q42" s="203"/>
      <c r="R42" s="203"/>
      <c r="S42" s="203"/>
      <c r="T42" s="203"/>
      <c r="U42" s="203"/>
      <c r="V42" s="203"/>
      <c r="W42" s="203"/>
      <c r="X42" s="203"/>
      <c r="Y42" s="203"/>
      <c r="Z42" s="203"/>
    </row>
    <row r="43" spans="1:26" ht="15.75" customHeight="1">
      <c r="A43" s="95" t="s">
        <v>1478</v>
      </c>
      <c r="B43" s="70" t="s">
        <v>1479</v>
      </c>
      <c r="C43" s="70" t="s">
        <v>51</v>
      </c>
      <c r="D43" s="95" t="s">
        <v>2715</v>
      </c>
      <c r="E43" s="178" t="s">
        <v>2716</v>
      </c>
      <c r="F43" s="95" t="s">
        <v>2717</v>
      </c>
      <c r="G43" s="95">
        <v>1</v>
      </c>
      <c r="H43" s="200">
        <v>1</v>
      </c>
      <c r="I43" s="201">
        <v>5</v>
      </c>
      <c r="J43" s="201">
        <v>20</v>
      </c>
      <c r="K43" s="201">
        <v>20</v>
      </c>
      <c r="L43" s="202" t="s">
        <v>72</v>
      </c>
      <c r="M43" s="203"/>
      <c r="N43" s="203"/>
      <c r="O43" s="203"/>
      <c r="P43" s="203"/>
      <c r="Q43" s="203"/>
      <c r="R43" s="203"/>
      <c r="S43" s="203"/>
      <c r="T43" s="203"/>
      <c r="U43" s="203"/>
      <c r="V43" s="203"/>
      <c r="W43" s="203"/>
      <c r="X43" s="203"/>
      <c r="Y43" s="203"/>
      <c r="Z43" s="203"/>
    </row>
    <row r="44" spans="1:26" ht="15.75" customHeight="1">
      <c r="A44" s="95" t="s">
        <v>1478</v>
      </c>
      <c r="B44" s="70" t="s">
        <v>1479</v>
      </c>
      <c r="C44" s="70" t="s">
        <v>51</v>
      </c>
      <c r="D44" s="95" t="s">
        <v>2718</v>
      </c>
      <c r="E44" s="178" t="s">
        <v>2719</v>
      </c>
      <c r="F44" s="95" t="s">
        <v>2720</v>
      </c>
      <c r="G44" s="95">
        <v>1</v>
      </c>
      <c r="H44" s="200">
        <v>1</v>
      </c>
      <c r="I44" s="201">
        <v>5</v>
      </c>
      <c r="J44" s="201">
        <v>20</v>
      </c>
      <c r="K44" s="201">
        <v>20</v>
      </c>
      <c r="L44" s="202" t="s">
        <v>72</v>
      </c>
      <c r="M44" s="203"/>
      <c r="N44" s="203"/>
      <c r="O44" s="203"/>
      <c r="P44" s="203"/>
      <c r="Q44" s="203"/>
      <c r="R44" s="203"/>
      <c r="S44" s="203"/>
      <c r="T44" s="203"/>
      <c r="U44" s="203"/>
      <c r="V44" s="203"/>
      <c r="W44" s="203"/>
      <c r="X44" s="203"/>
      <c r="Y44" s="203"/>
      <c r="Z44" s="203"/>
    </row>
    <row r="45" spans="1:26" ht="15.75" customHeight="1">
      <c r="A45" s="95" t="s">
        <v>1478</v>
      </c>
      <c r="B45" s="70" t="s">
        <v>1479</v>
      </c>
      <c r="C45" s="70" t="s">
        <v>51</v>
      </c>
      <c r="D45" s="95" t="s">
        <v>2721</v>
      </c>
      <c r="E45" s="178" t="s">
        <v>2722</v>
      </c>
      <c r="F45" s="95" t="s">
        <v>2527</v>
      </c>
      <c r="G45" s="95">
        <v>1</v>
      </c>
      <c r="H45" s="200">
        <v>1</v>
      </c>
      <c r="I45" s="201">
        <v>5</v>
      </c>
      <c r="J45" s="201">
        <v>10</v>
      </c>
      <c r="K45" s="201">
        <v>10</v>
      </c>
      <c r="L45" s="202" t="s">
        <v>72</v>
      </c>
      <c r="M45" s="203"/>
      <c r="N45" s="203"/>
      <c r="O45" s="203"/>
      <c r="P45" s="203"/>
      <c r="Q45" s="203"/>
      <c r="R45" s="203"/>
      <c r="S45" s="203"/>
      <c r="T45" s="203"/>
      <c r="U45" s="203"/>
      <c r="V45" s="203"/>
      <c r="W45" s="203"/>
      <c r="X45" s="203"/>
      <c r="Y45" s="203"/>
      <c r="Z45" s="203"/>
    </row>
    <row r="46" spans="1:26" ht="15.75" customHeight="1">
      <c r="A46" s="95" t="s">
        <v>1478</v>
      </c>
      <c r="B46" s="70" t="s">
        <v>1479</v>
      </c>
      <c r="C46" s="70" t="s">
        <v>51</v>
      </c>
      <c r="D46" s="95" t="s">
        <v>2723</v>
      </c>
      <c r="E46" s="178" t="s">
        <v>2724</v>
      </c>
      <c r="F46" s="95" t="s">
        <v>2527</v>
      </c>
      <c r="G46" s="95">
        <v>1</v>
      </c>
      <c r="H46" s="200">
        <v>1</v>
      </c>
      <c r="I46" s="201">
        <v>5</v>
      </c>
      <c r="J46" s="201">
        <v>10</v>
      </c>
      <c r="K46" s="201">
        <v>10</v>
      </c>
      <c r="L46" s="202" t="s">
        <v>72</v>
      </c>
      <c r="M46" s="203"/>
      <c r="N46" s="203"/>
      <c r="O46" s="203"/>
      <c r="P46" s="203"/>
      <c r="Q46" s="203"/>
      <c r="R46" s="203"/>
      <c r="S46" s="203"/>
      <c r="T46" s="203"/>
      <c r="U46" s="203"/>
      <c r="V46" s="203"/>
      <c r="W46" s="203"/>
      <c r="X46" s="203"/>
      <c r="Y46" s="203"/>
      <c r="Z46" s="203"/>
    </row>
    <row r="47" spans="1:26" ht="15.75" customHeight="1">
      <c r="A47" s="95" t="s">
        <v>2725</v>
      </c>
      <c r="B47" s="70" t="s">
        <v>1491</v>
      </c>
      <c r="C47" s="70" t="s">
        <v>51</v>
      </c>
      <c r="D47" s="95" t="s">
        <v>2726</v>
      </c>
      <c r="E47" s="178" t="s">
        <v>2727</v>
      </c>
      <c r="F47" s="95" t="s">
        <v>2709</v>
      </c>
      <c r="G47" s="95">
        <v>1</v>
      </c>
      <c r="H47" s="200">
        <v>1</v>
      </c>
      <c r="I47" s="201">
        <v>5</v>
      </c>
      <c r="J47" s="201">
        <v>10</v>
      </c>
      <c r="K47" s="201">
        <v>10</v>
      </c>
      <c r="L47" s="202" t="s">
        <v>72</v>
      </c>
      <c r="M47" s="203"/>
      <c r="N47" s="203"/>
      <c r="O47" s="203"/>
      <c r="P47" s="203"/>
      <c r="Q47" s="203"/>
      <c r="R47" s="203"/>
      <c r="S47" s="203"/>
      <c r="T47" s="203"/>
      <c r="U47" s="203"/>
      <c r="V47" s="203"/>
      <c r="W47" s="203"/>
      <c r="X47" s="203"/>
      <c r="Y47" s="203"/>
      <c r="Z47" s="203"/>
    </row>
    <row r="48" spans="1:26" ht="15.75" customHeight="1">
      <c r="A48" s="95" t="s">
        <v>2710</v>
      </c>
      <c r="B48" s="189" t="s">
        <v>2728</v>
      </c>
      <c r="C48" s="70" t="s">
        <v>51</v>
      </c>
      <c r="D48" s="95" t="s">
        <v>2729</v>
      </c>
      <c r="E48" s="178" t="s">
        <v>2730</v>
      </c>
      <c r="F48" s="95" t="s">
        <v>2527</v>
      </c>
      <c r="G48" s="95">
        <v>1</v>
      </c>
      <c r="H48" s="200">
        <v>1</v>
      </c>
      <c r="I48" s="201">
        <v>4</v>
      </c>
      <c r="J48" s="201">
        <v>10</v>
      </c>
      <c r="K48" s="201">
        <v>10</v>
      </c>
      <c r="L48" s="202" t="s">
        <v>72</v>
      </c>
      <c r="M48" s="203"/>
      <c r="N48" s="203"/>
      <c r="O48" s="203"/>
      <c r="P48" s="203"/>
      <c r="Q48" s="203"/>
      <c r="R48" s="203"/>
      <c r="S48" s="203"/>
      <c r="T48" s="203"/>
      <c r="U48" s="203"/>
      <c r="V48" s="203"/>
      <c r="W48" s="203"/>
      <c r="X48" s="203"/>
      <c r="Y48" s="203"/>
      <c r="Z48" s="203"/>
    </row>
    <row r="49" spans="1:26" ht="15.75" customHeight="1">
      <c r="A49" s="95" t="s">
        <v>1500</v>
      </c>
      <c r="B49" s="70" t="s">
        <v>2731</v>
      </c>
      <c r="C49" s="70" t="s">
        <v>51</v>
      </c>
      <c r="D49" s="95" t="s">
        <v>2732</v>
      </c>
      <c r="E49" s="178" t="s">
        <v>2733</v>
      </c>
      <c r="F49" s="95" t="s">
        <v>2734</v>
      </c>
      <c r="G49" s="95">
        <v>1</v>
      </c>
      <c r="H49" s="200">
        <v>1</v>
      </c>
      <c r="I49" s="201">
        <v>3</v>
      </c>
      <c r="J49" s="201">
        <v>20</v>
      </c>
      <c r="K49" s="201">
        <v>20</v>
      </c>
      <c r="L49" s="202" t="s">
        <v>72</v>
      </c>
      <c r="M49" s="203"/>
      <c r="N49" s="203"/>
      <c r="O49" s="203"/>
      <c r="P49" s="203"/>
      <c r="Q49" s="203"/>
      <c r="R49" s="203"/>
      <c r="S49" s="203"/>
      <c r="T49" s="203"/>
      <c r="U49" s="203"/>
      <c r="V49" s="203"/>
      <c r="W49" s="203"/>
      <c r="X49" s="203"/>
      <c r="Y49" s="203"/>
      <c r="Z49" s="203"/>
    </row>
    <row r="50" spans="1:26" ht="13.5" customHeight="1">
      <c r="A50" s="95" t="s">
        <v>2735</v>
      </c>
      <c r="B50" s="70" t="s">
        <v>2736</v>
      </c>
      <c r="C50" s="70" t="s">
        <v>51</v>
      </c>
      <c r="D50" s="95" t="s">
        <v>2737</v>
      </c>
      <c r="E50" s="178" t="s">
        <v>2738</v>
      </c>
      <c r="F50" s="95" t="s">
        <v>2739</v>
      </c>
      <c r="G50" s="95">
        <v>3</v>
      </c>
      <c r="H50" s="200">
        <v>3</v>
      </c>
      <c r="I50" s="201">
        <v>3</v>
      </c>
      <c r="J50" s="201">
        <v>10</v>
      </c>
      <c r="K50" s="201">
        <v>3.34</v>
      </c>
      <c r="L50" s="202" t="s">
        <v>72</v>
      </c>
      <c r="M50" s="203"/>
      <c r="N50" s="203"/>
      <c r="O50" s="203"/>
      <c r="P50" s="203"/>
      <c r="Q50" s="203"/>
      <c r="R50" s="203"/>
      <c r="S50" s="203"/>
      <c r="T50" s="203"/>
      <c r="U50" s="203"/>
      <c r="V50" s="203"/>
      <c r="W50" s="203"/>
      <c r="X50" s="203"/>
      <c r="Y50" s="203"/>
      <c r="Z50" s="203"/>
    </row>
    <row r="51" spans="1:26" ht="15.75" customHeight="1">
      <c r="A51" s="95" t="s">
        <v>447</v>
      </c>
      <c r="B51" s="70" t="s">
        <v>446</v>
      </c>
      <c r="C51" s="70" t="s">
        <v>51</v>
      </c>
      <c r="D51" s="95" t="s">
        <v>2740</v>
      </c>
      <c r="E51" s="178" t="s">
        <v>2741</v>
      </c>
      <c r="F51" s="95" t="s">
        <v>2742</v>
      </c>
      <c r="G51" s="95">
        <v>4</v>
      </c>
      <c r="H51" s="200">
        <v>1</v>
      </c>
      <c r="I51" s="201">
        <v>4</v>
      </c>
      <c r="J51" s="201">
        <v>20</v>
      </c>
      <c r="K51" s="201">
        <v>5</v>
      </c>
      <c r="L51" s="202" t="s">
        <v>74</v>
      </c>
      <c r="M51" s="203"/>
      <c r="N51" s="203"/>
      <c r="O51" s="203"/>
      <c r="P51" s="203"/>
      <c r="Q51" s="203"/>
      <c r="R51" s="203"/>
      <c r="S51" s="203"/>
      <c r="T51" s="203"/>
      <c r="U51" s="203"/>
      <c r="V51" s="203"/>
      <c r="W51" s="203"/>
      <c r="X51" s="203"/>
      <c r="Y51" s="203"/>
      <c r="Z51" s="203"/>
    </row>
    <row r="52" spans="1:26" ht="15.75" customHeight="1">
      <c r="A52" s="95" t="s">
        <v>2743</v>
      </c>
      <c r="B52" s="70" t="s">
        <v>2744</v>
      </c>
      <c r="C52" s="70" t="s">
        <v>51</v>
      </c>
      <c r="D52" s="95" t="s">
        <v>2745</v>
      </c>
      <c r="E52" s="178" t="s">
        <v>2746</v>
      </c>
      <c r="F52" s="95" t="s">
        <v>2739</v>
      </c>
      <c r="G52" s="95">
        <v>2</v>
      </c>
      <c r="H52" s="200">
        <v>2</v>
      </c>
      <c r="I52" s="201">
        <v>2</v>
      </c>
      <c r="J52" s="201">
        <v>10</v>
      </c>
      <c r="K52" s="201">
        <v>5</v>
      </c>
      <c r="L52" s="202" t="s">
        <v>74</v>
      </c>
      <c r="M52" s="203"/>
      <c r="N52" s="203"/>
      <c r="O52" s="203"/>
      <c r="P52" s="203"/>
      <c r="Q52" s="203"/>
      <c r="R52" s="203"/>
      <c r="S52" s="203"/>
      <c r="T52" s="203"/>
      <c r="U52" s="203"/>
      <c r="V52" s="203"/>
      <c r="W52" s="203"/>
      <c r="X52" s="203"/>
      <c r="Y52" s="203"/>
      <c r="Z52" s="203"/>
    </row>
    <row r="53" spans="1:26" ht="15.75" customHeight="1">
      <c r="A53" s="95" t="s">
        <v>2735</v>
      </c>
      <c r="B53" s="70" t="s">
        <v>2747</v>
      </c>
      <c r="C53" s="70" t="s">
        <v>51</v>
      </c>
      <c r="D53" s="95" t="s">
        <v>2737</v>
      </c>
      <c r="E53" s="178" t="s">
        <v>2738</v>
      </c>
      <c r="F53" s="95" t="s">
        <v>2739</v>
      </c>
      <c r="G53" s="95">
        <v>3</v>
      </c>
      <c r="H53" s="200">
        <v>3</v>
      </c>
      <c r="I53" s="201">
        <v>3</v>
      </c>
      <c r="J53" s="201">
        <v>10</v>
      </c>
      <c r="K53" s="201">
        <v>3.33</v>
      </c>
      <c r="L53" s="202" t="s">
        <v>74</v>
      </c>
      <c r="M53" s="203"/>
      <c r="N53" s="203"/>
      <c r="O53" s="203"/>
      <c r="P53" s="203"/>
      <c r="Q53" s="203"/>
      <c r="R53" s="203"/>
      <c r="S53" s="203"/>
      <c r="T53" s="203"/>
      <c r="U53" s="203"/>
      <c r="V53" s="203"/>
      <c r="W53" s="203"/>
      <c r="X53" s="203"/>
      <c r="Y53" s="203"/>
      <c r="Z53" s="203"/>
    </row>
    <row r="54" spans="1:26" ht="15.75" customHeight="1">
      <c r="A54" s="95" t="s">
        <v>2748</v>
      </c>
      <c r="B54" s="70" t="s">
        <v>2749</v>
      </c>
      <c r="C54" s="70" t="s">
        <v>51</v>
      </c>
      <c r="D54" s="95" t="s">
        <v>2750</v>
      </c>
      <c r="E54" s="178" t="s">
        <v>2738</v>
      </c>
      <c r="F54" s="95" t="s">
        <v>2739</v>
      </c>
      <c r="G54" s="95">
        <v>2</v>
      </c>
      <c r="H54" s="200">
        <v>1</v>
      </c>
      <c r="I54" s="201">
        <v>2</v>
      </c>
      <c r="J54" s="201">
        <v>10</v>
      </c>
      <c r="K54" s="201">
        <v>5</v>
      </c>
      <c r="L54" s="202" t="s">
        <v>74</v>
      </c>
      <c r="M54" s="203"/>
      <c r="N54" s="203"/>
      <c r="O54" s="203"/>
      <c r="P54" s="203"/>
      <c r="Q54" s="203"/>
      <c r="R54" s="203"/>
      <c r="S54" s="203"/>
      <c r="T54" s="203"/>
      <c r="U54" s="203"/>
      <c r="V54" s="203"/>
      <c r="W54" s="203"/>
      <c r="X54" s="203"/>
      <c r="Y54" s="203"/>
      <c r="Z54" s="203"/>
    </row>
    <row r="55" spans="1:26" ht="15.75" customHeight="1">
      <c r="A55" s="95" t="s">
        <v>1602</v>
      </c>
      <c r="B55" s="189" t="s">
        <v>1603</v>
      </c>
      <c r="C55" s="70" t="s">
        <v>51</v>
      </c>
      <c r="D55" s="95" t="s">
        <v>2751</v>
      </c>
      <c r="E55" s="178" t="s">
        <v>2752</v>
      </c>
      <c r="F55" s="95" t="s">
        <v>2753</v>
      </c>
      <c r="G55" s="95">
        <v>1</v>
      </c>
      <c r="H55" s="200">
        <v>1</v>
      </c>
      <c r="I55" s="201">
        <v>1</v>
      </c>
      <c r="J55" s="201">
        <v>10</v>
      </c>
      <c r="K55" s="201">
        <v>10</v>
      </c>
      <c r="L55" s="202" t="s">
        <v>77</v>
      </c>
      <c r="M55" s="203"/>
      <c r="N55" s="203"/>
      <c r="O55" s="203"/>
      <c r="P55" s="203"/>
      <c r="Q55" s="203"/>
      <c r="R55" s="203"/>
      <c r="S55" s="203"/>
      <c r="T55" s="203"/>
      <c r="U55" s="203"/>
      <c r="V55" s="203"/>
      <c r="W55" s="203"/>
      <c r="X55" s="203"/>
      <c r="Y55" s="203"/>
      <c r="Z55" s="203"/>
    </row>
    <row r="56" spans="1:26" ht="15.75" customHeight="1">
      <c r="A56" s="95" t="s">
        <v>1602</v>
      </c>
      <c r="B56" s="189" t="s">
        <v>1603</v>
      </c>
      <c r="C56" s="70" t="s">
        <v>51</v>
      </c>
      <c r="D56" s="95" t="s">
        <v>2754</v>
      </c>
      <c r="E56" s="178" t="s">
        <v>2755</v>
      </c>
      <c r="F56" s="95" t="s">
        <v>2753</v>
      </c>
      <c r="G56" s="95">
        <v>1</v>
      </c>
      <c r="H56" s="200" t="s">
        <v>2576</v>
      </c>
      <c r="I56" s="201">
        <v>1</v>
      </c>
      <c r="J56" s="201">
        <v>10</v>
      </c>
      <c r="K56" s="201">
        <v>10</v>
      </c>
      <c r="L56" s="202" t="s">
        <v>77</v>
      </c>
      <c r="M56" s="203"/>
      <c r="N56" s="203"/>
      <c r="O56" s="203"/>
      <c r="P56" s="203"/>
      <c r="Q56" s="203"/>
      <c r="R56" s="203"/>
      <c r="S56" s="203"/>
      <c r="T56" s="203"/>
      <c r="U56" s="203"/>
      <c r="V56" s="203"/>
      <c r="W56" s="203"/>
      <c r="X56" s="203"/>
      <c r="Y56" s="203"/>
      <c r="Z56" s="203"/>
    </row>
    <row r="57" spans="1:26" ht="15.75" customHeight="1">
      <c r="A57" s="95" t="s">
        <v>1602</v>
      </c>
      <c r="B57" s="189" t="s">
        <v>1603</v>
      </c>
      <c r="C57" s="70" t="s">
        <v>51</v>
      </c>
      <c r="D57" s="95" t="s">
        <v>2756</v>
      </c>
      <c r="E57" s="178" t="s">
        <v>2757</v>
      </c>
      <c r="F57" s="95" t="s">
        <v>2758</v>
      </c>
      <c r="G57" s="95">
        <v>1</v>
      </c>
      <c r="H57" s="200" t="s">
        <v>2576</v>
      </c>
      <c r="I57" s="201">
        <v>1</v>
      </c>
      <c r="J57" s="201">
        <v>10</v>
      </c>
      <c r="K57" s="201">
        <v>10</v>
      </c>
      <c r="L57" s="202" t="s">
        <v>77</v>
      </c>
      <c r="M57" s="203"/>
      <c r="N57" s="203"/>
      <c r="O57" s="203"/>
      <c r="P57" s="203"/>
      <c r="Q57" s="203"/>
      <c r="R57" s="203"/>
      <c r="S57" s="203"/>
      <c r="T57" s="203"/>
      <c r="U57" s="203"/>
      <c r="V57" s="203"/>
      <c r="W57" s="203"/>
      <c r="X57" s="203"/>
      <c r="Y57" s="203"/>
      <c r="Z57" s="203"/>
    </row>
    <row r="58" spans="1:26" ht="15.75" customHeight="1">
      <c r="A58" s="95" t="s">
        <v>1602</v>
      </c>
      <c r="B58" s="189" t="s">
        <v>1603</v>
      </c>
      <c r="C58" s="70" t="s">
        <v>51</v>
      </c>
      <c r="D58" s="95" t="s">
        <v>2759</v>
      </c>
      <c r="E58" s="178" t="s">
        <v>2760</v>
      </c>
      <c r="F58" s="95" t="s">
        <v>2753</v>
      </c>
      <c r="G58" s="95">
        <v>1</v>
      </c>
      <c r="H58" s="200" t="s">
        <v>2576</v>
      </c>
      <c r="I58" s="201">
        <v>1</v>
      </c>
      <c r="J58" s="201">
        <v>10</v>
      </c>
      <c r="K58" s="201">
        <v>10</v>
      </c>
      <c r="L58" s="202" t="s">
        <v>77</v>
      </c>
      <c r="M58" s="203"/>
      <c r="N58" s="203"/>
      <c r="O58" s="203"/>
      <c r="P58" s="203"/>
      <c r="Q58" s="203"/>
      <c r="R58" s="203"/>
      <c r="S58" s="203"/>
      <c r="T58" s="203"/>
      <c r="U58" s="203"/>
      <c r="V58" s="203"/>
      <c r="W58" s="203"/>
      <c r="X58" s="203"/>
      <c r="Y58" s="203"/>
      <c r="Z58" s="203"/>
    </row>
    <row r="59" spans="1:26" ht="15.75" customHeight="1">
      <c r="A59" s="95" t="s">
        <v>2761</v>
      </c>
      <c r="B59" s="70" t="s">
        <v>2762</v>
      </c>
      <c r="C59" s="70" t="s">
        <v>51</v>
      </c>
      <c r="D59" s="95" t="s">
        <v>2763</v>
      </c>
      <c r="E59" s="178" t="s">
        <v>2764</v>
      </c>
      <c r="F59" s="95" t="s">
        <v>2765</v>
      </c>
      <c r="G59" s="95">
        <v>3</v>
      </c>
      <c r="H59" s="200" t="s">
        <v>2576</v>
      </c>
      <c r="I59" s="201">
        <v>3</v>
      </c>
      <c r="J59" s="201">
        <v>10</v>
      </c>
      <c r="K59" s="201">
        <v>3.33</v>
      </c>
      <c r="L59" s="202" t="s">
        <v>77</v>
      </c>
      <c r="M59" s="203"/>
      <c r="N59" s="203"/>
      <c r="O59" s="203"/>
      <c r="P59" s="203"/>
      <c r="Q59" s="203"/>
      <c r="R59" s="203"/>
      <c r="S59" s="203"/>
      <c r="T59" s="203"/>
      <c r="U59" s="203"/>
      <c r="V59" s="203"/>
      <c r="W59" s="203"/>
      <c r="X59" s="203"/>
      <c r="Y59" s="203"/>
      <c r="Z59" s="203"/>
    </row>
    <row r="60" spans="1:26" ht="15.75" customHeight="1">
      <c r="A60" s="95" t="s">
        <v>2766</v>
      </c>
      <c r="B60" s="189" t="s">
        <v>2767</v>
      </c>
      <c r="C60" s="70" t="s">
        <v>51</v>
      </c>
      <c r="D60" s="95" t="s">
        <v>2768</v>
      </c>
      <c r="E60" s="178" t="s">
        <v>2769</v>
      </c>
      <c r="F60" s="95" t="s">
        <v>2770</v>
      </c>
      <c r="G60" s="95">
        <v>2</v>
      </c>
      <c r="H60" s="200" t="s">
        <v>2668</v>
      </c>
      <c r="I60" s="201">
        <v>2</v>
      </c>
      <c r="J60" s="201">
        <v>20</v>
      </c>
      <c r="K60" s="201">
        <v>10</v>
      </c>
      <c r="L60" s="202" t="s">
        <v>77</v>
      </c>
      <c r="M60" s="203"/>
      <c r="N60" s="203"/>
      <c r="O60" s="203"/>
      <c r="P60" s="203"/>
      <c r="Q60" s="203"/>
      <c r="R60" s="203"/>
      <c r="S60" s="203"/>
      <c r="T60" s="203"/>
      <c r="U60" s="203"/>
      <c r="V60" s="203"/>
      <c r="W60" s="203"/>
      <c r="X60" s="203"/>
      <c r="Y60" s="203"/>
      <c r="Z60" s="203"/>
    </row>
    <row r="61" spans="1:26" ht="15.75" customHeight="1">
      <c r="A61" s="95" t="s">
        <v>2771</v>
      </c>
      <c r="B61" s="70" t="s">
        <v>2772</v>
      </c>
      <c r="C61" s="70" t="s">
        <v>51</v>
      </c>
      <c r="D61" s="95" t="s">
        <v>2773</v>
      </c>
      <c r="E61" s="178" t="s">
        <v>2774</v>
      </c>
      <c r="F61" s="95" t="s">
        <v>2775</v>
      </c>
      <c r="G61" s="95">
        <v>2</v>
      </c>
      <c r="H61" s="200">
        <v>2</v>
      </c>
      <c r="I61" s="201">
        <v>2</v>
      </c>
      <c r="J61" s="201">
        <v>20</v>
      </c>
      <c r="K61" s="201">
        <v>10</v>
      </c>
      <c r="L61" s="202" t="s">
        <v>80</v>
      </c>
      <c r="M61" s="203"/>
      <c r="N61" s="203"/>
      <c r="O61" s="203"/>
      <c r="P61" s="203"/>
      <c r="Q61" s="203"/>
      <c r="R61" s="203"/>
      <c r="S61" s="203"/>
      <c r="T61" s="203"/>
      <c r="U61" s="203"/>
      <c r="V61" s="203"/>
      <c r="W61" s="203"/>
      <c r="X61" s="203"/>
      <c r="Y61" s="203"/>
      <c r="Z61" s="203"/>
    </row>
    <row r="62" spans="1:26" ht="15.75" customHeight="1">
      <c r="A62" s="95" t="s">
        <v>2771</v>
      </c>
      <c r="B62" s="70" t="s">
        <v>2772</v>
      </c>
      <c r="C62" s="70" t="s">
        <v>51</v>
      </c>
      <c r="D62" s="95" t="s">
        <v>2776</v>
      </c>
      <c r="E62" s="178" t="s">
        <v>2777</v>
      </c>
      <c r="F62" s="95" t="s">
        <v>2775</v>
      </c>
      <c r="G62" s="95">
        <v>2</v>
      </c>
      <c r="H62" s="200">
        <v>2</v>
      </c>
      <c r="I62" s="201">
        <v>2</v>
      </c>
      <c r="J62" s="201">
        <v>20</v>
      </c>
      <c r="K62" s="201">
        <v>10</v>
      </c>
      <c r="L62" s="202" t="s">
        <v>80</v>
      </c>
      <c r="M62" s="203"/>
      <c r="N62" s="203"/>
      <c r="O62" s="203"/>
      <c r="P62" s="203"/>
      <c r="Q62" s="203"/>
      <c r="R62" s="203"/>
      <c r="S62" s="203"/>
      <c r="T62" s="203"/>
      <c r="U62" s="203"/>
      <c r="V62" s="203"/>
      <c r="W62" s="203"/>
      <c r="X62" s="203"/>
      <c r="Y62" s="203"/>
      <c r="Z62" s="203"/>
    </row>
    <row r="63" spans="1:26" ht="15.75" customHeight="1">
      <c r="A63" s="95" t="s">
        <v>2771</v>
      </c>
      <c r="B63" s="70" t="s">
        <v>2772</v>
      </c>
      <c r="C63" s="70" t="s">
        <v>51</v>
      </c>
      <c r="D63" s="95" t="s">
        <v>2778</v>
      </c>
      <c r="E63" s="178" t="s">
        <v>2779</v>
      </c>
      <c r="F63" s="95" t="s">
        <v>2775</v>
      </c>
      <c r="G63" s="95">
        <v>2</v>
      </c>
      <c r="H63" s="200">
        <v>2</v>
      </c>
      <c r="I63" s="201">
        <v>2</v>
      </c>
      <c r="J63" s="201">
        <v>20</v>
      </c>
      <c r="K63" s="201">
        <v>10</v>
      </c>
      <c r="L63" s="202" t="s">
        <v>80</v>
      </c>
      <c r="M63" s="203"/>
      <c r="N63" s="203"/>
      <c r="O63" s="203"/>
      <c r="P63" s="203"/>
      <c r="Q63" s="203"/>
      <c r="R63" s="203"/>
      <c r="S63" s="203"/>
      <c r="T63" s="203"/>
      <c r="U63" s="203"/>
      <c r="V63" s="203"/>
      <c r="W63" s="203"/>
      <c r="X63" s="203"/>
      <c r="Y63" s="203"/>
      <c r="Z63" s="203"/>
    </row>
    <row r="64" spans="1:26" ht="15.75" customHeight="1">
      <c r="A64" s="95" t="s">
        <v>2771</v>
      </c>
      <c r="B64" s="70" t="s">
        <v>2772</v>
      </c>
      <c r="C64" s="70" t="s">
        <v>51</v>
      </c>
      <c r="D64" s="95" t="s">
        <v>2780</v>
      </c>
      <c r="E64" s="178" t="s">
        <v>2781</v>
      </c>
      <c r="F64" s="95" t="s">
        <v>2775</v>
      </c>
      <c r="G64" s="95">
        <v>2</v>
      </c>
      <c r="H64" s="200">
        <v>2</v>
      </c>
      <c r="I64" s="201">
        <v>2</v>
      </c>
      <c r="J64" s="201">
        <v>20</v>
      </c>
      <c r="K64" s="201">
        <v>10</v>
      </c>
      <c r="L64" s="202" t="s">
        <v>80</v>
      </c>
      <c r="M64" s="203"/>
      <c r="N64" s="203"/>
      <c r="O64" s="203"/>
      <c r="P64" s="203"/>
      <c r="Q64" s="203"/>
      <c r="R64" s="203"/>
      <c r="S64" s="203"/>
      <c r="T64" s="203"/>
      <c r="U64" s="203"/>
      <c r="V64" s="203"/>
      <c r="W64" s="203"/>
      <c r="X64" s="203"/>
      <c r="Y64" s="203"/>
      <c r="Z64" s="203"/>
    </row>
    <row r="65" spans="1:26" ht="15.75" customHeight="1">
      <c r="A65" s="95" t="s">
        <v>2771</v>
      </c>
      <c r="B65" s="70" t="s">
        <v>2772</v>
      </c>
      <c r="C65" s="70" t="s">
        <v>51</v>
      </c>
      <c r="D65" s="95" t="s">
        <v>2782</v>
      </c>
      <c r="E65" s="178" t="s">
        <v>2783</v>
      </c>
      <c r="F65" s="95" t="s">
        <v>2775</v>
      </c>
      <c r="G65" s="95">
        <v>2</v>
      </c>
      <c r="H65" s="200">
        <v>2</v>
      </c>
      <c r="I65" s="201">
        <v>2</v>
      </c>
      <c r="J65" s="201">
        <v>20</v>
      </c>
      <c r="K65" s="201">
        <v>10</v>
      </c>
      <c r="L65" s="202" t="s">
        <v>80</v>
      </c>
      <c r="M65" s="203"/>
      <c r="N65" s="203"/>
      <c r="O65" s="203"/>
      <c r="P65" s="203"/>
      <c r="Q65" s="203"/>
      <c r="R65" s="203"/>
      <c r="S65" s="203"/>
      <c r="T65" s="203"/>
      <c r="U65" s="203"/>
      <c r="V65" s="203"/>
      <c r="W65" s="203"/>
      <c r="X65" s="203"/>
      <c r="Y65" s="203"/>
      <c r="Z65" s="203"/>
    </row>
    <row r="66" spans="1:26" ht="15.75" customHeight="1">
      <c r="A66" s="95" t="s">
        <v>2771</v>
      </c>
      <c r="B66" s="70" t="s">
        <v>2772</v>
      </c>
      <c r="C66" s="70" t="s">
        <v>51</v>
      </c>
      <c r="D66" s="95" t="s">
        <v>2784</v>
      </c>
      <c r="E66" s="178" t="s">
        <v>2785</v>
      </c>
      <c r="F66" s="95" t="s">
        <v>2775</v>
      </c>
      <c r="G66" s="95">
        <v>2</v>
      </c>
      <c r="H66" s="200">
        <v>2</v>
      </c>
      <c r="I66" s="201">
        <v>2</v>
      </c>
      <c r="J66" s="201">
        <v>20</v>
      </c>
      <c r="K66" s="201">
        <v>10</v>
      </c>
      <c r="L66" s="202" t="s">
        <v>80</v>
      </c>
      <c r="M66" s="203"/>
      <c r="N66" s="203"/>
      <c r="O66" s="203"/>
      <c r="P66" s="203"/>
      <c r="Q66" s="203"/>
      <c r="R66" s="203"/>
      <c r="S66" s="203"/>
      <c r="T66" s="203"/>
      <c r="U66" s="203"/>
      <c r="V66" s="203"/>
      <c r="W66" s="203"/>
      <c r="X66" s="203"/>
      <c r="Y66" s="203"/>
      <c r="Z66" s="203"/>
    </row>
    <row r="67" spans="1:26" ht="15.75" customHeight="1">
      <c r="A67" s="95" t="s">
        <v>2771</v>
      </c>
      <c r="B67" s="70" t="s">
        <v>2772</v>
      </c>
      <c r="C67" s="70" t="s">
        <v>51</v>
      </c>
      <c r="D67" s="95" t="s">
        <v>2786</v>
      </c>
      <c r="E67" s="178" t="s">
        <v>2787</v>
      </c>
      <c r="F67" s="95" t="s">
        <v>2775</v>
      </c>
      <c r="G67" s="95">
        <v>2</v>
      </c>
      <c r="H67" s="200">
        <v>2</v>
      </c>
      <c r="I67" s="201">
        <v>2</v>
      </c>
      <c r="J67" s="201">
        <v>20</v>
      </c>
      <c r="K67" s="201">
        <v>10</v>
      </c>
      <c r="L67" s="202" t="s">
        <v>80</v>
      </c>
      <c r="M67" s="203"/>
      <c r="N67" s="203"/>
      <c r="O67" s="203"/>
      <c r="P67" s="203"/>
      <c r="Q67" s="203"/>
      <c r="R67" s="203"/>
      <c r="S67" s="203"/>
      <c r="T67" s="203"/>
      <c r="U67" s="203"/>
      <c r="V67" s="203"/>
      <c r="W67" s="203"/>
      <c r="X67" s="203"/>
      <c r="Y67" s="203"/>
      <c r="Z67" s="203"/>
    </row>
    <row r="68" spans="1:26" ht="15.75" customHeight="1">
      <c r="A68" s="95" t="s">
        <v>2771</v>
      </c>
      <c r="B68" s="70" t="s">
        <v>2772</v>
      </c>
      <c r="C68" s="70" t="s">
        <v>51</v>
      </c>
      <c r="D68" s="95" t="s">
        <v>2788</v>
      </c>
      <c r="E68" s="178" t="s">
        <v>2789</v>
      </c>
      <c r="F68" s="95" t="s">
        <v>2775</v>
      </c>
      <c r="G68" s="95">
        <v>2</v>
      </c>
      <c r="H68" s="200">
        <v>2</v>
      </c>
      <c r="I68" s="201">
        <v>2</v>
      </c>
      <c r="J68" s="201">
        <v>20</v>
      </c>
      <c r="K68" s="201">
        <v>10</v>
      </c>
      <c r="L68" s="202" t="s">
        <v>80</v>
      </c>
      <c r="M68" s="203"/>
      <c r="N68" s="203"/>
      <c r="O68" s="203"/>
      <c r="P68" s="203"/>
      <c r="Q68" s="203"/>
      <c r="R68" s="203"/>
      <c r="S68" s="203"/>
      <c r="T68" s="203"/>
      <c r="U68" s="203"/>
      <c r="V68" s="203"/>
      <c r="W68" s="203"/>
      <c r="X68" s="203"/>
      <c r="Y68" s="203"/>
      <c r="Z68" s="203"/>
    </row>
    <row r="69" spans="1:26" ht="15.75" customHeight="1">
      <c r="A69" s="95" t="s">
        <v>2771</v>
      </c>
      <c r="B69" s="70" t="s">
        <v>2772</v>
      </c>
      <c r="C69" s="70" t="s">
        <v>51</v>
      </c>
      <c r="D69" s="95" t="s">
        <v>2790</v>
      </c>
      <c r="E69" s="178" t="s">
        <v>2791</v>
      </c>
      <c r="F69" s="95"/>
      <c r="G69" s="95">
        <v>2</v>
      </c>
      <c r="H69" s="200">
        <v>2</v>
      </c>
      <c r="I69" s="201">
        <v>2</v>
      </c>
      <c r="J69" s="201">
        <v>10</v>
      </c>
      <c r="K69" s="201">
        <v>5</v>
      </c>
      <c r="L69" s="202" t="s">
        <v>80</v>
      </c>
      <c r="M69" s="203"/>
      <c r="N69" s="203"/>
      <c r="O69" s="203"/>
      <c r="P69" s="203"/>
      <c r="Q69" s="203"/>
      <c r="R69" s="203"/>
      <c r="S69" s="203"/>
      <c r="T69" s="203"/>
      <c r="U69" s="203"/>
      <c r="V69" s="203"/>
      <c r="W69" s="203"/>
      <c r="X69" s="203"/>
      <c r="Y69" s="203"/>
      <c r="Z69" s="203"/>
    </row>
    <row r="70" spans="1:26" ht="15.75" customHeight="1">
      <c r="A70" s="95" t="s">
        <v>2771</v>
      </c>
      <c r="B70" s="70" t="s">
        <v>2772</v>
      </c>
      <c r="C70" s="70" t="s">
        <v>51</v>
      </c>
      <c r="D70" s="95" t="s">
        <v>2792</v>
      </c>
      <c r="E70" s="178" t="s">
        <v>2793</v>
      </c>
      <c r="F70" s="95" t="s">
        <v>2775</v>
      </c>
      <c r="G70" s="95">
        <v>2</v>
      </c>
      <c r="H70" s="200">
        <v>2</v>
      </c>
      <c r="I70" s="201">
        <v>2</v>
      </c>
      <c r="J70" s="201">
        <v>20</v>
      </c>
      <c r="K70" s="201">
        <v>10</v>
      </c>
      <c r="L70" s="202" t="s">
        <v>80</v>
      </c>
      <c r="M70" s="203"/>
      <c r="N70" s="203"/>
      <c r="O70" s="203"/>
      <c r="P70" s="203"/>
      <c r="Q70" s="203"/>
      <c r="R70" s="203"/>
      <c r="S70" s="203"/>
      <c r="T70" s="203"/>
      <c r="U70" s="203"/>
      <c r="V70" s="203"/>
      <c r="W70" s="203"/>
      <c r="X70" s="203"/>
      <c r="Y70" s="203"/>
      <c r="Z70" s="203"/>
    </row>
    <row r="71" spans="1:26" ht="15.75" customHeight="1">
      <c r="A71" s="95" t="s">
        <v>2771</v>
      </c>
      <c r="B71" s="70" t="s">
        <v>2772</v>
      </c>
      <c r="C71" s="70" t="s">
        <v>51</v>
      </c>
      <c r="D71" s="95" t="s">
        <v>2794</v>
      </c>
      <c r="E71" s="178" t="s">
        <v>2795</v>
      </c>
      <c r="F71" s="95"/>
      <c r="G71" s="95">
        <v>2</v>
      </c>
      <c r="H71" s="200">
        <v>2</v>
      </c>
      <c r="I71" s="201">
        <v>2</v>
      </c>
      <c r="J71" s="201">
        <v>10</v>
      </c>
      <c r="K71" s="201">
        <v>5</v>
      </c>
      <c r="L71" s="202" t="s">
        <v>80</v>
      </c>
      <c r="M71" s="203"/>
      <c r="N71" s="203"/>
      <c r="O71" s="203"/>
      <c r="P71" s="203"/>
      <c r="Q71" s="203"/>
      <c r="R71" s="203"/>
      <c r="S71" s="203"/>
      <c r="T71" s="203"/>
      <c r="U71" s="203"/>
      <c r="V71" s="203"/>
      <c r="W71" s="203"/>
      <c r="X71" s="203"/>
      <c r="Y71" s="203"/>
      <c r="Z71" s="203"/>
    </row>
    <row r="72" spans="1:26" ht="15.75" customHeight="1">
      <c r="A72" s="95" t="s">
        <v>2771</v>
      </c>
      <c r="B72" s="70" t="s">
        <v>2772</v>
      </c>
      <c r="C72" s="70" t="s">
        <v>51</v>
      </c>
      <c r="D72" s="95" t="s">
        <v>2796</v>
      </c>
      <c r="E72" s="178" t="s">
        <v>2797</v>
      </c>
      <c r="F72" s="95" t="s">
        <v>2775</v>
      </c>
      <c r="G72" s="95">
        <v>2</v>
      </c>
      <c r="H72" s="200">
        <v>2</v>
      </c>
      <c r="I72" s="201">
        <v>2</v>
      </c>
      <c r="J72" s="201">
        <v>20</v>
      </c>
      <c r="K72" s="201">
        <v>10</v>
      </c>
      <c r="L72" s="202" t="s">
        <v>80</v>
      </c>
      <c r="M72" s="203"/>
      <c r="N72" s="203"/>
      <c r="O72" s="203"/>
      <c r="P72" s="203"/>
      <c r="Q72" s="203"/>
      <c r="R72" s="203"/>
      <c r="S72" s="203"/>
      <c r="T72" s="203"/>
      <c r="U72" s="203"/>
      <c r="V72" s="203"/>
      <c r="W72" s="203"/>
      <c r="X72" s="203"/>
      <c r="Y72" s="203"/>
      <c r="Z72" s="203"/>
    </row>
    <row r="73" spans="1:26" ht="15.75" customHeight="1">
      <c r="A73" s="95" t="s">
        <v>1609</v>
      </c>
      <c r="B73" s="70" t="s">
        <v>1610</v>
      </c>
      <c r="C73" s="70" t="s">
        <v>51</v>
      </c>
      <c r="D73" s="95" t="s">
        <v>2798</v>
      </c>
      <c r="E73" s="178" t="s">
        <v>2799</v>
      </c>
      <c r="F73" s="95" t="s">
        <v>2775</v>
      </c>
      <c r="G73" s="95">
        <v>4</v>
      </c>
      <c r="H73" s="200">
        <v>4</v>
      </c>
      <c r="I73" s="201">
        <v>4</v>
      </c>
      <c r="J73" s="201">
        <v>20</v>
      </c>
      <c r="K73" s="201">
        <v>5</v>
      </c>
      <c r="L73" s="202" t="s">
        <v>80</v>
      </c>
      <c r="M73" s="203"/>
      <c r="N73" s="203"/>
      <c r="O73" s="203"/>
      <c r="P73" s="203"/>
      <c r="Q73" s="203"/>
      <c r="R73" s="203"/>
      <c r="S73" s="203"/>
      <c r="T73" s="203"/>
      <c r="U73" s="203"/>
      <c r="V73" s="203"/>
      <c r="W73" s="203"/>
      <c r="X73" s="203"/>
      <c r="Y73" s="203"/>
      <c r="Z73" s="203"/>
    </row>
    <row r="74" spans="1:26" ht="15.75" customHeight="1">
      <c r="A74" s="95" t="s">
        <v>1609</v>
      </c>
      <c r="B74" s="70" t="s">
        <v>1610</v>
      </c>
      <c r="C74" s="70" t="s">
        <v>51</v>
      </c>
      <c r="D74" s="95" t="s">
        <v>2800</v>
      </c>
      <c r="E74" s="178" t="s">
        <v>2801</v>
      </c>
      <c r="F74" s="95" t="s">
        <v>2802</v>
      </c>
      <c r="G74" s="95">
        <v>4</v>
      </c>
      <c r="H74" s="200">
        <v>4</v>
      </c>
      <c r="I74" s="201">
        <v>4</v>
      </c>
      <c r="J74" s="201">
        <v>10</v>
      </c>
      <c r="K74" s="201">
        <v>2.5</v>
      </c>
      <c r="L74" s="202" t="s">
        <v>80</v>
      </c>
      <c r="M74" s="203"/>
      <c r="N74" s="203"/>
      <c r="O74" s="203"/>
      <c r="P74" s="203"/>
      <c r="Q74" s="203"/>
      <c r="R74" s="203"/>
      <c r="S74" s="203"/>
      <c r="T74" s="203"/>
      <c r="U74" s="203"/>
      <c r="V74" s="203"/>
      <c r="W74" s="203"/>
      <c r="X74" s="203"/>
      <c r="Y74" s="203"/>
      <c r="Z74" s="203"/>
    </row>
    <row r="75" spans="1:26" ht="15.75" customHeight="1">
      <c r="A75" s="95" t="s">
        <v>1609</v>
      </c>
      <c r="B75" s="70" t="s">
        <v>1610</v>
      </c>
      <c r="C75" s="70" t="s">
        <v>51</v>
      </c>
      <c r="D75" s="95" t="s">
        <v>2803</v>
      </c>
      <c r="E75" s="178" t="s">
        <v>2804</v>
      </c>
      <c r="F75" s="95" t="s">
        <v>2775</v>
      </c>
      <c r="G75" s="95">
        <v>4</v>
      </c>
      <c r="H75" s="200">
        <v>4</v>
      </c>
      <c r="I75" s="201">
        <v>4</v>
      </c>
      <c r="J75" s="201">
        <v>20</v>
      </c>
      <c r="K75" s="201">
        <v>5</v>
      </c>
      <c r="L75" s="202" t="s">
        <v>80</v>
      </c>
      <c r="M75" s="203"/>
      <c r="N75" s="203"/>
      <c r="O75" s="203"/>
      <c r="P75" s="203"/>
      <c r="Q75" s="203"/>
      <c r="R75" s="203"/>
      <c r="S75" s="203"/>
      <c r="T75" s="203"/>
      <c r="U75" s="203"/>
      <c r="V75" s="203"/>
      <c r="W75" s="203"/>
      <c r="X75" s="203"/>
      <c r="Y75" s="203"/>
      <c r="Z75" s="203"/>
    </row>
    <row r="76" spans="1:26" ht="15.75" customHeight="1">
      <c r="A76" s="95" t="s">
        <v>2805</v>
      </c>
      <c r="B76" s="70" t="s">
        <v>2806</v>
      </c>
      <c r="C76" s="70" t="s">
        <v>51</v>
      </c>
      <c r="D76" s="95" t="s">
        <v>2807</v>
      </c>
      <c r="E76" s="178" t="s">
        <v>2808</v>
      </c>
      <c r="F76" s="95" t="s">
        <v>2775</v>
      </c>
      <c r="G76" s="95">
        <v>2</v>
      </c>
      <c r="H76" s="200">
        <v>2</v>
      </c>
      <c r="I76" s="201">
        <v>2</v>
      </c>
      <c r="J76" s="201">
        <v>20</v>
      </c>
      <c r="K76" s="201">
        <v>10</v>
      </c>
      <c r="L76" s="202" t="s">
        <v>80</v>
      </c>
      <c r="M76" s="203"/>
      <c r="N76" s="203"/>
      <c r="O76" s="203"/>
      <c r="P76" s="203"/>
      <c r="Q76" s="203"/>
      <c r="R76" s="203"/>
      <c r="S76" s="203"/>
      <c r="T76" s="203"/>
      <c r="U76" s="203"/>
      <c r="V76" s="203"/>
      <c r="W76" s="203"/>
      <c r="X76" s="203"/>
      <c r="Y76" s="203"/>
      <c r="Z76" s="203"/>
    </row>
    <row r="77" spans="1:26" ht="15.75" customHeight="1">
      <c r="A77" s="95" t="s">
        <v>469</v>
      </c>
      <c r="B77" s="70" t="s">
        <v>468</v>
      </c>
      <c r="C77" s="70" t="s">
        <v>51</v>
      </c>
      <c r="D77" s="95" t="s">
        <v>2809</v>
      </c>
      <c r="E77" s="178" t="s">
        <v>2810</v>
      </c>
      <c r="F77" s="95" t="s">
        <v>2775</v>
      </c>
      <c r="G77" s="95">
        <v>3</v>
      </c>
      <c r="H77" s="200">
        <v>3</v>
      </c>
      <c r="I77" s="201">
        <v>3</v>
      </c>
      <c r="J77" s="201">
        <v>20</v>
      </c>
      <c r="K77" s="201">
        <v>6.67</v>
      </c>
      <c r="L77" s="202" t="s">
        <v>80</v>
      </c>
      <c r="M77" s="203"/>
      <c r="N77" s="203"/>
      <c r="O77" s="203"/>
      <c r="P77" s="203"/>
      <c r="Q77" s="203"/>
      <c r="R77" s="203"/>
      <c r="S77" s="203"/>
      <c r="T77" s="203"/>
      <c r="U77" s="203"/>
      <c r="V77" s="203"/>
      <c r="W77" s="203"/>
      <c r="X77" s="203"/>
      <c r="Y77" s="203"/>
      <c r="Z77" s="203"/>
    </row>
    <row r="78" spans="1:26" ht="15.75" customHeight="1">
      <c r="A78" s="95" t="s">
        <v>469</v>
      </c>
      <c r="B78" s="70" t="s">
        <v>468</v>
      </c>
      <c r="C78" s="70" t="s">
        <v>51</v>
      </c>
      <c r="D78" s="95" t="s">
        <v>2811</v>
      </c>
      <c r="E78" s="178" t="s">
        <v>2812</v>
      </c>
      <c r="F78" s="95" t="s">
        <v>2775</v>
      </c>
      <c r="G78" s="95">
        <v>3</v>
      </c>
      <c r="H78" s="200">
        <v>3</v>
      </c>
      <c r="I78" s="201">
        <v>3</v>
      </c>
      <c r="J78" s="201">
        <v>20</v>
      </c>
      <c r="K78" s="201">
        <v>6.66</v>
      </c>
      <c r="L78" s="202" t="s">
        <v>80</v>
      </c>
      <c r="M78" s="203"/>
      <c r="N78" s="203"/>
      <c r="O78" s="203"/>
      <c r="P78" s="203"/>
      <c r="Q78" s="203"/>
      <c r="R78" s="203"/>
      <c r="S78" s="203"/>
      <c r="T78" s="203"/>
      <c r="U78" s="203"/>
      <c r="V78" s="203"/>
      <c r="W78" s="203"/>
      <c r="X78" s="203"/>
      <c r="Y78" s="203"/>
      <c r="Z78" s="203"/>
    </row>
    <row r="79" spans="1:26" ht="15.75" customHeight="1">
      <c r="A79" s="95" t="s">
        <v>469</v>
      </c>
      <c r="B79" s="70" t="s">
        <v>468</v>
      </c>
      <c r="C79" s="70" t="s">
        <v>51</v>
      </c>
      <c r="D79" s="95" t="s">
        <v>2809</v>
      </c>
      <c r="E79" s="178" t="s">
        <v>2810</v>
      </c>
      <c r="F79" s="95" t="s">
        <v>2775</v>
      </c>
      <c r="G79" s="95">
        <v>3</v>
      </c>
      <c r="H79" s="200" t="s">
        <v>2653</v>
      </c>
      <c r="I79" s="201">
        <v>3</v>
      </c>
      <c r="J79" s="201">
        <v>20</v>
      </c>
      <c r="K79" s="201">
        <v>6.67</v>
      </c>
      <c r="L79" s="202" t="s">
        <v>80</v>
      </c>
      <c r="M79" s="203"/>
      <c r="N79" s="203"/>
      <c r="O79" s="203"/>
      <c r="P79" s="203"/>
      <c r="Q79" s="203"/>
      <c r="R79" s="203"/>
      <c r="S79" s="203"/>
      <c r="T79" s="203"/>
      <c r="U79" s="203"/>
      <c r="V79" s="203"/>
      <c r="W79" s="203"/>
      <c r="X79" s="203"/>
      <c r="Y79" s="203"/>
      <c r="Z79" s="203"/>
    </row>
    <row r="80" spans="1:26" ht="15.75" customHeight="1">
      <c r="A80" s="95" t="s">
        <v>2771</v>
      </c>
      <c r="B80" s="70" t="s">
        <v>2772</v>
      </c>
      <c r="C80" s="70" t="s">
        <v>51</v>
      </c>
      <c r="D80" s="95" t="s">
        <v>2773</v>
      </c>
      <c r="E80" s="178" t="s">
        <v>2774</v>
      </c>
      <c r="F80" s="95" t="s">
        <v>2775</v>
      </c>
      <c r="G80" s="95">
        <v>2</v>
      </c>
      <c r="H80" s="200">
        <v>2</v>
      </c>
      <c r="I80" s="201">
        <v>2</v>
      </c>
      <c r="J80" s="201">
        <v>20</v>
      </c>
      <c r="K80" s="201">
        <v>10</v>
      </c>
      <c r="L80" s="202" t="s">
        <v>83</v>
      </c>
      <c r="M80" s="203"/>
      <c r="N80" s="203"/>
      <c r="O80" s="203"/>
      <c r="P80" s="203"/>
      <c r="Q80" s="203"/>
      <c r="R80" s="203"/>
      <c r="S80" s="203"/>
      <c r="T80" s="203"/>
      <c r="U80" s="203"/>
      <c r="V80" s="203"/>
      <c r="W80" s="203"/>
      <c r="X80" s="203"/>
      <c r="Y80" s="203"/>
      <c r="Z80" s="203"/>
    </row>
    <row r="81" spans="1:26" ht="15.75" customHeight="1">
      <c r="A81" s="95" t="s">
        <v>2771</v>
      </c>
      <c r="B81" s="70" t="s">
        <v>2772</v>
      </c>
      <c r="C81" s="70" t="s">
        <v>51</v>
      </c>
      <c r="D81" s="95" t="s">
        <v>2776</v>
      </c>
      <c r="E81" s="178" t="s">
        <v>2777</v>
      </c>
      <c r="F81" s="95" t="s">
        <v>2775</v>
      </c>
      <c r="G81" s="95">
        <v>2</v>
      </c>
      <c r="H81" s="200">
        <v>2</v>
      </c>
      <c r="I81" s="201">
        <v>2</v>
      </c>
      <c r="J81" s="201">
        <v>20</v>
      </c>
      <c r="K81" s="201">
        <v>10</v>
      </c>
      <c r="L81" s="202" t="s">
        <v>83</v>
      </c>
      <c r="M81" s="203"/>
      <c r="N81" s="203"/>
      <c r="O81" s="203"/>
      <c r="P81" s="203"/>
      <c r="Q81" s="203"/>
      <c r="R81" s="203"/>
      <c r="S81" s="203"/>
      <c r="T81" s="203"/>
      <c r="U81" s="203"/>
      <c r="V81" s="203"/>
      <c r="W81" s="203"/>
      <c r="X81" s="203"/>
      <c r="Y81" s="203"/>
      <c r="Z81" s="203"/>
    </row>
    <row r="82" spans="1:26" ht="15.75" customHeight="1">
      <c r="A82" s="95" t="s">
        <v>2771</v>
      </c>
      <c r="B82" s="70" t="s">
        <v>2772</v>
      </c>
      <c r="C82" s="70" t="s">
        <v>51</v>
      </c>
      <c r="D82" s="95" t="s">
        <v>2778</v>
      </c>
      <c r="E82" s="178" t="s">
        <v>2779</v>
      </c>
      <c r="F82" s="95" t="s">
        <v>2775</v>
      </c>
      <c r="G82" s="95">
        <v>2</v>
      </c>
      <c r="H82" s="200">
        <v>2</v>
      </c>
      <c r="I82" s="201">
        <v>2</v>
      </c>
      <c r="J82" s="201">
        <v>20</v>
      </c>
      <c r="K82" s="201">
        <v>10</v>
      </c>
      <c r="L82" s="202" t="s">
        <v>83</v>
      </c>
      <c r="M82" s="203"/>
      <c r="N82" s="203"/>
      <c r="O82" s="203"/>
      <c r="P82" s="203"/>
      <c r="Q82" s="203"/>
      <c r="R82" s="203"/>
      <c r="S82" s="203"/>
      <c r="T82" s="203"/>
      <c r="U82" s="203"/>
      <c r="V82" s="203"/>
      <c r="W82" s="203"/>
      <c r="X82" s="203"/>
      <c r="Y82" s="203"/>
      <c r="Z82" s="203"/>
    </row>
    <row r="83" spans="1:26" ht="15.75" customHeight="1">
      <c r="A83" s="95" t="s">
        <v>2771</v>
      </c>
      <c r="B83" s="70" t="s">
        <v>2772</v>
      </c>
      <c r="C83" s="70" t="s">
        <v>51</v>
      </c>
      <c r="D83" s="95" t="s">
        <v>2780</v>
      </c>
      <c r="E83" s="178" t="s">
        <v>2781</v>
      </c>
      <c r="F83" s="95" t="s">
        <v>2775</v>
      </c>
      <c r="G83" s="95">
        <v>2</v>
      </c>
      <c r="H83" s="200">
        <v>2</v>
      </c>
      <c r="I83" s="201">
        <v>2</v>
      </c>
      <c r="J83" s="201">
        <v>20</v>
      </c>
      <c r="K83" s="201">
        <v>10</v>
      </c>
      <c r="L83" s="202" t="s">
        <v>83</v>
      </c>
      <c r="M83" s="203"/>
      <c r="N83" s="203"/>
      <c r="O83" s="203"/>
      <c r="P83" s="203"/>
      <c r="Q83" s="203"/>
      <c r="R83" s="203"/>
      <c r="S83" s="203"/>
      <c r="T83" s="203"/>
      <c r="U83" s="203"/>
      <c r="V83" s="203"/>
      <c r="W83" s="203"/>
      <c r="X83" s="203"/>
      <c r="Y83" s="203"/>
      <c r="Z83" s="203"/>
    </row>
    <row r="84" spans="1:26" ht="15.75" customHeight="1">
      <c r="A84" s="95" t="s">
        <v>2771</v>
      </c>
      <c r="B84" s="70" t="s">
        <v>2772</v>
      </c>
      <c r="C84" s="70" t="s">
        <v>51</v>
      </c>
      <c r="D84" s="95" t="s">
        <v>2782</v>
      </c>
      <c r="E84" s="178" t="s">
        <v>2783</v>
      </c>
      <c r="F84" s="95" t="s">
        <v>2775</v>
      </c>
      <c r="G84" s="95">
        <v>2</v>
      </c>
      <c r="H84" s="200">
        <v>2</v>
      </c>
      <c r="I84" s="201">
        <v>2</v>
      </c>
      <c r="J84" s="201">
        <v>20</v>
      </c>
      <c r="K84" s="201">
        <v>10</v>
      </c>
      <c r="L84" s="202" t="s">
        <v>83</v>
      </c>
      <c r="M84" s="203"/>
      <c r="N84" s="203"/>
      <c r="O84" s="203"/>
      <c r="P84" s="203"/>
      <c r="Q84" s="203"/>
      <c r="R84" s="203"/>
      <c r="S84" s="203"/>
      <c r="T84" s="203"/>
      <c r="U84" s="203"/>
      <c r="V84" s="203"/>
      <c r="W84" s="203"/>
      <c r="X84" s="203"/>
      <c r="Y84" s="203"/>
      <c r="Z84" s="203"/>
    </row>
    <row r="85" spans="1:26" ht="15.75" customHeight="1">
      <c r="A85" s="95" t="s">
        <v>2771</v>
      </c>
      <c r="B85" s="70" t="s">
        <v>2772</v>
      </c>
      <c r="C85" s="70" t="s">
        <v>51</v>
      </c>
      <c r="D85" s="95" t="s">
        <v>2784</v>
      </c>
      <c r="E85" s="178" t="s">
        <v>2785</v>
      </c>
      <c r="F85" s="95" t="s">
        <v>2775</v>
      </c>
      <c r="G85" s="95">
        <v>2</v>
      </c>
      <c r="H85" s="200">
        <v>2</v>
      </c>
      <c r="I85" s="201">
        <v>2</v>
      </c>
      <c r="J85" s="201">
        <v>20</v>
      </c>
      <c r="K85" s="201">
        <v>10</v>
      </c>
      <c r="L85" s="202" t="s">
        <v>83</v>
      </c>
      <c r="M85" s="203"/>
      <c r="N85" s="203"/>
      <c r="O85" s="203"/>
      <c r="P85" s="203"/>
      <c r="Q85" s="203"/>
      <c r="R85" s="203"/>
      <c r="S85" s="203"/>
      <c r="T85" s="203"/>
      <c r="U85" s="203"/>
      <c r="V85" s="203"/>
      <c r="W85" s="203"/>
      <c r="X85" s="203"/>
      <c r="Y85" s="203"/>
      <c r="Z85" s="203"/>
    </row>
    <row r="86" spans="1:26" ht="15.75" customHeight="1">
      <c r="A86" s="95" t="s">
        <v>2771</v>
      </c>
      <c r="B86" s="70" t="s">
        <v>2772</v>
      </c>
      <c r="C86" s="70" t="s">
        <v>51</v>
      </c>
      <c r="D86" s="95" t="s">
        <v>2786</v>
      </c>
      <c r="E86" s="178" t="s">
        <v>2787</v>
      </c>
      <c r="F86" s="95" t="s">
        <v>2775</v>
      </c>
      <c r="G86" s="95">
        <v>2</v>
      </c>
      <c r="H86" s="200">
        <v>2</v>
      </c>
      <c r="I86" s="201">
        <v>2</v>
      </c>
      <c r="J86" s="201">
        <v>20</v>
      </c>
      <c r="K86" s="201">
        <v>10</v>
      </c>
      <c r="L86" s="202" t="s">
        <v>83</v>
      </c>
      <c r="M86" s="203"/>
      <c r="N86" s="203"/>
      <c r="O86" s="203"/>
      <c r="P86" s="203"/>
      <c r="Q86" s="203"/>
      <c r="R86" s="203"/>
      <c r="S86" s="203"/>
      <c r="T86" s="203"/>
      <c r="U86" s="203"/>
      <c r="V86" s="203"/>
      <c r="W86" s="203"/>
      <c r="X86" s="203"/>
      <c r="Y86" s="203"/>
      <c r="Z86" s="203"/>
    </row>
    <row r="87" spans="1:26" ht="15.75" customHeight="1">
      <c r="A87" s="95" t="s">
        <v>2771</v>
      </c>
      <c r="B87" s="70" t="s">
        <v>2772</v>
      </c>
      <c r="C87" s="70" t="s">
        <v>51</v>
      </c>
      <c r="D87" s="95" t="s">
        <v>2788</v>
      </c>
      <c r="E87" s="178" t="s">
        <v>2789</v>
      </c>
      <c r="F87" s="95" t="s">
        <v>2775</v>
      </c>
      <c r="G87" s="95">
        <v>2</v>
      </c>
      <c r="H87" s="200">
        <v>2</v>
      </c>
      <c r="I87" s="201">
        <v>2</v>
      </c>
      <c r="J87" s="201">
        <v>20</v>
      </c>
      <c r="K87" s="201">
        <v>10</v>
      </c>
      <c r="L87" s="202" t="s">
        <v>83</v>
      </c>
      <c r="M87" s="203"/>
      <c r="N87" s="203"/>
      <c r="O87" s="203"/>
      <c r="P87" s="203"/>
      <c r="Q87" s="203"/>
      <c r="R87" s="203"/>
      <c r="S87" s="203"/>
      <c r="T87" s="203"/>
      <c r="U87" s="203"/>
      <c r="V87" s="203"/>
      <c r="W87" s="203"/>
      <c r="X87" s="203"/>
      <c r="Y87" s="203"/>
      <c r="Z87" s="203"/>
    </row>
    <row r="88" spans="1:26" ht="15.75" customHeight="1">
      <c r="A88" s="95" t="s">
        <v>2771</v>
      </c>
      <c r="B88" s="70" t="s">
        <v>2772</v>
      </c>
      <c r="C88" s="70" t="s">
        <v>51</v>
      </c>
      <c r="D88" s="95" t="s">
        <v>2790</v>
      </c>
      <c r="E88" s="178" t="s">
        <v>2791</v>
      </c>
      <c r="F88" s="95"/>
      <c r="G88" s="95">
        <v>2</v>
      </c>
      <c r="H88" s="200">
        <v>2</v>
      </c>
      <c r="I88" s="201">
        <v>2</v>
      </c>
      <c r="J88" s="201">
        <v>10</v>
      </c>
      <c r="K88" s="201">
        <v>5</v>
      </c>
      <c r="L88" s="202" t="s">
        <v>83</v>
      </c>
      <c r="M88" s="203"/>
      <c r="N88" s="203"/>
      <c r="O88" s="203"/>
      <c r="P88" s="203"/>
      <c r="Q88" s="203"/>
      <c r="R88" s="203"/>
      <c r="S88" s="203"/>
      <c r="T88" s="203"/>
      <c r="U88" s="203"/>
      <c r="V88" s="203"/>
      <c r="W88" s="203"/>
      <c r="X88" s="203"/>
      <c r="Y88" s="203"/>
      <c r="Z88" s="203"/>
    </row>
    <row r="89" spans="1:26" ht="15.75" customHeight="1">
      <c r="A89" s="95" t="s">
        <v>2771</v>
      </c>
      <c r="B89" s="70" t="s">
        <v>2772</v>
      </c>
      <c r="C89" s="70" t="s">
        <v>51</v>
      </c>
      <c r="D89" s="95" t="s">
        <v>2792</v>
      </c>
      <c r="E89" s="178" t="s">
        <v>2793</v>
      </c>
      <c r="F89" s="95" t="s">
        <v>2775</v>
      </c>
      <c r="G89" s="95">
        <v>2</v>
      </c>
      <c r="H89" s="200">
        <v>2</v>
      </c>
      <c r="I89" s="201">
        <v>2</v>
      </c>
      <c r="J89" s="201">
        <v>20</v>
      </c>
      <c r="K89" s="201">
        <v>10</v>
      </c>
      <c r="L89" s="202" t="s">
        <v>83</v>
      </c>
      <c r="M89" s="203"/>
      <c r="N89" s="203"/>
      <c r="O89" s="203"/>
      <c r="P89" s="203"/>
      <c r="Q89" s="203"/>
      <c r="R89" s="203"/>
      <c r="S89" s="203"/>
      <c r="T89" s="203"/>
      <c r="U89" s="203"/>
      <c r="V89" s="203"/>
      <c r="W89" s="203"/>
      <c r="X89" s="203"/>
      <c r="Y89" s="203"/>
      <c r="Z89" s="203"/>
    </row>
    <row r="90" spans="1:26" ht="15.75" customHeight="1">
      <c r="A90" s="95" t="s">
        <v>2771</v>
      </c>
      <c r="B90" s="70" t="s">
        <v>2772</v>
      </c>
      <c r="C90" s="70" t="s">
        <v>51</v>
      </c>
      <c r="D90" s="95" t="s">
        <v>2794</v>
      </c>
      <c r="E90" s="178" t="s">
        <v>2795</v>
      </c>
      <c r="F90" s="95"/>
      <c r="G90" s="95">
        <v>2</v>
      </c>
      <c r="H90" s="200">
        <v>2</v>
      </c>
      <c r="I90" s="201">
        <v>2</v>
      </c>
      <c r="J90" s="201">
        <v>10</v>
      </c>
      <c r="K90" s="201">
        <v>5</v>
      </c>
      <c r="L90" s="202" t="s">
        <v>83</v>
      </c>
      <c r="M90" s="203"/>
      <c r="N90" s="203"/>
      <c r="O90" s="203"/>
      <c r="P90" s="203"/>
      <c r="Q90" s="203"/>
      <c r="R90" s="203"/>
      <c r="S90" s="203"/>
      <c r="T90" s="203"/>
      <c r="U90" s="203"/>
      <c r="V90" s="203"/>
      <c r="W90" s="203"/>
      <c r="X90" s="203"/>
      <c r="Y90" s="203"/>
      <c r="Z90" s="203"/>
    </row>
    <row r="91" spans="1:26" ht="15.75" customHeight="1">
      <c r="A91" s="95" t="s">
        <v>2771</v>
      </c>
      <c r="B91" s="70" t="s">
        <v>2772</v>
      </c>
      <c r="C91" s="70" t="s">
        <v>51</v>
      </c>
      <c r="D91" s="95" t="s">
        <v>2796</v>
      </c>
      <c r="E91" s="178" t="s">
        <v>2797</v>
      </c>
      <c r="F91" s="95" t="s">
        <v>2775</v>
      </c>
      <c r="G91" s="95">
        <v>2</v>
      </c>
      <c r="H91" s="200">
        <v>2</v>
      </c>
      <c r="I91" s="201">
        <v>2</v>
      </c>
      <c r="J91" s="201">
        <v>20</v>
      </c>
      <c r="K91" s="201">
        <v>10</v>
      </c>
      <c r="L91" s="202" t="s">
        <v>83</v>
      </c>
      <c r="M91" s="203"/>
      <c r="N91" s="203"/>
      <c r="O91" s="203"/>
      <c r="P91" s="203"/>
      <c r="Q91" s="203"/>
      <c r="R91" s="203"/>
      <c r="S91" s="203"/>
      <c r="T91" s="203"/>
      <c r="U91" s="203"/>
      <c r="V91" s="203"/>
      <c r="W91" s="203"/>
      <c r="X91" s="203"/>
      <c r="Y91" s="203"/>
      <c r="Z91" s="203"/>
    </row>
    <row r="92" spans="1:26" ht="15.75" customHeight="1">
      <c r="A92" s="95" t="s">
        <v>1635</v>
      </c>
      <c r="B92" s="70" t="s">
        <v>1636</v>
      </c>
      <c r="C92" s="70" t="s">
        <v>51</v>
      </c>
      <c r="D92" s="95" t="s">
        <v>2813</v>
      </c>
      <c r="E92" s="178" t="s">
        <v>2814</v>
      </c>
      <c r="F92" s="95" t="s">
        <v>2775</v>
      </c>
      <c r="G92" s="95">
        <v>3</v>
      </c>
      <c r="H92" s="200">
        <v>3</v>
      </c>
      <c r="I92" s="201">
        <v>3</v>
      </c>
      <c r="J92" s="201">
        <v>20</v>
      </c>
      <c r="K92" s="201">
        <v>6.66</v>
      </c>
      <c r="L92" s="202" t="s">
        <v>83</v>
      </c>
      <c r="M92" s="203"/>
      <c r="N92" s="203"/>
      <c r="O92" s="203"/>
      <c r="P92" s="203"/>
      <c r="Q92" s="203"/>
      <c r="R92" s="203"/>
      <c r="S92" s="203"/>
      <c r="T92" s="203"/>
      <c r="U92" s="203"/>
      <c r="V92" s="203"/>
      <c r="W92" s="203"/>
      <c r="X92" s="203"/>
      <c r="Y92" s="203"/>
      <c r="Z92" s="203"/>
    </row>
    <row r="93" spans="1:26" ht="15.75" customHeight="1">
      <c r="A93" s="95" t="s">
        <v>1635</v>
      </c>
      <c r="B93" s="70" t="s">
        <v>1636</v>
      </c>
      <c r="C93" s="70" t="s">
        <v>51</v>
      </c>
      <c r="D93" s="95" t="s">
        <v>2815</v>
      </c>
      <c r="E93" s="178" t="s">
        <v>2816</v>
      </c>
      <c r="F93" s="95" t="s">
        <v>2775</v>
      </c>
      <c r="G93" s="95">
        <v>3</v>
      </c>
      <c r="H93" s="200">
        <v>3</v>
      </c>
      <c r="I93" s="201">
        <v>3</v>
      </c>
      <c r="J93" s="201">
        <v>20</v>
      </c>
      <c r="K93" s="201">
        <v>6.67</v>
      </c>
      <c r="L93" s="202" t="s">
        <v>83</v>
      </c>
      <c r="M93" s="203"/>
      <c r="N93" s="203"/>
      <c r="O93" s="203"/>
      <c r="P93" s="203"/>
      <c r="Q93" s="203"/>
      <c r="R93" s="203"/>
      <c r="S93" s="203"/>
      <c r="T93" s="203"/>
      <c r="U93" s="203"/>
      <c r="V93" s="203"/>
      <c r="W93" s="203"/>
      <c r="X93" s="203"/>
      <c r="Y93" s="203"/>
      <c r="Z93" s="203"/>
    </row>
    <row r="94" spans="1:26" ht="15.75" customHeight="1">
      <c r="A94" s="95" t="s">
        <v>1609</v>
      </c>
      <c r="B94" s="70" t="s">
        <v>1610</v>
      </c>
      <c r="C94" s="70" t="s">
        <v>51</v>
      </c>
      <c r="D94" s="95" t="s">
        <v>2798</v>
      </c>
      <c r="E94" s="178" t="s">
        <v>2799</v>
      </c>
      <c r="F94" s="95" t="s">
        <v>2775</v>
      </c>
      <c r="G94" s="95">
        <v>4</v>
      </c>
      <c r="H94" s="200">
        <v>4</v>
      </c>
      <c r="I94" s="201">
        <v>4</v>
      </c>
      <c r="J94" s="201">
        <v>20</v>
      </c>
      <c r="K94" s="201">
        <v>5</v>
      </c>
      <c r="L94" s="202" t="s">
        <v>83</v>
      </c>
      <c r="M94" s="203"/>
      <c r="N94" s="203"/>
      <c r="O94" s="203"/>
      <c r="P94" s="203"/>
      <c r="Q94" s="203"/>
      <c r="R94" s="203"/>
      <c r="S94" s="203"/>
      <c r="T94" s="203"/>
      <c r="U94" s="203"/>
      <c r="V94" s="203"/>
      <c r="W94" s="203"/>
      <c r="X94" s="203"/>
      <c r="Y94" s="203"/>
      <c r="Z94" s="203"/>
    </row>
    <row r="95" spans="1:26" ht="15.75" customHeight="1">
      <c r="A95" s="95" t="s">
        <v>1609</v>
      </c>
      <c r="B95" s="70" t="s">
        <v>1610</v>
      </c>
      <c r="C95" s="70" t="s">
        <v>51</v>
      </c>
      <c r="D95" s="95" t="s">
        <v>2800</v>
      </c>
      <c r="E95" s="178" t="s">
        <v>2801</v>
      </c>
      <c r="F95" s="95" t="s">
        <v>2802</v>
      </c>
      <c r="G95" s="95">
        <v>4</v>
      </c>
      <c r="H95" s="200">
        <v>4</v>
      </c>
      <c r="I95" s="201">
        <v>4</v>
      </c>
      <c r="J95" s="201">
        <v>10</v>
      </c>
      <c r="K95" s="201">
        <v>2.5</v>
      </c>
      <c r="L95" s="202" t="s">
        <v>83</v>
      </c>
      <c r="M95" s="203"/>
      <c r="N95" s="203"/>
      <c r="O95" s="203"/>
      <c r="P95" s="203"/>
      <c r="Q95" s="203"/>
      <c r="R95" s="203"/>
      <c r="S95" s="203"/>
      <c r="T95" s="203"/>
      <c r="U95" s="203"/>
      <c r="V95" s="203"/>
      <c r="W95" s="203"/>
      <c r="X95" s="203"/>
      <c r="Y95" s="203"/>
      <c r="Z95" s="203"/>
    </row>
    <row r="96" spans="1:26" ht="15.75" customHeight="1">
      <c r="A96" s="95" t="s">
        <v>1609</v>
      </c>
      <c r="B96" s="70" t="s">
        <v>1610</v>
      </c>
      <c r="C96" s="70" t="s">
        <v>51</v>
      </c>
      <c r="D96" s="95" t="s">
        <v>2803</v>
      </c>
      <c r="E96" s="178" t="s">
        <v>2804</v>
      </c>
      <c r="F96" s="95" t="s">
        <v>2775</v>
      </c>
      <c r="G96" s="95">
        <v>4</v>
      </c>
      <c r="H96" s="200">
        <v>4</v>
      </c>
      <c r="I96" s="201">
        <v>4</v>
      </c>
      <c r="J96" s="201">
        <v>20</v>
      </c>
      <c r="K96" s="201">
        <v>5</v>
      </c>
      <c r="L96" s="202" t="s">
        <v>83</v>
      </c>
      <c r="M96" s="203"/>
      <c r="N96" s="203"/>
      <c r="O96" s="203"/>
      <c r="P96" s="203"/>
      <c r="Q96" s="203"/>
      <c r="R96" s="203"/>
      <c r="S96" s="203"/>
      <c r="T96" s="203"/>
      <c r="U96" s="203"/>
      <c r="V96" s="203"/>
      <c r="W96" s="203"/>
      <c r="X96" s="203"/>
      <c r="Y96" s="203"/>
      <c r="Z96" s="203"/>
    </row>
    <row r="97" spans="1:26" ht="15.75" customHeight="1">
      <c r="A97" s="95" t="s">
        <v>2805</v>
      </c>
      <c r="B97" s="70" t="s">
        <v>2806</v>
      </c>
      <c r="C97" s="70" t="s">
        <v>51</v>
      </c>
      <c r="D97" s="95" t="s">
        <v>2807</v>
      </c>
      <c r="E97" s="178" t="s">
        <v>2808</v>
      </c>
      <c r="F97" s="95" t="s">
        <v>2775</v>
      </c>
      <c r="G97" s="95">
        <v>2</v>
      </c>
      <c r="H97" s="200">
        <v>2</v>
      </c>
      <c r="I97" s="201">
        <v>2</v>
      </c>
      <c r="J97" s="201">
        <v>20</v>
      </c>
      <c r="K97" s="201">
        <v>10</v>
      </c>
      <c r="L97" s="202" t="s">
        <v>83</v>
      </c>
      <c r="M97" s="203"/>
      <c r="N97" s="203"/>
      <c r="O97" s="203"/>
      <c r="P97" s="203"/>
      <c r="Q97" s="203"/>
      <c r="R97" s="203"/>
      <c r="S97" s="203"/>
      <c r="T97" s="203"/>
      <c r="U97" s="203"/>
      <c r="V97" s="203"/>
      <c r="W97" s="203"/>
      <c r="X97" s="203"/>
      <c r="Y97" s="203"/>
      <c r="Z97" s="203"/>
    </row>
    <row r="98" spans="1:26" ht="15.75" customHeight="1">
      <c r="A98" s="95" t="s">
        <v>469</v>
      </c>
      <c r="B98" s="70" t="s">
        <v>468</v>
      </c>
      <c r="C98" s="70" t="s">
        <v>51</v>
      </c>
      <c r="D98" s="95" t="s">
        <v>2809</v>
      </c>
      <c r="E98" s="178" t="s">
        <v>2810</v>
      </c>
      <c r="F98" s="95" t="s">
        <v>2775</v>
      </c>
      <c r="G98" s="95">
        <v>3</v>
      </c>
      <c r="H98" s="200">
        <v>3</v>
      </c>
      <c r="I98" s="201">
        <v>3</v>
      </c>
      <c r="J98" s="201">
        <v>20</v>
      </c>
      <c r="K98" s="201">
        <v>6.66</v>
      </c>
      <c r="L98" s="202" t="s">
        <v>83</v>
      </c>
      <c r="M98" s="203"/>
      <c r="N98" s="203"/>
      <c r="O98" s="203"/>
      <c r="P98" s="203"/>
      <c r="Q98" s="203"/>
      <c r="R98" s="203"/>
      <c r="S98" s="203"/>
      <c r="T98" s="203"/>
      <c r="U98" s="203"/>
      <c r="V98" s="203"/>
      <c r="W98" s="203"/>
      <c r="X98" s="203"/>
      <c r="Y98" s="203"/>
      <c r="Z98" s="203"/>
    </row>
    <row r="99" spans="1:26" ht="15.75" customHeight="1">
      <c r="A99" s="95" t="s">
        <v>469</v>
      </c>
      <c r="B99" s="70" t="s">
        <v>468</v>
      </c>
      <c r="C99" s="70" t="s">
        <v>51</v>
      </c>
      <c r="D99" s="95" t="s">
        <v>2811</v>
      </c>
      <c r="E99" s="178" t="s">
        <v>2812</v>
      </c>
      <c r="F99" s="95" t="s">
        <v>2775</v>
      </c>
      <c r="G99" s="95">
        <v>3</v>
      </c>
      <c r="H99" s="200">
        <v>3</v>
      </c>
      <c r="I99" s="201">
        <v>3</v>
      </c>
      <c r="J99" s="201">
        <v>20</v>
      </c>
      <c r="K99" s="201">
        <v>6.67</v>
      </c>
      <c r="L99" s="202" t="s">
        <v>83</v>
      </c>
      <c r="M99" s="203"/>
      <c r="N99" s="203"/>
      <c r="O99" s="203"/>
      <c r="P99" s="203"/>
      <c r="Q99" s="203"/>
      <c r="R99" s="203"/>
      <c r="S99" s="203"/>
      <c r="T99" s="203"/>
      <c r="U99" s="203"/>
      <c r="V99" s="203"/>
      <c r="W99" s="203"/>
      <c r="X99" s="203"/>
      <c r="Y99" s="203"/>
      <c r="Z99" s="203"/>
    </row>
    <row r="100" spans="1:26" ht="15.75" customHeight="1">
      <c r="A100" s="95" t="s">
        <v>1643</v>
      </c>
      <c r="B100" s="70" t="s">
        <v>1644</v>
      </c>
      <c r="C100" s="70" t="s">
        <v>51</v>
      </c>
      <c r="D100" s="95" t="s">
        <v>2817</v>
      </c>
      <c r="E100" s="178" t="s">
        <v>2818</v>
      </c>
      <c r="F100" s="95" t="s">
        <v>2775</v>
      </c>
      <c r="G100" s="95">
        <v>3</v>
      </c>
      <c r="H100" s="200">
        <v>3</v>
      </c>
      <c r="I100" s="201">
        <v>3</v>
      </c>
      <c r="J100" s="201">
        <v>20</v>
      </c>
      <c r="K100" s="201">
        <v>6.67</v>
      </c>
      <c r="L100" s="202" t="s">
        <v>83</v>
      </c>
      <c r="M100" s="203"/>
      <c r="N100" s="203"/>
      <c r="O100" s="203"/>
      <c r="P100" s="203"/>
      <c r="Q100" s="203"/>
      <c r="R100" s="203"/>
      <c r="S100" s="203"/>
      <c r="T100" s="203"/>
      <c r="U100" s="203"/>
      <c r="V100" s="203"/>
      <c r="W100" s="203"/>
      <c r="X100" s="203"/>
      <c r="Y100" s="203"/>
      <c r="Z100" s="203"/>
    </row>
    <row r="101" spans="1:26" ht="15.75" customHeight="1">
      <c r="A101" s="95" t="s">
        <v>1647</v>
      </c>
      <c r="B101" s="70" t="s">
        <v>1648</v>
      </c>
      <c r="C101" s="70" t="s">
        <v>51</v>
      </c>
      <c r="D101" s="95" t="s">
        <v>2819</v>
      </c>
      <c r="E101" s="178" t="s">
        <v>2820</v>
      </c>
      <c r="F101" s="95" t="s">
        <v>2775</v>
      </c>
      <c r="G101" s="95">
        <v>9</v>
      </c>
      <c r="H101" s="200">
        <v>7</v>
      </c>
      <c r="I101" s="201">
        <v>13</v>
      </c>
      <c r="J101" s="201">
        <v>20</v>
      </c>
      <c r="K101" s="201">
        <v>2.2200000000000002</v>
      </c>
      <c r="L101" s="202" t="s">
        <v>83</v>
      </c>
      <c r="M101" s="203"/>
      <c r="N101" s="203"/>
      <c r="O101" s="203"/>
      <c r="P101" s="203"/>
      <c r="Q101" s="203"/>
      <c r="R101" s="203"/>
      <c r="S101" s="203"/>
      <c r="T101" s="203"/>
      <c r="U101" s="203"/>
      <c r="V101" s="203"/>
      <c r="W101" s="203"/>
      <c r="X101" s="203"/>
      <c r="Y101" s="203"/>
      <c r="Z101" s="203"/>
    </row>
    <row r="102" spans="1:26" ht="15.75" customHeight="1">
      <c r="A102" s="95" t="s">
        <v>2821</v>
      </c>
      <c r="B102" s="70" t="s">
        <v>2822</v>
      </c>
      <c r="C102" s="70" t="s">
        <v>51</v>
      </c>
      <c r="D102" s="95" t="s">
        <v>2823</v>
      </c>
      <c r="E102" s="178" t="s">
        <v>2824</v>
      </c>
      <c r="F102" s="95" t="s">
        <v>2775</v>
      </c>
      <c r="G102" s="95">
        <v>4</v>
      </c>
      <c r="H102" s="200" t="s">
        <v>2653</v>
      </c>
      <c r="I102" s="201">
        <v>4</v>
      </c>
      <c r="J102" s="201">
        <v>20</v>
      </c>
      <c r="K102" s="201">
        <v>5</v>
      </c>
      <c r="L102" s="202" t="s">
        <v>83</v>
      </c>
      <c r="M102" s="203"/>
      <c r="N102" s="203"/>
      <c r="O102" s="203"/>
      <c r="P102" s="203"/>
      <c r="Q102" s="203"/>
      <c r="R102" s="203"/>
      <c r="S102" s="203"/>
      <c r="T102" s="203"/>
      <c r="U102" s="203"/>
      <c r="V102" s="203"/>
      <c r="W102" s="203"/>
      <c r="X102" s="203"/>
      <c r="Y102" s="203"/>
      <c r="Z102" s="203"/>
    </row>
    <row r="103" spans="1:26" ht="15.75" customHeight="1">
      <c r="A103" s="95" t="s">
        <v>469</v>
      </c>
      <c r="B103" s="70" t="s">
        <v>468</v>
      </c>
      <c r="C103" s="70" t="s">
        <v>51</v>
      </c>
      <c r="D103" s="95" t="s">
        <v>2809</v>
      </c>
      <c r="E103" s="178" t="s">
        <v>2810</v>
      </c>
      <c r="F103" s="95" t="s">
        <v>2775</v>
      </c>
      <c r="G103" s="95">
        <v>3</v>
      </c>
      <c r="H103" s="200" t="s">
        <v>2653</v>
      </c>
      <c r="I103" s="201">
        <v>3</v>
      </c>
      <c r="J103" s="201">
        <v>20</v>
      </c>
      <c r="K103" s="201">
        <v>6.67</v>
      </c>
      <c r="L103" s="202" t="s">
        <v>83</v>
      </c>
      <c r="M103" s="203"/>
      <c r="N103" s="203"/>
      <c r="O103" s="203"/>
      <c r="P103" s="203"/>
      <c r="Q103" s="203"/>
      <c r="R103" s="203"/>
      <c r="S103" s="203"/>
      <c r="T103" s="203"/>
      <c r="U103" s="203"/>
      <c r="V103" s="203"/>
      <c r="W103" s="203"/>
      <c r="X103" s="203"/>
      <c r="Y103" s="203"/>
      <c r="Z103" s="203"/>
    </row>
    <row r="104" spans="1:26" ht="15.75" customHeight="1">
      <c r="A104" s="95" t="s">
        <v>1647</v>
      </c>
      <c r="B104" s="70" t="s">
        <v>1648</v>
      </c>
      <c r="C104" s="70" t="s">
        <v>51</v>
      </c>
      <c r="D104" s="95" t="s">
        <v>2819</v>
      </c>
      <c r="E104" s="178" t="s">
        <v>2820</v>
      </c>
      <c r="F104" s="95" t="s">
        <v>2775</v>
      </c>
      <c r="G104" s="95">
        <v>9</v>
      </c>
      <c r="H104" s="200" t="s">
        <v>2825</v>
      </c>
      <c r="I104" s="201">
        <v>13</v>
      </c>
      <c r="J104" s="201">
        <v>20</v>
      </c>
      <c r="K104" s="201">
        <v>2.2200000000000002</v>
      </c>
      <c r="L104" s="202" t="s">
        <v>83</v>
      </c>
      <c r="M104" s="203"/>
      <c r="N104" s="203"/>
      <c r="O104" s="203"/>
      <c r="P104" s="203"/>
      <c r="Q104" s="203"/>
      <c r="R104" s="203"/>
      <c r="S104" s="203"/>
      <c r="T104" s="203"/>
      <c r="U104" s="203"/>
      <c r="V104" s="203"/>
      <c r="W104" s="203"/>
      <c r="X104" s="203"/>
      <c r="Y104" s="203"/>
      <c r="Z104" s="203"/>
    </row>
    <row r="105" spans="1:26" ht="15.75" customHeight="1">
      <c r="A105" s="95" t="s">
        <v>1621</v>
      </c>
      <c r="B105" s="70" t="s">
        <v>1622</v>
      </c>
      <c r="C105" s="70" t="s">
        <v>51</v>
      </c>
      <c r="D105" s="95" t="s">
        <v>2826</v>
      </c>
      <c r="E105" s="178" t="s">
        <v>2827</v>
      </c>
      <c r="F105" s="95" t="s">
        <v>2775</v>
      </c>
      <c r="G105" s="95">
        <v>8</v>
      </c>
      <c r="H105" s="200">
        <v>7</v>
      </c>
      <c r="I105" s="201">
        <v>12</v>
      </c>
      <c r="J105" s="201">
        <v>20</v>
      </c>
      <c r="K105" s="201">
        <v>2.5</v>
      </c>
      <c r="L105" s="202" t="s">
        <v>83</v>
      </c>
      <c r="M105" s="203"/>
      <c r="N105" s="203"/>
      <c r="O105" s="203"/>
      <c r="P105" s="203"/>
      <c r="Q105" s="203"/>
      <c r="R105" s="203"/>
      <c r="S105" s="203"/>
      <c r="T105" s="203"/>
      <c r="U105" s="203"/>
      <c r="V105" s="203"/>
      <c r="W105" s="203"/>
      <c r="X105" s="203"/>
      <c r="Y105" s="203"/>
      <c r="Z105" s="203"/>
    </row>
    <row r="106" spans="1:26" ht="15.75" customHeight="1">
      <c r="A106" s="95" t="s">
        <v>1615</v>
      </c>
      <c r="B106" s="70" t="s">
        <v>1616</v>
      </c>
      <c r="C106" s="70" t="s">
        <v>51</v>
      </c>
      <c r="D106" s="95" t="s">
        <v>2828</v>
      </c>
      <c r="E106" s="178" t="s">
        <v>2829</v>
      </c>
      <c r="F106" s="95"/>
      <c r="G106" s="95">
        <v>4</v>
      </c>
      <c r="H106" s="200">
        <v>4</v>
      </c>
      <c r="I106" s="201">
        <v>4</v>
      </c>
      <c r="J106" s="201">
        <v>10</v>
      </c>
      <c r="K106" s="201">
        <v>2.5</v>
      </c>
      <c r="L106" s="202" t="s">
        <v>83</v>
      </c>
      <c r="M106" s="203"/>
      <c r="N106" s="203"/>
      <c r="O106" s="203"/>
      <c r="P106" s="203"/>
      <c r="Q106" s="203"/>
      <c r="R106" s="203"/>
      <c r="S106" s="203"/>
      <c r="T106" s="203"/>
      <c r="U106" s="203"/>
      <c r="V106" s="203"/>
      <c r="W106" s="203"/>
      <c r="X106" s="203"/>
      <c r="Y106" s="203"/>
      <c r="Z106" s="203"/>
    </row>
    <row r="107" spans="1:26" ht="15.75" customHeight="1">
      <c r="A107" s="95" t="s">
        <v>1615</v>
      </c>
      <c r="B107" s="70" t="s">
        <v>1616</v>
      </c>
      <c r="C107" s="70" t="s">
        <v>51</v>
      </c>
      <c r="D107" s="95" t="s">
        <v>2830</v>
      </c>
      <c r="E107" s="178" t="s">
        <v>2831</v>
      </c>
      <c r="F107" s="95" t="s">
        <v>2775</v>
      </c>
      <c r="G107" s="95">
        <v>4</v>
      </c>
      <c r="H107" s="200">
        <v>4</v>
      </c>
      <c r="I107" s="201">
        <v>4</v>
      </c>
      <c r="J107" s="201">
        <v>20</v>
      </c>
      <c r="K107" s="201">
        <v>5</v>
      </c>
      <c r="L107" s="202" t="s">
        <v>83</v>
      </c>
      <c r="M107" s="203"/>
      <c r="N107" s="203"/>
      <c r="O107" s="203"/>
      <c r="P107" s="203"/>
      <c r="Q107" s="203"/>
      <c r="R107" s="203"/>
      <c r="S107" s="203"/>
      <c r="T107" s="203"/>
      <c r="U107" s="203"/>
      <c r="V107" s="203"/>
      <c r="W107" s="203"/>
      <c r="X107" s="203"/>
      <c r="Y107" s="203"/>
      <c r="Z107" s="203"/>
    </row>
    <row r="108" spans="1:26" ht="15.75" customHeight="1">
      <c r="A108" s="95" t="s">
        <v>2832</v>
      </c>
      <c r="B108" s="70" t="s">
        <v>2833</v>
      </c>
      <c r="C108" s="70" t="s">
        <v>51</v>
      </c>
      <c r="D108" s="95" t="s">
        <v>2834</v>
      </c>
      <c r="E108" s="178" t="s">
        <v>2835</v>
      </c>
      <c r="F108" s="95" t="s">
        <v>2836</v>
      </c>
      <c r="G108" s="95">
        <v>3</v>
      </c>
      <c r="H108" s="200">
        <v>3</v>
      </c>
      <c r="I108" s="201">
        <v>3</v>
      </c>
      <c r="J108" s="201">
        <v>20</v>
      </c>
      <c r="K108" s="201">
        <v>6.66</v>
      </c>
      <c r="L108" s="202" t="s">
        <v>1664</v>
      </c>
      <c r="M108" s="203"/>
      <c r="N108" s="203"/>
      <c r="O108" s="203"/>
      <c r="P108" s="203"/>
      <c r="Q108" s="203"/>
      <c r="R108" s="203"/>
      <c r="S108" s="203"/>
      <c r="T108" s="203"/>
      <c r="U108" s="203"/>
      <c r="V108" s="203"/>
      <c r="W108" s="203"/>
      <c r="X108" s="203"/>
      <c r="Y108" s="203"/>
      <c r="Z108" s="203"/>
    </row>
    <row r="109" spans="1:26" ht="15.75" customHeight="1">
      <c r="A109" s="95" t="s">
        <v>2837</v>
      </c>
      <c r="B109" s="70" t="s">
        <v>2838</v>
      </c>
      <c r="C109" s="70" t="s">
        <v>51</v>
      </c>
      <c r="D109" s="95" t="s">
        <v>2834</v>
      </c>
      <c r="E109" s="178" t="s">
        <v>2835</v>
      </c>
      <c r="F109" s="95" t="s">
        <v>2836</v>
      </c>
      <c r="G109" s="95">
        <v>3</v>
      </c>
      <c r="H109" s="200">
        <v>3</v>
      </c>
      <c r="I109" s="201">
        <v>3</v>
      </c>
      <c r="J109" s="201">
        <v>20</v>
      </c>
      <c r="K109" s="201">
        <v>6.67</v>
      </c>
      <c r="L109" s="202" t="s">
        <v>1664</v>
      </c>
      <c r="M109" s="203"/>
      <c r="N109" s="203"/>
      <c r="O109" s="203"/>
      <c r="P109" s="203"/>
      <c r="Q109" s="203"/>
      <c r="R109" s="203"/>
      <c r="S109" s="203"/>
      <c r="T109" s="203"/>
      <c r="U109" s="203"/>
      <c r="V109" s="203"/>
      <c r="W109" s="203"/>
      <c r="X109" s="203"/>
      <c r="Y109" s="203"/>
      <c r="Z109" s="203"/>
    </row>
    <row r="110" spans="1:26" ht="15.75" customHeight="1">
      <c r="A110" s="95" t="s">
        <v>2839</v>
      </c>
      <c r="B110" s="70" t="s">
        <v>2840</v>
      </c>
      <c r="C110" s="70" t="s">
        <v>51</v>
      </c>
      <c r="D110" s="95" t="s">
        <v>2834</v>
      </c>
      <c r="E110" s="178" t="s">
        <v>2835</v>
      </c>
      <c r="F110" s="95" t="s">
        <v>2836</v>
      </c>
      <c r="G110" s="95">
        <v>3</v>
      </c>
      <c r="H110" s="200">
        <v>3</v>
      </c>
      <c r="I110" s="201">
        <v>3</v>
      </c>
      <c r="J110" s="201">
        <v>20</v>
      </c>
      <c r="K110" s="201">
        <v>6.67</v>
      </c>
      <c r="L110" s="202" t="s">
        <v>1664</v>
      </c>
      <c r="M110" s="203"/>
      <c r="N110" s="203"/>
      <c r="O110" s="203"/>
      <c r="P110" s="203"/>
      <c r="Q110" s="203"/>
      <c r="R110" s="203"/>
      <c r="S110" s="203"/>
      <c r="T110" s="203"/>
      <c r="U110" s="203"/>
      <c r="V110" s="203"/>
      <c r="W110" s="203"/>
      <c r="X110" s="203"/>
      <c r="Y110" s="203"/>
      <c r="Z110" s="203"/>
    </row>
    <row r="111" spans="1:26" ht="15.75" customHeight="1">
      <c r="A111" s="95" t="s">
        <v>2841</v>
      </c>
      <c r="B111" s="70" t="s">
        <v>476</v>
      </c>
      <c r="C111" s="70" t="s">
        <v>89</v>
      </c>
      <c r="D111" s="95" t="s">
        <v>2842</v>
      </c>
      <c r="E111" s="178" t="s">
        <v>2843</v>
      </c>
      <c r="F111" s="95" t="s">
        <v>2844</v>
      </c>
      <c r="G111" s="95">
        <v>5</v>
      </c>
      <c r="H111" s="200">
        <v>5</v>
      </c>
      <c r="I111" s="201">
        <v>5</v>
      </c>
      <c r="J111" s="201">
        <v>20</v>
      </c>
      <c r="K111" s="201">
        <v>4</v>
      </c>
      <c r="L111" s="202" t="s">
        <v>484</v>
      </c>
      <c r="M111" s="203"/>
      <c r="N111" s="203"/>
      <c r="O111" s="203"/>
      <c r="P111" s="203"/>
      <c r="Q111" s="203"/>
      <c r="R111" s="203"/>
      <c r="S111" s="203"/>
      <c r="T111" s="203"/>
      <c r="U111" s="203"/>
      <c r="V111" s="203"/>
      <c r="W111" s="203"/>
      <c r="X111" s="203"/>
      <c r="Y111" s="203"/>
      <c r="Z111" s="203"/>
    </row>
    <row r="112" spans="1:26" ht="15.75" customHeight="1">
      <c r="A112" s="95" t="s">
        <v>2845</v>
      </c>
      <c r="B112" s="70" t="s">
        <v>485</v>
      </c>
      <c r="C112" s="70" t="s">
        <v>89</v>
      </c>
      <c r="D112" s="95" t="s">
        <v>2846</v>
      </c>
      <c r="E112" s="178" t="s">
        <v>2847</v>
      </c>
      <c r="F112" s="91" t="s">
        <v>2848</v>
      </c>
      <c r="G112" s="95">
        <v>15</v>
      </c>
      <c r="H112" s="200">
        <v>3</v>
      </c>
      <c r="I112" s="201">
        <v>15</v>
      </c>
      <c r="J112" s="201">
        <v>20</v>
      </c>
      <c r="K112" s="201">
        <v>1.33</v>
      </c>
      <c r="L112" s="202" t="s">
        <v>493</v>
      </c>
      <c r="M112" s="203"/>
      <c r="N112" s="203"/>
      <c r="O112" s="203"/>
      <c r="P112" s="203"/>
      <c r="Q112" s="203"/>
      <c r="R112" s="203"/>
      <c r="S112" s="203"/>
      <c r="T112" s="203"/>
      <c r="U112" s="203"/>
      <c r="V112" s="203"/>
      <c r="W112" s="203"/>
      <c r="X112" s="203"/>
      <c r="Y112" s="203"/>
      <c r="Z112" s="203"/>
    </row>
    <row r="113" spans="1:26" ht="15.75" customHeight="1">
      <c r="A113" s="95" t="s">
        <v>2849</v>
      </c>
      <c r="B113" s="70" t="s">
        <v>485</v>
      </c>
      <c r="C113" s="70" t="s">
        <v>89</v>
      </c>
      <c r="D113" s="95" t="s">
        <v>2846</v>
      </c>
      <c r="E113" s="178" t="s">
        <v>2847</v>
      </c>
      <c r="F113" s="91" t="s">
        <v>2848</v>
      </c>
      <c r="G113" s="95">
        <v>15</v>
      </c>
      <c r="H113" s="200">
        <v>3</v>
      </c>
      <c r="I113" s="201">
        <v>15</v>
      </c>
      <c r="J113" s="201">
        <v>20</v>
      </c>
      <c r="K113" s="201">
        <v>1.33</v>
      </c>
      <c r="L113" s="202" t="s">
        <v>495</v>
      </c>
      <c r="M113" s="203"/>
      <c r="N113" s="203"/>
      <c r="O113" s="203"/>
      <c r="P113" s="203"/>
      <c r="Q113" s="203"/>
      <c r="R113" s="203"/>
      <c r="S113" s="203"/>
      <c r="T113" s="203"/>
      <c r="U113" s="203"/>
      <c r="V113" s="203"/>
      <c r="W113" s="203"/>
      <c r="X113" s="203"/>
      <c r="Y113" s="203"/>
      <c r="Z113" s="203"/>
    </row>
    <row r="114" spans="1:26" ht="15.75" customHeight="1">
      <c r="A114" s="95" t="s">
        <v>1682</v>
      </c>
      <c r="B114" s="70" t="s">
        <v>2850</v>
      </c>
      <c r="C114" s="70" t="s">
        <v>89</v>
      </c>
      <c r="D114" s="95" t="s">
        <v>2851</v>
      </c>
      <c r="E114" s="178" t="s">
        <v>2852</v>
      </c>
      <c r="F114" s="95" t="s">
        <v>2853</v>
      </c>
      <c r="G114" s="95">
        <v>2</v>
      </c>
      <c r="H114" s="200">
        <v>2</v>
      </c>
      <c r="I114" s="201">
        <v>2</v>
      </c>
      <c r="J114" s="201" t="s">
        <v>2854</v>
      </c>
      <c r="K114" s="201">
        <v>10</v>
      </c>
      <c r="L114" s="202" t="s">
        <v>96</v>
      </c>
      <c r="M114" s="203"/>
      <c r="N114" s="203"/>
      <c r="O114" s="203"/>
      <c r="P114" s="203"/>
      <c r="Q114" s="203"/>
      <c r="R114" s="203"/>
      <c r="S114" s="203"/>
      <c r="T114" s="203"/>
      <c r="U114" s="203"/>
      <c r="V114" s="203"/>
      <c r="W114" s="203"/>
      <c r="X114" s="203"/>
      <c r="Y114" s="203"/>
      <c r="Z114" s="203"/>
    </row>
    <row r="115" spans="1:26" ht="15.75" customHeight="1">
      <c r="A115" s="95" t="s">
        <v>1682</v>
      </c>
      <c r="B115" s="70" t="s">
        <v>2855</v>
      </c>
      <c r="C115" s="70" t="s">
        <v>89</v>
      </c>
      <c r="D115" s="95" t="s">
        <v>2856</v>
      </c>
      <c r="E115" s="178" t="s">
        <v>2857</v>
      </c>
      <c r="F115" s="95" t="s">
        <v>2858</v>
      </c>
      <c r="G115" s="95">
        <v>2</v>
      </c>
      <c r="H115" s="200">
        <v>2</v>
      </c>
      <c r="I115" s="201">
        <v>2</v>
      </c>
      <c r="J115" s="201" t="s">
        <v>2859</v>
      </c>
      <c r="K115" s="201">
        <v>10</v>
      </c>
      <c r="L115" s="202" t="s">
        <v>96</v>
      </c>
      <c r="M115" s="203"/>
      <c r="N115" s="203"/>
      <c r="O115" s="203"/>
      <c r="P115" s="203"/>
      <c r="Q115" s="203"/>
      <c r="R115" s="203"/>
      <c r="S115" s="203"/>
      <c r="T115" s="203"/>
      <c r="U115" s="203"/>
      <c r="V115" s="203"/>
      <c r="W115" s="203"/>
      <c r="X115" s="203"/>
      <c r="Y115" s="203"/>
      <c r="Z115" s="203"/>
    </row>
    <row r="116" spans="1:26" ht="15.75" customHeight="1">
      <c r="A116" s="95" t="s">
        <v>1682</v>
      </c>
      <c r="B116" s="70" t="s">
        <v>2860</v>
      </c>
      <c r="C116" s="70" t="s">
        <v>89</v>
      </c>
      <c r="D116" s="95" t="s">
        <v>2856</v>
      </c>
      <c r="E116" s="178" t="s">
        <v>2857</v>
      </c>
      <c r="F116" s="95" t="s">
        <v>2858</v>
      </c>
      <c r="G116" s="95">
        <v>2</v>
      </c>
      <c r="H116" s="200">
        <v>2</v>
      </c>
      <c r="I116" s="201">
        <v>2</v>
      </c>
      <c r="J116" s="201" t="s">
        <v>2859</v>
      </c>
      <c r="K116" s="201">
        <v>10</v>
      </c>
      <c r="L116" s="202" t="s">
        <v>96</v>
      </c>
      <c r="M116" s="203"/>
      <c r="N116" s="203"/>
      <c r="O116" s="203"/>
      <c r="P116" s="203"/>
      <c r="Q116" s="203"/>
      <c r="R116" s="203"/>
      <c r="S116" s="203"/>
      <c r="T116" s="203"/>
      <c r="U116" s="203"/>
      <c r="V116" s="203"/>
      <c r="W116" s="203"/>
      <c r="X116" s="203"/>
      <c r="Y116" s="203"/>
      <c r="Z116" s="203"/>
    </row>
    <row r="117" spans="1:26" ht="15.75" customHeight="1">
      <c r="A117" s="95" t="s">
        <v>2861</v>
      </c>
      <c r="B117" s="70" t="s">
        <v>2862</v>
      </c>
      <c r="C117" s="70" t="s">
        <v>89</v>
      </c>
      <c r="D117" s="95" t="s">
        <v>2863</v>
      </c>
      <c r="E117" s="178" t="s">
        <v>2864</v>
      </c>
      <c r="F117" s="95" t="s">
        <v>2865</v>
      </c>
      <c r="G117" s="95">
        <v>5</v>
      </c>
      <c r="H117" s="200">
        <v>2</v>
      </c>
      <c r="I117" s="201">
        <v>5</v>
      </c>
      <c r="J117" s="201" t="s">
        <v>2866</v>
      </c>
      <c r="K117" s="201">
        <v>4</v>
      </c>
      <c r="L117" s="202" t="s">
        <v>96</v>
      </c>
      <c r="M117" s="203"/>
      <c r="N117" s="203"/>
      <c r="O117" s="203"/>
      <c r="P117" s="203"/>
      <c r="Q117" s="203"/>
      <c r="R117" s="203"/>
      <c r="S117" s="203"/>
      <c r="T117" s="203"/>
      <c r="U117" s="203"/>
      <c r="V117" s="203"/>
      <c r="W117" s="203"/>
      <c r="X117" s="203"/>
      <c r="Y117" s="203"/>
      <c r="Z117" s="203"/>
    </row>
    <row r="118" spans="1:26" ht="15.75" customHeight="1">
      <c r="A118" s="95" t="s">
        <v>1682</v>
      </c>
      <c r="B118" s="70" t="s">
        <v>2867</v>
      </c>
      <c r="C118" s="70" t="s">
        <v>89</v>
      </c>
      <c r="D118" s="95" t="s">
        <v>2868</v>
      </c>
      <c r="E118" s="178" t="s">
        <v>2869</v>
      </c>
      <c r="F118" s="95" t="s">
        <v>2870</v>
      </c>
      <c r="G118" s="95">
        <v>2</v>
      </c>
      <c r="H118" s="200">
        <v>2</v>
      </c>
      <c r="I118" s="201">
        <v>2</v>
      </c>
      <c r="J118" s="201" t="s">
        <v>2859</v>
      </c>
      <c r="K118" s="201">
        <v>10</v>
      </c>
      <c r="L118" s="202" t="s">
        <v>96</v>
      </c>
      <c r="M118" s="203"/>
      <c r="N118" s="203"/>
      <c r="O118" s="203"/>
      <c r="P118" s="203"/>
      <c r="Q118" s="203"/>
      <c r="R118" s="203"/>
      <c r="S118" s="203"/>
      <c r="T118" s="203"/>
      <c r="U118" s="203"/>
      <c r="V118" s="203"/>
      <c r="W118" s="203"/>
      <c r="X118" s="203"/>
      <c r="Y118" s="203"/>
      <c r="Z118" s="203"/>
    </row>
    <row r="119" spans="1:26" ht="15.75" customHeight="1">
      <c r="A119" s="95" t="s">
        <v>1682</v>
      </c>
      <c r="B119" s="70" t="s">
        <v>2871</v>
      </c>
      <c r="C119" s="70" t="s">
        <v>89</v>
      </c>
      <c r="D119" s="95" t="s">
        <v>2872</v>
      </c>
      <c r="E119" s="178" t="s">
        <v>2873</v>
      </c>
      <c r="F119" s="95" t="s">
        <v>2874</v>
      </c>
      <c r="G119" s="95">
        <v>2</v>
      </c>
      <c r="H119" s="200">
        <v>2</v>
      </c>
      <c r="I119" s="201">
        <v>2</v>
      </c>
      <c r="J119" s="201" t="s">
        <v>2859</v>
      </c>
      <c r="K119" s="201">
        <v>10</v>
      </c>
      <c r="L119" s="202" t="s">
        <v>96</v>
      </c>
      <c r="M119" s="203"/>
      <c r="N119" s="203"/>
      <c r="O119" s="203"/>
      <c r="P119" s="203"/>
      <c r="Q119" s="203"/>
      <c r="R119" s="203"/>
      <c r="S119" s="203"/>
      <c r="T119" s="203"/>
      <c r="U119" s="203"/>
      <c r="V119" s="203"/>
      <c r="W119" s="203"/>
      <c r="X119" s="203"/>
      <c r="Y119" s="203"/>
      <c r="Z119" s="203"/>
    </row>
    <row r="120" spans="1:26" ht="15.75" customHeight="1">
      <c r="A120" s="95" t="s">
        <v>1682</v>
      </c>
      <c r="B120" s="70" t="s">
        <v>2875</v>
      </c>
      <c r="C120" s="70" t="s">
        <v>89</v>
      </c>
      <c r="D120" s="95" t="s">
        <v>2876</v>
      </c>
      <c r="E120" s="178" t="s">
        <v>2877</v>
      </c>
      <c r="F120" s="95" t="s">
        <v>2878</v>
      </c>
      <c r="G120" s="95">
        <v>2</v>
      </c>
      <c r="H120" s="200">
        <v>2</v>
      </c>
      <c r="I120" s="201">
        <v>2</v>
      </c>
      <c r="J120" s="201" t="s">
        <v>2859</v>
      </c>
      <c r="K120" s="201">
        <v>10</v>
      </c>
      <c r="L120" s="202" t="s">
        <v>96</v>
      </c>
      <c r="M120" s="203"/>
      <c r="N120" s="203"/>
      <c r="O120" s="203"/>
      <c r="P120" s="203"/>
      <c r="Q120" s="203"/>
      <c r="R120" s="203"/>
      <c r="S120" s="203"/>
      <c r="T120" s="203"/>
      <c r="U120" s="203"/>
      <c r="V120" s="203"/>
      <c r="W120" s="203"/>
      <c r="X120" s="203"/>
      <c r="Y120" s="203"/>
      <c r="Z120" s="203"/>
    </row>
    <row r="121" spans="1:26" ht="15.75" customHeight="1">
      <c r="A121" s="95" t="s">
        <v>2879</v>
      </c>
      <c r="B121" s="70" t="s">
        <v>2880</v>
      </c>
      <c r="C121" s="70" t="s">
        <v>89</v>
      </c>
      <c r="D121" s="95" t="s">
        <v>2881</v>
      </c>
      <c r="E121" s="178" t="s">
        <v>2882</v>
      </c>
      <c r="F121" s="95" t="s">
        <v>2883</v>
      </c>
      <c r="G121" s="95">
        <v>3</v>
      </c>
      <c r="H121" s="200">
        <v>3</v>
      </c>
      <c r="I121" s="201">
        <v>3</v>
      </c>
      <c r="J121" s="201" t="s">
        <v>2884</v>
      </c>
      <c r="K121" s="201">
        <v>7</v>
      </c>
      <c r="L121" s="202" t="s">
        <v>96</v>
      </c>
      <c r="M121" s="203"/>
      <c r="N121" s="203"/>
      <c r="O121" s="203"/>
      <c r="P121" s="203"/>
      <c r="Q121" s="203"/>
      <c r="R121" s="203"/>
      <c r="S121" s="203"/>
      <c r="T121" s="203"/>
      <c r="U121" s="203"/>
      <c r="V121" s="203"/>
      <c r="W121" s="203"/>
      <c r="X121" s="203"/>
      <c r="Y121" s="203"/>
      <c r="Z121" s="203"/>
    </row>
    <row r="122" spans="1:26" ht="15.75" customHeight="1">
      <c r="A122" s="95" t="s">
        <v>2885</v>
      </c>
      <c r="B122" s="70" t="s">
        <v>2886</v>
      </c>
      <c r="C122" s="70" t="s">
        <v>89</v>
      </c>
      <c r="D122" s="95" t="s">
        <v>2887</v>
      </c>
      <c r="E122" s="178" t="s">
        <v>2888</v>
      </c>
      <c r="F122" s="95" t="s">
        <v>2889</v>
      </c>
      <c r="G122" s="95">
        <v>2</v>
      </c>
      <c r="H122" s="200">
        <v>2</v>
      </c>
      <c r="I122" s="201">
        <v>2</v>
      </c>
      <c r="J122" s="201" t="s">
        <v>2859</v>
      </c>
      <c r="K122" s="201">
        <v>10</v>
      </c>
      <c r="L122" s="202" t="s">
        <v>96</v>
      </c>
      <c r="M122" s="203"/>
      <c r="N122" s="203"/>
      <c r="O122" s="203"/>
      <c r="P122" s="203"/>
      <c r="Q122" s="203"/>
      <c r="R122" s="203"/>
      <c r="S122" s="203"/>
      <c r="T122" s="203"/>
      <c r="U122" s="203"/>
      <c r="V122" s="203"/>
      <c r="W122" s="203"/>
      <c r="X122" s="203"/>
      <c r="Y122" s="203"/>
      <c r="Z122" s="203"/>
    </row>
    <row r="123" spans="1:26" ht="15.75" customHeight="1">
      <c r="A123" s="95" t="s">
        <v>1682</v>
      </c>
      <c r="B123" s="70" t="s">
        <v>2890</v>
      </c>
      <c r="C123" s="70" t="s">
        <v>2409</v>
      </c>
      <c r="D123" s="95" t="s">
        <v>2891</v>
      </c>
      <c r="E123" s="178" t="s">
        <v>2892</v>
      </c>
      <c r="F123" s="95" t="s">
        <v>2858</v>
      </c>
      <c r="G123" s="95">
        <v>2</v>
      </c>
      <c r="H123" s="200">
        <v>2</v>
      </c>
      <c r="I123" s="201">
        <v>2</v>
      </c>
      <c r="J123" s="201" t="s">
        <v>2859</v>
      </c>
      <c r="K123" s="201">
        <v>10</v>
      </c>
      <c r="L123" s="202" t="s">
        <v>96</v>
      </c>
      <c r="M123" s="203"/>
      <c r="N123" s="203"/>
      <c r="O123" s="203"/>
      <c r="P123" s="203"/>
      <c r="Q123" s="203"/>
      <c r="R123" s="203"/>
      <c r="S123" s="203"/>
      <c r="T123" s="203"/>
      <c r="U123" s="203"/>
      <c r="V123" s="203"/>
      <c r="W123" s="203"/>
      <c r="X123" s="203"/>
      <c r="Y123" s="203"/>
      <c r="Z123" s="203"/>
    </row>
    <row r="124" spans="1:26" ht="15.75" customHeight="1">
      <c r="A124" s="95" t="s">
        <v>2885</v>
      </c>
      <c r="B124" s="70" t="s">
        <v>2893</v>
      </c>
      <c r="C124" s="70" t="s">
        <v>2409</v>
      </c>
      <c r="D124" s="95" t="s">
        <v>2894</v>
      </c>
      <c r="E124" s="178" t="s">
        <v>2895</v>
      </c>
      <c r="F124" s="95" t="s">
        <v>2874</v>
      </c>
      <c r="G124" s="95">
        <v>2</v>
      </c>
      <c r="H124" s="200">
        <v>2</v>
      </c>
      <c r="I124" s="201">
        <v>2</v>
      </c>
      <c r="J124" s="201" t="s">
        <v>2859</v>
      </c>
      <c r="K124" s="201">
        <v>10</v>
      </c>
      <c r="L124" s="202" t="s">
        <v>96</v>
      </c>
      <c r="M124" s="203"/>
      <c r="N124" s="203"/>
      <c r="O124" s="203"/>
      <c r="P124" s="203"/>
      <c r="Q124" s="203"/>
      <c r="R124" s="203"/>
      <c r="S124" s="203"/>
      <c r="T124" s="203"/>
      <c r="U124" s="203"/>
      <c r="V124" s="203"/>
      <c r="W124" s="203"/>
      <c r="X124" s="203"/>
      <c r="Y124" s="203"/>
      <c r="Z124" s="203"/>
    </row>
    <row r="125" spans="1:26" ht="15.75" customHeight="1">
      <c r="A125" s="95" t="s">
        <v>1682</v>
      </c>
      <c r="B125" s="70" t="s">
        <v>2896</v>
      </c>
      <c r="C125" s="70" t="s">
        <v>89</v>
      </c>
      <c r="D125" s="95" t="s">
        <v>2897</v>
      </c>
      <c r="E125" s="178" t="s">
        <v>2898</v>
      </c>
      <c r="F125" s="95" t="s">
        <v>2899</v>
      </c>
      <c r="G125" s="95">
        <v>2</v>
      </c>
      <c r="H125" s="200">
        <v>2</v>
      </c>
      <c r="I125" s="201">
        <v>2</v>
      </c>
      <c r="J125" s="201" t="s">
        <v>2859</v>
      </c>
      <c r="K125" s="201">
        <v>10</v>
      </c>
      <c r="L125" s="202" t="s">
        <v>96</v>
      </c>
      <c r="M125" s="203"/>
      <c r="N125" s="203"/>
      <c r="O125" s="203"/>
      <c r="P125" s="203"/>
      <c r="Q125" s="203"/>
      <c r="R125" s="203"/>
      <c r="S125" s="203"/>
      <c r="T125" s="203"/>
      <c r="U125" s="203"/>
      <c r="V125" s="203"/>
      <c r="W125" s="203"/>
      <c r="X125" s="203"/>
      <c r="Y125" s="203"/>
      <c r="Z125" s="203"/>
    </row>
    <row r="126" spans="1:26" ht="15.75" customHeight="1">
      <c r="A126" s="95" t="s">
        <v>2900</v>
      </c>
      <c r="B126" s="70" t="s">
        <v>2901</v>
      </c>
      <c r="C126" s="70" t="s">
        <v>89</v>
      </c>
      <c r="D126" s="95" t="s">
        <v>2902</v>
      </c>
      <c r="E126" s="178" t="s">
        <v>2903</v>
      </c>
      <c r="F126" s="95" t="s">
        <v>2904</v>
      </c>
      <c r="G126" s="95">
        <v>5</v>
      </c>
      <c r="H126" s="200">
        <v>2</v>
      </c>
      <c r="I126" s="201">
        <v>2</v>
      </c>
      <c r="J126" s="201" t="s">
        <v>2905</v>
      </c>
      <c r="K126" s="201">
        <v>4</v>
      </c>
      <c r="L126" s="202" t="s">
        <v>96</v>
      </c>
      <c r="M126" s="203"/>
      <c r="N126" s="203"/>
      <c r="O126" s="203"/>
      <c r="P126" s="203"/>
      <c r="Q126" s="203"/>
      <c r="R126" s="203"/>
      <c r="S126" s="203"/>
      <c r="T126" s="203"/>
      <c r="U126" s="203"/>
      <c r="V126" s="203"/>
      <c r="W126" s="203"/>
      <c r="X126" s="203"/>
      <c r="Y126" s="203"/>
      <c r="Z126" s="203"/>
    </row>
    <row r="127" spans="1:26" ht="15.75" customHeight="1">
      <c r="A127" s="95" t="s">
        <v>1682</v>
      </c>
      <c r="B127" s="70" t="s">
        <v>2906</v>
      </c>
      <c r="C127" s="70" t="s">
        <v>89</v>
      </c>
      <c r="D127" s="95" t="s">
        <v>2907</v>
      </c>
      <c r="E127" s="178" t="s">
        <v>2908</v>
      </c>
      <c r="F127" s="95" t="s">
        <v>2909</v>
      </c>
      <c r="G127" s="95">
        <v>2</v>
      </c>
      <c r="H127" s="200">
        <v>2</v>
      </c>
      <c r="I127" s="201">
        <v>2</v>
      </c>
      <c r="J127" s="201" t="s">
        <v>2859</v>
      </c>
      <c r="K127" s="201">
        <v>10</v>
      </c>
      <c r="L127" s="202" t="s">
        <v>96</v>
      </c>
      <c r="M127" s="203"/>
      <c r="N127" s="203"/>
      <c r="O127" s="203"/>
      <c r="P127" s="203"/>
      <c r="Q127" s="203"/>
      <c r="R127" s="203"/>
      <c r="S127" s="203"/>
      <c r="T127" s="203"/>
      <c r="U127" s="203"/>
      <c r="V127" s="203"/>
      <c r="W127" s="203"/>
      <c r="X127" s="203"/>
      <c r="Y127" s="203"/>
      <c r="Z127" s="203"/>
    </row>
    <row r="128" spans="1:26" ht="15.75" customHeight="1">
      <c r="A128" s="95" t="s">
        <v>1682</v>
      </c>
      <c r="B128" s="70" t="s">
        <v>2910</v>
      </c>
      <c r="C128" s="70" t="s">
        <v>89</v>
      </c>
      <c r="D128" s="95" t="s">
        <v>2911</v>
      </c>
      <c r="E128" s="178" t="s">
        <v>2912</v>
      </c>
      <c r="F128" s="95" t="s">
        <v>2913</v>
      </c>
      <c r="G128" s="95">
        <v>2</v>
      </c>
      <c r="H128" s="200">
        <v>2</v>
      </c>
      <c r="I128" s="201">
        <v>2</v>
      </c>
      <c r="J128" s="201" t="s">
        <v>2859</v>
      </c>
      <c r="K128" s="201">
        <v>10</v>
      </c>
      <c r="L128" s="202" t="s">
        <v>96</v>
      </c>
      <c r="M128" s="203"/>
      <c r="N128" s="203"/>
      <c r="O128" s="203"/>
      <c r="P128" s="203"/>
      <c r="Q128" s="203"/>
      <c r="R128" s="203"/>
      <c r="S128" s="203"/>
      <c r="T128" s="203"/>
      <c r="U128" s="203"/>
      <c r="V128" s="203"/>
      <c r="W128" s="203"/>
      <c r="X128" s="203"/>
      <c r="Y128" s="203"/>
      <c r="Z128" s="203"/>
    </row>
    <row r="129" spans="1:26" ht="15.75" customHeight="1">
      <c r="A129" s="95" t="s">
        <v>1682</v>
      </c>
      <c r="B129" s="70" t="s">
        <v>2914</v>
      </c>
      <c r="C129" s="70" t="s">
        <v>2409</v>
      </c>
      <c r="D129" s="95" t="s">
        <v>2915</v>
      </c>
      <c r="E129" s="178" t="s">
        <v>2916</v>
      </c>
      <c r="F129" s="95" t="s">
        <v>2917</v>
      </c>
      <c r="G129" s="95">
        <v>2</v>
      </c>
      <c r="H129" s="200">
        <v>2</v>
      </c>
      <c r="I129" s="201">
        <v>2</v>
      </c>
      <c r="J129" s="201" t="s">
        <v>2859</v>
      </c>
      <c r="K129" s="201">
        <v>10</v>
      </c>
      <c r="L129" s="202" t="s">
        <v>96</v>
      </c>
      <c r="M129" s="203"/>
      <c r="N129" s="203"/>
      <c r="O129" s="203"/>
      <c r="P129" s="203"/>
      <c r="Q129" s="203"/>
      <c r="R129" s="203"/>
      <c r="S129" s="203"/>
      <c r="T129" s="203"/>
      <c r="U129" s="203"/>
      <c r="V129" s="203"/>
      <c r="W129" s="203"/>
      <c r="X129" s="203"/>
      <c r="Y129" s="203"/>
      <c r="Z129" s="203"/>
    </row>
    <row r="130" spans="1:26" ht="15.75" customHeight="1">
      <c r="A130" s="95" t="s">
        <v>1682</v>
      </c>
      <c r="B130" s="70" t="s">
        <v>2914</v>
      </c>
      <c r="C130" s="70" t="s">
        <v>89</v>
      </c>
      <c r="D130" s="95" t="s">
        <v>2918</v>
      </c>
      <c r="E130" s="178" t="s">
        <v>2919</v>
      </c>
      <c r="F130" s="95" t="s">
        <v>2920</v>
      </c>
      <c r="G130" s="95">
        <v>2</v>
      </c>
      <c r="H130" s="200">
        <v>2</v>
      </c>
      <c r="I130" s="201">
        <v>2</v>
      </c>
      <c r="J130" s="201" t="s">
        <v>2859</v>
      </c>
      <c r="K130" s="201">
        <v>10</v>
      </c>
      <c r="L130" s="202" t="s">
        <v>96</v>
      </c>
      <c r="M130" s="203"/>
      <c r="N130" s="203"/>
      <c r="O130" s="203"/>
      <c r="P130" s="203"/>
      <c r="Q130" s="203"/>
      <c r="R130" s="203"/>
      <c r="S130" s="203"/>
      <c r="T130" s="203"/>
      <c r="U130" s="203"/>
      <c r="V130" s="203"/>
      <c r="W130" s="203"/>
      <c r="X130" s="203"/>
      <c r="Y130" s="203"/>
      <c r="Z130" s="203"/>
    </row>
    <row r="131" spans="1:26" ht="15.75" customHeight="1">
      <c r="A131" s="95" t="s">
        <v>1682</v>
      </c>
      <c r="B131" s="70" t="s">
        <v>2921</v>
      </c>
      <c r="C131" s="70" t="s">
        <v>89</v>
      </c>
      <c r="D131" s="95" t="s">
        <v>2922</v>
      </c>
      <c r="E131" s="178" t="s">
        <v>2923</v>
      </c>
      <c r="F131" s="95" t="s">
        <v>2924</v>
      </c>
      <c r="G131" s="95">
        <v>2</v>
      </c>
      <c r="H131" s="200">
        <v>2</v>
      </c>
      <c r="I131" s="201">
        <v>2</v>
      </c>
      <c r="J131" s="201" t="s">
        <v>2859</v>
      </c>
      <c r="K131" s="201">
        <v>10</v>
      </c>
      <c r="L131" s="202" t="s">
        <v>96</v>
      </c>
      <c r="M131" s="203"/>
      <c r="N131" s="203"/>
      <c r="O131" s="203"/>
      <c r="P131" s="203"/>
      <c r="Q131" s="203"/>
      <c r="R131" s="203"/>
      <c r="S131" s="203"/>
      <c r="T131" s="203"/>
      <c r="U131" s="203"/>
      <c r="V131" s="203"/>
      <c r="W131" s="203"/>
      <c r="X131" s="203"/>
      <c r="Y131" s="203"/>
      <c r="Z131" s="203"/>
    </row>
    <row r="132" spans="1:26" ht="15.75" customHeight="1">
      <c r="A132" s="95" t="s">
        <v>2925</v>
      </c>
      <c r="B132" s="70" t="s">
        <v>2926</v>
      </c>
      <c r="C132" s="70" t="s">
        <v>89</v>
      </c>
      <c r="D132" s="95" t="s">
        <v>2927</v>
      </c>
      <c r="E132" s="178" t="s">
        <v>2928</v>
      </c>
      <c r="F132" s="95" t="s">
        <v>2929</v>
      </c>
      <c r="G132" s="95">
        <v>2</v>
      </c>
      <c r="H132" s="200">
        <v>2</v>
      </c>
      <c r="I132" s="201">
        <v>2</v>
      </c>
      <c r="J132" s="201" t="s">
        <v>2859</v>
      </c>
      <c r="K132" s="201">
        <v>10</v>
      </c>
      <c r="L132" s="202" t="s">
        <v>96</v>
      </c>
      <c r="M132" s="203"/>
      <c r="N132" s="203"/>
      <c r="O132" s="203"/>
      <c r="P132" s="203"/>
      <c r="Q132" s="203"/>
      <c r="R132" s="203"/>
      <c r="S132" s="203"/>
      <c r="T132" s="203"/>
      <c r="U132" s="203"/>
      <c r="V132" s="203"/>
      <c r="W132" s="203"/>
      <c r="X132" s="203"/>
      <c r="Y132" s="203"/>
      <c r="Z132" s="203"/>
    </row>
    <row r="133" spans="1:26" ht="15.75" customHeight="1">
      <c r="A133" s="95" t="s">
        <v>2930</v>
      </c>
      <c r="B133" s="70" t="s">
        <v>2931</v>
      </c>
      <c r="C133" s="70" t="s">
        <v>89</v>
      </c>
      <c r="D133" s="95" t="s">
        <v>2932</v>
      </c>
      <c r="E133" s="178" t="s">
        <v>2869</v>
      </c>
      <c r="F133" s="95" t="s">
        <v>2870</v>
      </c>
      <c r="G133" s="95">
        <v>2</v>
      </c>
      <c r="H133" s="200">
        <v>2</v>
      </c>
      <c r="I133" s="201">
        <v>2</v>
      </c>
      <c r="J133" s="201" t="s">
        <v>2859</v>
      </c>
      <c r="K133" s="201">
        <v>10</v>
      </c>
      <c r="L133" s="202" t="s">
        <v>96</v>
      </c>
      <c r="M133" s="203"/>
      <c r="N133" s="203"/>
      <c r="O133" s="203"/>
      <c r="P133" s="203"/>
      <c r="Q133" s="203"/>
      <c r="R133" s="203"/>
      <c r="S133" s="203"/>
      <c r="T133" s="203"/>
      <c r="U133" s="203"/>
      <c r="V133" s="203"/>
      <c r="W133" s="203"/>
      <c r="X133" s="203"/>
      <c r="Y133" s="203"/>
      <c r="Z133" s="203"/>
    </row>
    <row r="134" spans="1:26" ht="15.75" customHeight="1">
      <c r="A134" s="95" t="s">
        <v>2930</v>
      </c>
      <c r="B134" s="70" t="s">
        <v>2933</v>
      </c>
      <c r="C134" s="70" t="s">
        <v>89</v>
      </c>
      <c r="D134" s="95" t="s">
        <v>2934</v>
      </c>
      <c r="E134" s="178" t="s">
        <v>2935</v>
      </c>
      <c r="F134" s="95" t="s">
        <v>2936</v>
      </c>
      <c r="G134" s="95">
        <v>2</v>
      </c>
      <c r="H134" s="200">
        <v>2</v>
      </c>
      <c r="I134" s="201">
        <v>2</v>
      </c>
      <c r="J134" s="201" t="s">
        <v>2859</v>
      </c>
      <c r="K134" s="201">
        <v>10</v>
      </c>
      <c r="L134" s="202" t="s">
        <v>96</v>
      </c>
      <c r="M134" s="203"/>
      <c r="N134" s="203"/>
      <c r="O134" s="203"/>
      <c r="P134" s="203"/>
      <c r="Q134" s="203"/>
      <c r="R134" s="203"/>
      <c r="S134" s="203"/>
      <c r="T134" s="203"/>
      <c r="U134" s="203"/>
      <c r="V134" s="203"/>
      <c r="W134" s="203"/>
      <c r="X134" s="203"/>
      <c r="Y134" s="203"/>
      <c r="Z134" s="203"/>
    </row>
    <row r="135" spans="1:26" ht="15.75" customHeight="1">
      <c r="A135" s="95" t="s">
        <v>2930</v>
      </c>
      <c r="B135" s="70" t="s">
        <v>2933</v>
      </c>
      <c r="C135" s="70" t="s">
        <v>89</v>
      </c>
      <c r="D135" s="95" t="s">
        <v>2937</v>
      </c>
      <c r="E135" s="178" t="s">
        <v>2938</v>
      </c>
      <c r="F135" s="95" t="s">
        <v>2936</v>
      </c>
      <c r="G135" s="95">
        <v>2</v>
      </c>
      <c r="H135" s="200">
        <v>2</v>
      </c>
      <c r="I135" s="201">
        <v>2</v>
      </c>
      <c r="J135" s="201" t="s">
        <v>2859</v>
      </c>
      <c r="K135" s="201">
        <v>10</v>
      </c>
      <c r="L135" s="202" t="s">
        <v>96</v>
      </c>
      <c r="M135" s="203"/>
      <c r="N135" s="203"/>
      <c r="O135" s="203"/>
      <c r="P135" s="203"/>
      <c r="Q135" s="203"/>
      <c r="R135" s="203"/>
      <c r="S135" s="203"/>
      <c r="T135" s="203"/>
      <c r="U135" s="203"/>
      <c r="V135" s="203"/>
      <c r="W135" s="203"/>
      <c r="X135" s="203"/>
      <c r="Y135" s="203"/>
      <c r="Z135" s="203"/>
    </row>
    <row r="136" spans="1:26" ht="15.75" customHeight="1">
      <c r="A136" s="95" t="s">
        <v>2930</v>
      </c>
      <c r="B136" s="70" t="s">
        <v>2939</v>
      </c>
      <c r="C136" s="70" t="s">
        <v>89</v>
      </c>
      <c r="D136" s="95" t="s">
        <v>2940</v>
      </c>
      <c r="E136" s="178" t="s">
        <v>2941</v>
      </c>
      <c r="F136" s="95" t="s">
        <v>2942</v>
      </c>
      <c r="G136" s="95">
        <v>2</v>
      </c>
      <c r="H136" s="200">
        <v>2</v>
      </c>
      <c r="I136" s="201">
        <v>2</v>
      </c>
      <c r="J136" s="201" t="s">
        <v>2859</v>
      </c>
      <c r="K136" s="201">
        <v>10</v>
      </c>
      <c r="L136" s="202" t="s">
        <v>96</v>
      </c>
      <c r="M136" s="203"/>
      <c r="N136" s="203"/>
      <c r="O136" s="203"/>
      <c r="P136" s="203"/>
      <c r="Q136" s="203"/>
      <c r="R136" s="203"/>
      <c r="S136" s="203"/>
      <c r="T136" s="203"/>
      <c r="U136" s="203"/>
      <c r="V136" s="203"/>
      <c r="W136" s="203"/>
      <c r="X136" s="203"/>
      <c r="Y136" s="203"/>
      <c r="Z136" s="203"/>
    </row>
    <row r="137" spans="1:26" ht="15.75" customHeight="1">
      <c r="A137" s="95" t="s">
        <v>2930</v>
      </c>
      <c r="B137" s="70" t="s">
        <v>2943</v>
      </c>
      <c r="C137" s="70" t="s">
        <v>89</v>
      </c>
      <c r="D137" s="95" t="s">
        <v>2944</v>
      </c>
      <c r="E137" s="178" t="s">
        <v>2945</v>
      </c>
      <c r="F137" s="95" t="s">
        <v>2874</v>
      </c>
      <c r="G137" s="95">
        <v>2</v>
      </c>
      <c r="H137" s="200">
        <v>2</v>
      </c>
      <c r="I137" s="201">
        <v>2</v>
      </c>
      <c r="J137" s="201" t="s">
        <v>2859</v>
      </c>
      <c r="K137" s="201">
        <v>10</v>
      </c>
      <c r="L137" s="202" t="s">
        <v>96</v>
      </c>
      <c r="M137" s="203"/>
      <c r="N137" s="203"/>
      <c r="O137" s="203"/>
      <c r="P137" s="203"/>
      <c r="Q137" s="203"/>
      <c r="R137" s="203"/>
      <c r="S137" s="203"/>
      <c r="T137" s="203"/>
      <c r="U137" s="203"/>
      <c r="V137" s="203"/>
      <c r="W137" s="203"/>
      <c r="X137" s="203"/>
      <c r="Y137" s="203"/>
      <c r="Z137" s="203"/>
    </row>
    <row r="138" spans="1:26" ht="15.75" customHeight="1">
      <c r="A138" s="95" t="s">
        <v>1682</v>
      </c>
      <c r="B138" s="70" t="s">
        <v>2850</v>
      </c>
      <c r="C138" s="70" t="s">
        <v>89</v>
      </c>
      <c r="D138" s="95" t="s">
        <v>2851</v>
      </c>
      <c r="E138" s="178" t="s">
        <v>2852</v>
      </c>
      <c r="F138" s="95" t="s">
        <v>2853</v>
      </c>
      <c r="G138" s="95">
        <v>2</v>
      </c>
      <c r="H138" s="200">
        <v>2</v>
      </c>
      <c r="I138" s="201">
        <v>2</v>
      </c>
      <c r="J138" s="201" t="s">
        <v>2854</v>
      </c>
      <c r="K138" s="201">
        <v>10</v>
      </c>
      <c r="L138" s="202" t="s">
        <v>98</v>
      </c>
      <c r="M138" s="203"/>
      <c r="N138" s="203"/>
      <c r="O138" s="203"/>
      <c r="P138" s="203"/>
      <c r="Q138" s="203"/>
      <c r="R138" s="203"/>
      <c r="S138" s="203"/>
      <c r="T138" s="203"/>
      <c r="U138" s="203"/>
      <c r="V138" s="203"/>
      <c r="W138" s="203"/>
      <c r="X138" s="203"/>
      <c r="Y138" s="203"/>
      <c r="Z138" s="203"/>
    </row>
    <row r="139" spans="1:26" ht="15.75" customHeight="1">
      <c r="A139" s="95" t="s">
        <v>1682</v>
      </c>
      <c r="B139" s="70" t="s">
        <v>2855</v>
      </c>
      <c r="C139" s="70" t="s">
        <v>89</v>
      </c>
      <c r="D139" s="95" t="s">
        <v>2856</v>
      </c>
      <c r="E139" s="178" t="s">
        <v>2857</v>
      </c>
      <c r="F139" s="95" t="s">
        <v>2858</v>
      </c>
      <c r="G139" s="95">
        <v>2</v>
      </c>
      <c r="H139" s="200">
        <v>2</v>
      </c>
      <c r="I139" s="201">
        <v>2</v>
      </c>
      <c r="J139" s="201" t="s">
        <v>2859</v>
      </c>
      <c r="K139" s="201">
        <v>10</v>
      </c>
      <c r="L139" s="202" t="s">
        <v>98</v>
      </c>
      <c r="M139" s="203"/>
      <c r="N139" s="203"/>
      <c r="O139" s="203"/>
      <c r="P139" s="203"/>
      <c r="Q139" s="203"/>
      <c r="R139" s="203"/>
      <c r="S139" s="203"/>
      <c r="T139" s="203"/>
      <c r="U139" s="203"/>
      <c r="V139" s="203"/>
      <c r="W139" s="203"/>
      <c r="X139" s="203"/>
      <c r="Y139" s="203"/>
      <c r="Z139" s="203"/>
    </row>
    <row r="140" spans="1:26" ht="15.75" customHeight="1">
      <c r="A140" s="95" t="s">
        <v>1682</v>
      </c>
      <c r="B140" s="70" t="s">
        <v>2860</v>
      </c>
      <c r="C140" s="70" t="s">
        <v>89</v>
      </c>
      <c r="D140" s="95" t="s">
        <v>2856</v>
      </c>
      <c r="E140" s="178" t="s">
        <v>2857</v>
      </c>
      <c r="F140" s="95" t="s">
        <v>2858</v>
      </c>
      <c r="G140" s="95">
        <v>2</v>
      </c>
      <c r="H140" s="200">
        <v>2</v>
      </c>
      <c r="I140" s="201">
        <v>2</v>
      </c>
      <c r="J140" s="201" t="s">
        <v>2859</v>
      </c>
      <c r="K140" s="201">
        <v>10</v>
      </c>
      <c r="L140" s="202" t="s">
        <v>98</v>
      </c>
      <c r="M140" s="203"/>
      <c r="N140" s="203"/>
      <c r="O140" s="203"/>
      <c r="P140" s="203"/>
      <c r="Q140" s="203"/>
      <c r="R140" s="203"/>
      <c r="S140" s="203"/>
      <c r="T140" s="203"/>
      <c r="U140" s="203"/>
      <c r="V140" s="203"/>
      <c r="W140" s="203"/>
      <c r="X140" s="203"/>
      <c r="Y140" s="203"/>
      <c r="Z140" s="203"/>
    </row>
    <row r="141" spans="1:26" ht="15.75" customHeight="1">
      <c r="A141" s="95" t="s">
        <v>2861</v>
      </c>
      <c r="B141" s="70" t="s">
        <v>2862</v>
      </c>
      <c r="C141" s="70" t="s">
        <v>89</v>
      </c>
      <c r="D141" s="95" t="s">
        <v>2863</v>
      </c>
      <c r="E141" s="178" t="s">
        <v>2864</v>
      </c>
      <c r="F141" s="95" t="s">
        <v>2865</v>
      </c>
      <c r="G141" s="95">
        <v>5</v>
      </c>
      <c r="H141" s="200">
        <v>2</v>
      </c>
      <c r="I141" s="201">
        <v>5</v>
      </c>
      <c r="J141" s="201" t="s">
        <v>2866</v>
      </c>
      <c r="K141" s="201">
        <v>4</v>
      </c>
      <c r="L141" s="202" t="s">
        <v>98</v>
      </c>
      <c r="M141" s="203"/>
      <c r="N141" s="203"/>
      <c r="O141" s="203"/>
      <c r="P141" s="203"/>
      <c r="Q141" s="203"/>
      <c r="R141" s="203"/>
      <c r="S141" s="203"/>
      <c r="T141" s="203"/>
      <c r="U141" s="203"/>
      <c r="V141" s="203"/>
      <c r="W141" s="203"/>
      <c r="X141" s="203"/>
      <c r="Y141" s="203"/>
      <c r="Z141" s="203"/>
    </row>
    <row r="142" spans="1:26" ht="15.75" customHeight="1">
      <c r="A142" s="95" t="s">
        <v>1682</v>
      </c>
      <c r="B142" s="70" t="s">
        <v>2867</v>
      </c>
      <c r="C142" s="70" t="s">
        <v>89</v>
      </c>
      <c r="D142" s="95" t="s">
        <v>2868</v>
      </c>
      <c r="E142" s="178" t="s">
        <v>2869</v>
      </c>
      <c r="F142" s="95" t="s">
        <v>2870</v>
      </c>
      <c r="G142" s="95">
        <v>2</v>
      </c>
      <c r="H142" s="200">
        <v>2</v>
      </c>
      <c r="I142" s="201">
        <v>2</v>
      </c>
      <c r="J142" s="201" t="s">
        <v>2859</v>
      </c>
      <c r="K142" s="201">
        <v>10</v>
      </c>
      <c r="L142" s="202" t="s">
        <v>98</v>
      </c>
      <c r="M142" s="203"/>
      <c r="N142" s="203"/>
      <c r="O142" s="203"/>
      <c r="P142" s="203"/>
      <c r="Q142" s="203"/>
      <c r="R142" s="203"/>
      <c r="S142" s="203"/>
      <c r="T142" s="203"/>
      <c r="U142" s="203"/>
      <c r="V142" s="203"/>
      <c r="W142" s="203"/>
      <c r="X142" s="203"/>
      <c r="Y142" s="203"/>
      <c r="Z142" s="203"/>
    </row>
    <row r="143" spans="1:26" ht="15.75" customHeight="1">
      <c r="A143" s="95" t="s">
        <v>1682</v>
      </c>
      <c r="B143" s="70" t="s">
        <v>2871</v>
      </c>
      <c r="C143" s="70" t="s">
        <v>89</v>
      </c>
      <c r="D143" s="95" t="s">
        <v>2872</v>
      </c>
      <c r="E143" s="178" t="s">
        <v>2873</v>
      </c>
      <c r="F143" s="95" t="s">
        <v>2874</v>
      </c>
      <c r="G143" s="95">
        <v>2</v>
      </c>
      <c r="H143" s="200">
        <v>2</v>
      </c>
      <c r="I143" s="201">
        <v>2</v>
      </c>
      <c r="J143" s="201" t="s">
        <v>2859</v>
      </c>
      <c r="K143" s="201">
        <v>10</v>
      </c>
      <c r="L143" s="202" t="s">
        <v>98</v>
      </c>
      <c r="M143" s="203"/>
      <c r="N143" s="203"/>
      <c r="O143" s="203"/>
      <c r="P143" s="203"/>
      <c r="Q143" s="203"/>
      <c r="R143" s="203"/>
      <c r="S143" s="203"/>
      <c r="T143" s="203"/>
      <c r="U143" s="203"/>
      <c r="V143" s="203"/>
      <c r="W143" s="203"/>
      <c r="X143" s="203"/>
      <c r="Y143" s="203"/>
      <c r="Z143" s="203"/>
    </row>
    <row r="144" spans="1:26" ht="15.75" customHeight="1">
      <c r="A144" s="95" t="s">
        <v>1682</v>
      </c>
      <c r="B144" s="70" t="s">
        <v>2875</v>
      </c>
      <c r="C144" s="70" t="s">
        <v>89</v>
      </c>
      <c r="D144" s="95" t="s">
        <v>2876</v>
      </c>
      <c r="E144" s="178" t="s">
        <v>2877</v>
      </c>
      <c r="F144" s="95" t="s">
        <v>2878</v>
      </c>
      <c r="G144" s="95">
        <v>2</v>
      </c>
      <c r="H144" s="200">
        <v>2</v>
      </c>
      <c r="I144" s="201">
        <v>2</v>
      </c>
      <c r="J144" s="201" t="s">
        <v>2859</v>
      </c>
      <c r="K144" s="201">
        <v>10</v>
      </c>
      <c r="L144" s="202" t="s">
        <v>98</v>
      </c>
      <c r="M144" s="203"/>
      <c r="N144" s="203"/>
      <c r="O144" s="203"/>
      <c r="P144" s="203"/>
      <c r="Q144" s="203"/>
      <c r="R144" s="203"/>
      <c r="S144" s="203"/>
      <c r="T144" s="203"/>
      <c r="U144" s="203"/>
      <c r="V144" s="203"/>
      <c r="W144" s="203"/>
      <c r="X144" s="203"/>
      <c r="Y144" s="203"/>
      <c r="Z144" s="203"/>
    </row>
    <row r="145" spans="1:26" ht="15.75" customHeight="1">
      <c r="A145" s="95" t="s">
        <v>2879</v>
      </c>
      <c r="B145" s="70" t="s">
        <v>2880</v>
      </c>
      <c r="C145" s="70" t="s">
        <v>89</v>
      </c>
      <c r="D145" s="95" t="s">
        <v>2881</v>
      </c>
      <c r="E145" s="178" t="s">
        <v>2882</v>
      </c>
      <c r="F145" s="95" t="s">
        <v>2883</v>
      </c>
      <c r="G145" s="95">
        <v>3</v>
      </c>
      <c r="H145" s="200">
        <v>3</v>
      </c>
      <c r="I145" s="201">
        <v>3</v>
      </c>
      <c r="J145" s="201" t="s">
        <v>2884</v>
      </c>
      <c r="K145" s="201">
        <v>7</v>
      </c>
      <c r="L145" s="202" t="s">
        <v>98</v>
      </c>
      <c r="M145" s="203"/>
      <c r="N145" s="203"/>
      <c r="O145" s="203"/>
      <c r="P145" s="203"/>
      <c r="Q145" s="203"/>
      <c r="R145" s="203"/>
      <c r="S145" s="203"/>
      <c r="T145" s="203"/>
      <c r="U145" s="203"/>
      <c r="V145" s="203"/>
      <c r="W145" s="203"/>
      <c r="X145" s="203"/>
      <c r="Y145" s="203"/>
      <c r="Z145" s="203"/>
    </row>
    <row r="146" spans="1:26" ht="15.75" customHeight="1">
      <c r="A146" s="95" t="s">
        <v>2885</v>
      </c>
      <c r="B146" s="70" t="s">
        <v>2886</v>
      </c>
      <c r="C146" s="70" t="s">
        <v>89</v>
      </c>
      <c r="D146" s="95" t="s">
        <v>2887</v>
      </c>
      <c r="E146" s="178" t="s">
        <v>2888</v>
      </c>
      <c r="F146" s="95" t="s">
        <v>2889</v>
      </c>
      <c r="G146" s="95">
        <v>2</v>
      </c>
      <c r="H146" s="200">
        <v>2</v>
      </c>
      <c r="I146" s="201">
        <v>2</v>
      </c>
      <c r="J146" s="201" t="s">
        <v>2859</v>
      </c>
      <c r="K146" s="201">
        <v>10</v>
      </c>
      <c r="L146" s="202" t="s">
        <v>98</v>
      </c>
      <c r="M146" s="203"/>
      <c r="N146" s="203"/>
      <c r="O146" s="203"/>
      <c r="P146" s="203"/>
      <c r="Q146" s="203"/>
      <c r="R146" s="203"/>
      <c r="S146" s="203"/>
      <c r="T146" s="203"/>
      <c r="U146" s="203"/>
      <c r="V146" s="203"/>
      <c r="W146" s="203"/>
      <c r="X146" s="203"/>
      <c r="Y146" s="203"/>
      <c r="Z146" s="203"/>
    </row>
    <row r="147" spans="1:26" ht="15.75" customHeight="1">
      <c r="A147" s="95" t="s">
        <v>1682</v>
      </c>
      <c r="B147" s="70" t="s">
        <v>2890</v>
      </c>
      <c r="C147" s="70" t="s">
        <v>2409</v>
      </c>
      <c r="D147" s="95" t="s">
        <v>2891</v>
      </c>
      <c r="E147" s="178" t="s">
        <v>2892</v>
      </c>
      <c r="F147" s="95" t="s">
        <v>2858</v>
      </c>
      <c r="G147" s="95">
        <v>2</v>
      </c>
      <c r="H147" s="200">
        <v>2</v>
      </c>
      <c r="I147" s="201">
        <v>2</v>
      </c>
      <c r="J147" s="201" t="s">
        <v>2859</v>
      </c>
      <c r="K147" s="201">
        <v>10</v>
      </c>
      <c r="L147" s="202" t="s">
        <v>98</v>
      </c>
      <c r="M147" s="203"/>
      <c r="N147" s="203"/>
      <c r="O147" s="203"/>
      <c r="P147" s="203"/>
      <c r="Q147" s="203"/>
      <c r="R147" s="203"/>
      <c r="S147" s="203"/>
      <c r="T147" s="203"/>
      <c r="U147" s="203"/>
      <c r="V147" s="203"/>
      <c r="W147" s="203"/>
      <c r="X147" s="203"/>
      <c r="Y147" s="203"/>
      <c r="Z147" s="203"/>
    </row>
    <row r="148" spans="1:26" ht="15.75" customHeight="1">
      <c r="A148" s="95" t="s">
        <v>2885</v>
      </c>
      <c r="B148" s="70" t="s">
        <v>2893</v>
      </c>
      <c r="C148" s="70" t="s">
        <v>2409</v>
      </c>
      <c r="D148" s="95" t="s">
        <v>2894</v>
      </c>
      <c r="E148" s="178" t="s">
        <v>2895</v>
      </c>
      <c r="F148" s="95" t="s">
        <v>2874</v>
      </c>
      <c r="G148" s="95">
        <v>2</v>
      </c>
      <c r="H148" s="200">
        <v>2</v>
      </c>
      <c r="I148" s="201">
        <v>2</v>
      </c>
      <c r="J148" s="201" t="s">
        <v>2859</v>
      </c>
      <c r="K148" s="201">
        <v>10</v>
      </c>
      <c r="L148" s="202" t="s">
        <v>98</v>
      </c>
      <c r="M148" s="203"/>
      <c r="N148" s="203"/>
      <c r="O148" s="203"/>
      <c r="P148" s="203"/>
      <c r="Q148" s="203"/>
      <c r="R148" s="203"/>
      <c r="S148" s="203"/>
      <c r="T148" s="203"/>
      <c r="U148" s="203"/>
      <c r="V148" s="203"/>
      <c r="W148" s="203"/>
      <c r="X148" s="203"/>
      <c r="Y148" s="203"/>
      <c r="Z148" s="203"/>
    </row>
    <row r="149" spans="1:26" ht="15.75" customHeight="1">
      <c r="A149" s="95" t="s">
        <v>1682</v>
      </c>
      <c r="B149" s="70" t="s">
        <v>2896</v>
      </c>
      <c r="C149" s="70" t="s">
        <v>89</v>
      </c>
      <c r="D149" s="95" t="s">
        <v>2897</v>
      </c>
      <c r="E149" s="178" t="s">
        <v>2898</v>
      </c>
      <c r="F149" s="95" t="s">
        <v>2899</v>
      </c>
      <c r="G149" s="95">
        <v>2</v>
      </c>
      <c r="H149" s="200">
        <v>2</v>
      </c>
      <c r="I149" s="201">
        <v>2</v>
      </c>
      <c r="J149" s="201" t="s">
        <v>2859</v>
      </c>
      <c r="K149" s="201">
        <v>10</v>
      </c>
      <c r="L149" s="202" t="s">
        <v>98</v>
      </c>
      <c r="M149" s="203"/>
      <c r="N149" s="203"/>
      <c r="O149" s="203"/>
      <c r="P149" s="203"/>
      <c r="Q149" s="203"/>
      <c r="R149" s="203"/>
      <c r="S149" s="203"/>
      <c r="T149" s="203"/>
      <c r="U149" s="203"/>
      <c r="V149" s="203"/>
      <c r="W149" s="203"/>
      <c r="X149" s="203"/>
      <c r="Y149" s="203"/>
      <c r="Z149" s="203"/>
    </row>
    <row r="150" spans="1:26" ht="15.75" customHeight="1">
      <c r="A150" s="95" t="s">
        <v>2900</v>
      </c>
      <c r="B150" s="70" t="s">
        <v>2901</v>
      </c>
      <c r="C150" s="70" t="s">
        <v>89</v>
      </c>
      <c r="D150" s="95" t="s">
        <v>2902</v>
      </c>
      <c r="E150" s="178" t="s">
        <v>2903</v>
      </c>
      <c r="F150" s="95" t="s">
        <v>2946</v>
      </c>
      <c r="G150" s="95">
        <v>5</v>
      </c>
      <c r="H150" s="200">
        <v>2</v>
      </c>
      <c r="I150" s="201">
        <v>2</v>
      </c>
      <c r="J150" s="201" t="s">
        <v>2905</v>
      </c>
      <c r="K150" s="201">
        <v>4</v>
      </c>
      <c r="L150" s="202" t="s">
        <v>98</v>
      </c>
      <c r="M150" s="203"/>
      <c r="N150" s="203"/>
      <c r="O150" s="203"/>
      <c r="P150" s="203"/>
      <c r="Q150" s="203"/>
      <c r="R150" s="203"/>
      <c r="S150" s="203"/>
      <c r="T150" s="203"/>
      <c r="U150" s="203"/>
      <c r="V150" s="203"/>
      <c r="W150" s="203"/>
      <c r="X150" s="203"/>
      <c r="Y150" s="203"/>
      <c r="Z150" s="203"/>
    </row>
    <row r="151" spans="1:26" ht="15.75" customHeight="1">
      <c r="A151" s="95" t="s">
        <v>1682</v>
      </c>
      <c r="B151" s="70" t="s">
        <v>2906</v>
      </c>
      <c r="C151" s="70" t="s">
        <v>89</v>
      </c>
      <c r="D151" s="95" t="s">
        <v>2907</v>
      </c>
      <c r="E151" s="178" t="s">
        <v>2908</v>
      </c>
      <c r="F151" s="95" t="s">
        <v>2909</v>
      </c>
      <c r="G151" s="95">
        <v>2</v>
      </c>
      <c r="H151" s="200">
        <v>2</v>
      </c>
      <c r="I151" s="201">
        <v>2</v>
      </c>
      <c r="J151" s="201" t="s">
        <v>2859</v>
      </c>
      <c r="K151" s="201">
        <v>10</v>
      </c>
      <c r="L151" s="202" t="s">
        <v>98</v>
      </c>
      <c r="M151" s="203"/>
      <c r="N151" s="203"/>
      <c r="O151" s="203"/>
      <c r="P151" s="203"/>
      <c r="Q151" s="203"/>
      <c r="R151" s="203"/>
      <c r="S151" s="203"/>
      <c r="T151" s="203"/>
      <c r="U151" s="203"/>
      <c r="V151" s="203"/>
      <c r="W151" s="203"/>
      <c r="X151" s="203"/>
      <c r="Y151" s="203"/>
      <c r="Z151" s="203"/>
    </row>
    <row r="152" spans="1:26" ht="15.75" customHeight="1">
      <c r="A152" s="95" t="s">
        <v>1682</v>
      </c>
      <c r="B152" s="70" t="s">
        <v>2910</v>
      </c>
      <c r="C152" s="70" t="s">
        <v>89</v>
      </c>
      <c r="D152" s="95" t="s">
        <v>2911</v>
      </c>
      <c r="E152" s="178" t="s">
        <v>2912</v>
      </c>
      <c r="F152" s="95" t="s">
        <v>2913</v>
      </c>
      <c r="G152" s="95">
        <v>2</v>
      </c>
      <c r="H152" s="200">
        <v>2</v>
      </c>
      <c r="I152" s="201">
        <v>2</v>
      </c>
      <c r="J152" s="201" t="s">
        <v>2859</v>
      </c>
      <c r="K152" s="201">
        <v>10</v>
      </c>
      <c r="L152" s="202" t="s">
        <v>98</v>
      </c>
      <c r="M152" s="203"/>
      <c r="N152" s="203"/>
      <c r="O152" s="203"/>
      <c r="P152" s="203"/>
      <c r="Q152" s="203"/>
      <c r="R152" s="203"/>
      <c r="S152" s="203"/>
      <c r="T152" s="203"/>
      <c r="U152" s="203"/>
      <c r="V152" s="203"/>
      <c r="W152" s="203"/>
      <c r="X152" s="203"/>
      <c r="Y152" s="203"/>
      <c r="Z152" s="203"/>
    </row>
    <row r="153" spans="1:26" ht="15.75" customHeight="1">
      <c r="A153" s="95" t="s">
        <v>1682</v>
      </c>
      <c r="B153" s="70" t="s">
        <v>2914</v>
      </c>
      <c r="C153" s="70" t="s">
        <v>2409</v>
      </c>
      <c r="D153" s="95" t="s">
        <v>2915</v>
      </c>
      <c r="E153" s="178" t="s">
        <v>2916</v>
      </c>
      <c r="F153" s="95" t="s">
        <v>2917</v>
      </c>
      <c r="G153" s="95">
        <v>2</v>
      </c>
      <c r="H153" s="200">
        <v>2</v>
      </c>
      <c r="I153" s="201">
        <v>2</v>
      </c>
      <c r="J153" s="201" t="s">
        <v>2859</v>
      </c>
      <c r="K153" s="201">
        <v>10</v>
      </c>
      <c r="L153" s="202" t="s">
        <v>98</v>
      </c>
      <c r="M153" s="203"/>
      <c r="N153" s="203"/>
      <c r="O153" s="203"/>
      <c r="P153" s="203"/>
      <c r="Q153" s="203"/>
      <c r="R153" s="203"/>
      <c r="S153" s="203"/>
      <c r="T153" s="203"/>
      <c r="U153" s="203"/>
      <c r="V153" s="203"/>
      <c r="W153" s="203"/>
      <c r="X153" s="203"/>
      <c r="Y153" s="203"/>
      <c r="Z153" s="203"/>
    </row>
    <row r="154" spans="1:26" ht="15.75" customHeight="1">
      <c r="A154" s="95" t="s">
        <v>1682</v>
      </c>
      <c r="B154" s="70" t="s">
        <v>2914</v>
      </c>
      <c r="C154" s="70" t="s">
        <v>89</v>
      </c>
      <c r="D154" s="95" t="s">
        <v>2918</v>
      </c>
      <c r="E154" s="178" t="s">
        <v>2919</v>
      </c>
      <c r="F154" s="95" t="s">
        <v>2920</v>
      </c>
      <c r="G154" s="95">
        <v>2</v>
      </c>
      <c r="H154" s="200">
        <v>2</v>
      </c>
      <c r="I154" s="201">
        <v>2</v>
      </c>
      <c r="J154" s="201" t="s">
        <v>2859</v>
      </c>
      <c r="K154" s="201">
        <v>10</v>
      </c>
      <c r="L154" s="202" t="s">
        <v>98</v>
      </c>
      <c r="M154" s="203"/>
      <c r="N154" s="203"/>
      <c r="O154" s="203"/>
      <c r="P154" s="203"/>
      <c r="Q154" s="203"/>
      <c r="R154" s="203"/>
      <c r="S154" s="203"/>
      <c r="T154" s="203"/>
      <c r="U154" s="203"/>
      <c r="V154" s="203"/>
      <c r="W154" s="203"/>
      <c r="X154" s="203"/>
      <c r="Y154" s="203"/>
      <c r="Z154" s="203"/>
    </row>
    <row r="155" spans="1:26" ht="15.75" customHeight="1">
      <c r="A155" s="95" t="s">
        <v>1682</v>
      </c>
      <c r="B155" s="70" t="s">
        <v>2921</v>
      </c>
      <c r="C155" s="70" t="s">
        <v>89</v>
      </c>
      <c r="D155" s="95" t="s">
        <v>2922</v>
      </c>
      <c r="E155" s="178" t="s">
        <v>2923</v>
      </c>
      <c r="F155" s="95" t="s">
        <v>2924</v>
      </c>
      <c r="G155" s="95">
        <v>2</v>
      </c>
      <c r="H155" s="200">
        <v>2</v>
      </c>
      <c r="I155" s="201">
        <v>2</v>
      </c>
      <c r="J155" s="201" t="s">
        <v>2859</v>
      </c>
      <c r="K155" s="201">
        <v>10</v>
      </c>
      <c r="L155" s="202" t="s">
        <v>98</v>
      </c>
      <c r="M155" s="203"/>
      <c r="N155" s="203"/>
      <c r="O155" s="203"/>
      <c r="P155" s="203"/>
      <c r="Q155" s="203"/>
      <c r="R155" s="203"/>
      <c r="S155" s="203"/>
      <c r="T155" s="203"/>
      <c r="U155" s="203"/>
      <c r="V155" s="203"/>
      <c r="W155" s="203"/>
      <c r="X155" s="203"/>
      <c r="Y155" s="203"/>
      <c r="Z155" s="203"/>
    </row>
    <row r="156" spans="1:26" ht="15.75" customHeight="1">
      <c r="A156" s="95" t="s">
        <v>2925</v>
      </c>
      <c r="B156" s="70" t="s">
        <v>2926</v>
      </c>
      <c r="C156" s="70" t="s">
        <v>89</v>
      </c>
      <c r="D156" s="95" t="s">
        <v>2927</v>
      </c>
      <c r="E156" s="178" t="s">
        <v>2928</v>
      </c>
      <c r="F156" s="95" t="s">
        <v>2929</v>
      </c>
      <c r="G156" s="95">
        <v>2</v>
      </c>
      <c r="H156" s="200">
        <v>2</v>
      </c>
      <c r="I156" s="201">
        <v>2</v>
      </c>
      <c r="J156" s="201" t="s">
        <v>2859</v>
      </c>
      <c r="K156" s="201">
        <v>10</v>
      </c>
      <c r="L156" s="202" t="s">
        <v>98</v>
      </c>
      <c r="M156" s="203"/>
      <c r="N156" s="203"/>
      <c r="O156" s="203"/>
      <c r="P156" s="203"/>
      <c r="Q156" s="203"/>
      <c r="R156" s="203"/>
      <c r="S156" s="203"/>
      <c r="T156" s="203"/>
      <c r="U156" s="203"/>
      <c r="V156" s="203"/>
      <c r="W156" s="203"/>
      <c r="X156" s="203"/>
      <c r="Y156" s="203"/>
      <c r="Z156" s="203"/>
    </row>
    <row r="157" spans="1:26" ht="15.75" customHeight="1">
      <c r="A157" s="95" t="s">
        <v>2930</v>
      </c>
      <c r="B157" s="70" t="s">
        <v>2931</v>
      </c>
      <c r="C157" s="70" t="s">
        <v>89</v>
      </c>
      <c r="D157" s="95" t="s">
        <v>2932</v>
      </c>
      <c r="E157" s="178" t="s">
        <v>2869</v>
      </c>
      <c r="F157" s="95" t="s">
        <v>2870</v>
      </c>
      <c r="G157" s="95">
        <v>2</v>
      </c>
      <c r="H157" s="200">
        <v>2</v>
      </c>
      <c r="I157" s="201">
        <v>2</v>
      </c>
      <c r="J157" s="201" t="s">
        <v>2859</v>
      </c>
      <c r="K157" s="201">
        <v>10</v>
      </c>
      <c r="L157" s="202" t="s">
        <v>98</v>
      </c>
      <c r="M157" s="203"/>
      <c r="N157" s="203"/>
      <c r="O157" s="203"/>
      <c r="P157" s="203"/>
      <c r="Q157" s="203"/>
      <c r="R157" s="203"/>
      <c r="S157" s="203"/>
      <c r="T157" s="203"/>
      <c r="U157" s="203"/>
      <c r="V157" s="203"/>
      <c r="W157" s="203"/>
      <c r="X157" s="203"/>
      <c r="Y157" s="203"/>
      <c r="Z157" s="203"/>
    </row>
    <row r="158" spans="1:26" ht="15.75" customHeight="1">
      <c r="A158" s="95" t="s">
        <v>2930</v>
      </c>
      <c r="B158" s="70" t="s">
        <v>2933</v>
      </c>
      <c r="C158" s="70" t="s">
        <v>89</v>
      </c>
      <c r="D158" s="95" t="s">
        <v>2934</v>
      </c>
      <c r="E158" s="178" t="s">
        <v>2935</v>
      </c>
      <c r="F158" s="95" t="s">
        <v>2936</v>
      </c>
      <c r="G158" s="95">
        <v>2</v>
      </c>
      <c r="H158" s="200">
        <v>2</v>
      </c>
      <c r="I158" s="201">
        <v>2</v>
      </c>
      <c r="J158" s="201" t="s">
        <v>2859</v>
      </c>
      <c r="K158" s="201">
        <v>10</v>
      </c>
      <c r="L158" s="202" t="s">
        <v>98</v>
      </c>
      <c r="M158" s="203"/>
      <c r="N158" s="203"/>
      <c r="O158" s="203"/>
      <c r="P158" s="203"/>
      <c r="Q158" s="203"/>
      <c r="R158" s="203"/>
      <c r="S158" s="203"/>
      <c r="T158" s="203"/>
      <c r="U158" s="203"/>
      <c r="V158" s="203"/>
      <c r="W158" s="203"/>
      <c r="X158" s="203"/>
      <c r="Y158" s="203"/>
      <c r="Z158" s="203"/>
    </row>
    <row r="159" spans="1:26" ht="15.75" customHeight="1">
      <c r="A159" s="95" t="s">
        <v>2930</v>
      </c>
      <c r="B159" s="70" t="s">
        <v>2933</v>
      </c>
      <c r="C159" s="70" t="s">
        <v>89</v>
      </c>
      <c r="D159" s="95" t="s">
        <v>2937</v>
      </c>
      <c r="E159" s="178" t="s">
        <v>2938</v>
      </c>
      <c r="F159" s="95" t="s">
        <v>2936</v>
      </c>
      <c r="G159" s="95">
        <v>2</v>
      </c>
      <c r="H159" s="200">
        <v>2</v>
      </c>
      <c r="I159" s="201">
        <v>2</v>
      </c>
      <c r="J159" s="201" t="s">
        <v>2859</v>
      </c>
      <c r="K159" s="201">
        <v>10</v>
      </c>
      <c r="L159" s="202" t="s">
        <v>98</v>
      </c>
      <c r="M159" s="203"/>
      <c r="N159" s="203"/>
      <c r="O159" s="203"/>
      <c r="P159" s="203"/>
      <c r="Q159" s="203"/>
      <c r="R159" s="203"/>
      <c r="S159" s="203"/>
      <c r="T159" s="203"/>
      <c r="U159" s="203"/>
      <c r="V159" s="203"/>
      <c r="W159" s="203"/>
      <c r="X159" s="203"/>
      <c r="Y159" s="203"/>
      <c r="Z159" s="203"/>
    </row>
    <row r="160" spans="1:26" ht="15.75" customHeight="1">
      <c r="A160" s="95" t="s">
        <v>2930</v>
      </c>
      <c r="B160" s="70" t="s">
        <v>2939</v>
      </c>
      <c r="C160" s="70" t="s">
        <v>89</v>
      </c>
      <c r="D160" s="95" t="s">
        <v>2940</v>
      </c>
      <c r="E160" s="178" t="s">
        <v>2941</v>
      </c>
      <c r="F160" s="95" t="s">
        <v>2942</v>
      </c>
      <c r="G160" s="95">
        <v>2</v>
      </c>
      <c r="H160" s="200">
        <v>2</v>
      </c>
      <c r="I160" s="201">
        <v>2</v>
      </c>
      <c r="J160" s="201" t="s">
        <v>2859</v>
      </c>
      <c r="K160" s="201">
        <v>10</v>
      </c>
      <c r="L160" s="202" t="s">
        <v>98</v>
      </c>
      <c r="M160" s="203"/>
      <c r="N160" s="203"/>
      <c r="O160" s="203"/>
      <c r="P160" s="203"/>
      <c r="Q160" s="203"/>
      <c r="R160" s="203"/>
      <c r="S160" s="203"/>
      <c r="T160" s="203"/>
      <c r="U160" s="203"/>
      <c r="V160" s="203"/>
      <c r="W160" s="203"/>
      <c r="X160" s="203"/>
      <c r="Y160" s="203"/>
      <c r="Z160" s="203"/>
    </row>
    <row r="161" spans="1:26" ht="15.75" customHeight="1">
      <c r="A161" s="95" t="s">
        <v>2930</v>
      </c>
      <c r="B161" s="70" t="s">
        <v>2943</v>
      </c>
      <c r="C161" s="70" t="s">
        <v>89</v>
      </c>
      <c r="D161" s="95" t="s">
        <v>2944</v>
      </c>
      <c r="E161" s="178" t="s">
        <v>2945</v>
      </c>
      <c r="F161" s="95" t="s">
        <v>2874</v>
      </c>
      <c r="G161" s="95">
        <v>2</v>
      </c>
      <c r="H161" s="200">
        <v>2</v>
      </c>
      <c r="I161" s="201">
        <v>2</v>
      </c>
      <c r="J161" s="201" t="s">
        <v>2859</v>
      </c>
      <c r="K161" s="201">
        <v>10</v>
      </c>
      <c r="L161" s="202" t="s">
        <v>98</v>
      </c>
      <c r="M161" s="203"/>
      <c r="N161" s="203"/>
      <c r="O161" s="203"/>
      <c r="P161" s="203"/>
      <c r="Q161" s="203"/>
      <c r="R161" s="203"/>
      <c r="S161" s="203"/>
      <c r="T161" s="203"/>
      <c r="U161" s="203"/>
      <c r="V161" s="203"/>
      <c r="W161" s="203"/>
      <c r="X161" s="203"/>
      <c r="Y161" s="203"/>
      <c r="Z161" s="203"/>
    </row>
    <row r="162" spans="1:26" ht="15.75" customHeight="1">
      <c r="A162" s="95" t="s">
        <v>2947</v>
      </c>
      <c r="B162" s="70" t="s">
        <v>2948</v>
      </c>
      <c r="C162" s="70" t="s">
        <v>89</v>
      </c>
      <c r="D162" s="95" t="s">
        <v>2949</v>
      </c>
      <c r="E162" s="178" t="s">
        <v>2950</v>
      </c>
      <c r="F162" s="95" t="s">
        <v>2951</v>
      </c>
      <c r="G162" s="95">
        <v>2</v>
      </c>
      <c r="H162" s="200">
        <v>1</v>
      </c>
      <c r="I162" s="201">
        <v>2</v>
      </c>
      <c r="J162" s="201" t="s">
        <v>2854</v>
      </c>
      <c r="K162" s="201">
        <v>10</v>
      </c>
      <c r="L162" s="202" t="s">
        <v>98</v>
      </c>
      <c r="M162" s="203"/>
      <c r="N162" s="203"/>
      <c r="O162" s="203"/>
      <c r="P162" s="203"/>
      <c r="Q162" s="203"/>
      <c r="R162" s="203"/>
      <c r="S162" s="203"/>
      <c r="T162" s="203"/>
      <c r="U162" s="203"/>
      <c r="V162" s="203"/>
      <c r="W162" s="203"/>
      <c r="X162" s="203"/>
      <c r="Y162" s="203"/>
      <c r="Z162" s="203"/>
    </row>
    <row r="163" spans="1:26" ht="15.75" customHeight="1">
      <c r="A163" s="95" t="s">
        <v>2952</v>
      </c>
      <c r="B163" s="70" t="s">
        <v>2953</v>
      </c>
      <c r="C163" s="70" t="s">
        <v>89</v>
      </c>
      <c r="D163" s="95" t="s">
        <v>2851</v>
      </c>
      <c r="E163" s="178" t="s">
        <v>2852</v>
      </c>
      <c r="F163" s="95" t="s">
        <v>2954</v>
      </c>
      <c r="G163" s="95">
        <v>3</v>
      </c>
      <c r="H163" s="200">
        <v>1</v>
      </c>
      <c r="I163" s="201">
        <v>3</v>
      </c>
      <c r="J163" s="201" t="s">
        <v>2884</v>
      </c>
      <c r="K163" s="201">
        <v>7</v>
      </c>
      <c r="L163" s="202" t="s">
        <v>98</v>
      </c>
      <c r="M163" s="203"/>
      <c r="N163" s="203"/>
      <c r="O163" s="203"/>
      <c r="P163" s="203"/>
      <c r="Q163" s="203"/>
      <c r="R163" s="203"/>
      <c r="S163" s="203"/>
      <c r="T163" s="203"/>
      <c r="U163" s="203"/>
      <c r="V163" s="203"/>
      <c r="W163" s="203"/>
      <c r="X163" s="203"/>
      <c r="Y163" s="203"/>
      <c r="Z163" s="203"/>
    </row>
    <row r="164" spans="1:26" ht="15.75" customHeight="1">
      <c r="A164" s="95" t="s">
        <v>2955</v>
      </c>
      <c r="B164" s="70" t="s">
        <v>2956</v>
      </c>
      <c r="C164" s="70" t="s">
        <v>89</v>
      </c>
      <c r="D164" s="95" t="s">
        <v>2856</v>
      </c>
      <c r="E164" s="178" t="s">
        <v>2857</v>
      </c>
      <c r="F164" s="95" t="s">
        <v>2858</v>
      </c>
      <c r="G164" s="95">
        <v>3</v>
      </c>
      <c r="H164" s="200">
        <v>1</v>
      </c>
      <c r="I164" s="201">
        <v>3</v>
      </c>
      <c r="J164" s="201" t="s">
        <v>2884</v>
      </c>
      <c r="K164" s="201">
        <v>7</v>
      </c>
      <c r="L164" s="202" t="s">
        <v>98</v>
      </c>
      <c r="M164" s="203"/>
      <c r="N164" s="203"/>
      <c r="O164" s="203"/>
      <c r="P164" s="203"/>
      <c r="Q164" s="203"/>
      <c r="R164" s="203"/>
      <c r="S164" s="203"/>
      <c r="T164" s="203"/>
      <c r="U164" s="203"/>
      <c r="V164" s="203"/>
      <c r="W164" s="203"/>
      <c r="X164" s="203"/>
      <c r="Y164" s="203"/>
      <c r="Z164" s="203"/>
    </row>
    <row r="165" spans="1:26" ht="15.75" customHeight="1">
      <c r="A165" s="95" t="s">
        <v>2957</v>
      </c>
      <c r="B165" s="70" t="s">
        <v>2958</v>
      </c>
      <c r="C165" s="70" t="s">
        <v>89</v>
      </c>
      <c r="D165" s="95" t="s">
        <v>2856</v>
      </c>
      <c r="E165" s="178" t="s">
        <v>2857</v>
      </c>
      <c r="F165" s="95" t="s">
        <v>2858</v>
      </c>
      <c r="G165" s="95">
        <v>5</v>
      </c>
      <c r="H165" s="200">
        <v>1</v>
      </c>
      <c r="I165" s="201">
        <v>5</v>
      </c>
      <c r="J165" s="201" t="s">
        <v>2905</v>
      </c>
      <c r="K165" s="201">
        <v>4</v>
      </c>
      <c r="L165" s="202" t="s">
        <v>98</v>
      </c>
      <c r="M165" s="203"/>
      <c r="N165" s="203"/>
      <c r="O165" s="203"/>
      <c r="P165" s="203"/>
      <c r="Q165" s="203"/>
      <c r="R165" s="203"/>
      <c r="S165" s="203"/>
      <c r="T165" s="203"/>
      <c r="U165" s="203"/>
      <c r="V165" s="203"/>
      <c r="W165" s="203"/>
      <c r="X165" s="203"/>
      <c r="Y165" s="203"/>
      <c r="Z165" s="203"/>
    </row>
    <row r="166" spans="1:26" ht="15.75" customHeight="1">
      <c r="A166" s="95" t="s">
        <v>2959</v>
      </c>
      <c r="B166" s="70" t="s">
        <v>2960</v>
      </c>
      <c r="C166" s="70" t="s">
        <v>89</v>
      </c>
      <c r="D166" s="95" t="s">
        <v>2856</v>
      </c>
      <c r="E166" s="178" t="s">
        <v>2857</v>
      </c>
      <c r="F166" s="95" t="s">
        <v>2858</v>
      </c>
      <c r="G166" s="95">
        <v>4</v>
      </c>
      <c r="H166" s="200">
        <v>1</v>
      </c>
      <c r="I166" s="201">
        <v>4</v>
      </c>
      <c r="J166" s="201" t="s">
        <v>2961</v>
      </c>
      <c r="K166" s="201">
        <v>5</v>
      </c>
      <c r="L166" s="202" t="s">
        <v>98</v>
      </c>
      <c r="M166" s="203"/>
      <c r="N166" s="203"/>
      <c r="O166" s="203"/>
      <c r="P166" s="203"/>
      <c r="Q166" s="203"/>
      <c r="R166" s="203"/>
      <c r="S166" s="203"/>
      <c r="T166" s="203"/>
      <c r="U166" s="203"/>
      <c r="V166" s="203"/>
      <c r="W166" s="203"/>
      <c r="X166" s="203"/>
      <c r="Y166" s="203"/>
      <c r="Z166" s="203"/>
    </row>
    <row r="167" spans="1:26" ht="15.75" customHeight="1">
      <c r="A167" s="95" t="s">
        <v>2962</v>
      </c>
      <c r="B167" s="70" t="s">
        <v>2862</v>
      </c>
      <c r="C167" s="70" t="s">
        <v>89</v>
      </c>
      <c r="D167" s="95" t="s">
        <v>2863</v>
      </c>
      <c r="E167" s="178" t="s">
        <v>2864</v>
      </c>
      <c r="F167" s="95" t="s">
        <v>2865</v>
      </c>
      <c r="G167" s="95">
        <v>5</v>
      </c>
      <c r="H167" s="200">
        <v>1</v>
      </c>
      <c r="I167" s="201">
        <v>5</v>
      </c>
      <c r="J167" s="201" t="s">
        <v>2905</v>
      </c>
      <c r="K167" s="201">
        <v>4</v>
      </c>
      <c r="L167" s="202" t="s">
        <v>98</v>
      </c>
      <c r="M167" s="203"/>
      <c r="N167" s="203"/>
      <c r="O167" s="203"/>
      <c r="P167" s="203"/>
      <c r="Q167" s="203"/>
      <c r="R167" s="203"/>
      <c r="S167" s="203"/>
      <c r="T167" s="203"/>
      <c r="U167" s="203"/>
      <c r="V167" s="203"/>
      <c r="W167" s="203"/>
      <c r="X167" s="203"/>
      <c r="Y167" s="203"/>
      <c r="Z167" s="203"/>
    </row>
    <row r="168" spans="1:26" ht="15.75" customHeight="1">
      <c r="A168" s="95" t="s">
        <v>2963</v>
      </c>
      <c r="B168" s="70" t="s">
        <v>2964</v>
      </c>
      <c r="C168" s="70" t="s">
        <v>89</v>
      </c>
      <c r="D168" s="95" t="s">
        <v>1693</v>
      </c>
      <c r="E168" s="178" t="s">
        <v>2965</v>
      </c>
      <c r="F168" s="95" t="s">
        <v>2966</v>
      </c>
      <c r="G168" s="95">
        <v>2</v>
      </c>
      <c r="H168" s="200">
        <v>1</v>
      </c>
      <c r="I168" s="201">
        <v>2</v>
      </c>
      <c r="J168" s="201" t="s">
        <v>2859</v>
      </c>
      <c r="K168" s="201">
        <v>10</v>
      </c>
      <c r="L168" s="202" t="s">
        <v>98</v>
      </c>
      <c r="M168" s="203"/>
      <c r="N168" s="203"/>
      <c r="O168" s="203"/>
      <c r="P168" s="203"/>
      <c r="Q168" s="203"/>
      <c r="R168" s="203"/>
      <c r="S168" s="203"/>
      <c r="T168" s="203"/>
      <c r="U168" s="203"/>
      <c r="V168" s="203"/>
      <c r="W168" s="203"/>
      <c r="X168" s="203"/>
      <c r="Y168" s="203"/>
      <c r="Z168" s="203"/>
    </row>
    <row r="169" spans="1:26" ht="15.75" customHeight="1">
      <c r="A169" s="95" t="s">
        <v>2967</v>
      </c>
      <c r="B169" s="70" t="s">
        <v>2968</v>
      </c>
      <c r="C169" s="70" t="s">
        <v>89</v>
      </c>
      <c r="D169" s="95" t="s">
        <v>2969</v>
      </c>
      <c r="E169" s="178" t="s">
        <v>2970</v>
      </c>
      <c r="F169" s="95" t="s">
        <v>2924</v>
      </c>
      <c r="G169" s="95">
        <v>2</v>
      </c>
      <c r="H169" s="200">
        <v>1</v>
      </c>
      <c r="I169" s="201">
        <v>2</v>
      </c>
      <c r="J169" s="201" t="s">
        <v>2859</v>
      </c>
      <c r="K169" s="201">
        <v>10</v>
      </c>
      <c r="L169" s="202" t="s">
        <v>98</v>
      </c>
      <c r="M169" s="203"/>
      <c r="N169" s="203"/>
      <c r="O169" s="203"/>
      <c r="P169" s="203"/>
      <c r="Q169" s="203"/>
      <c r="R169" s="203"/>
      <c r="S169" s="203"/>
      <c r="T169" s="203"/>
      <c r="U169" s="203"/>
      <c r="V169" s="203"/>
      <c r="W169" s="203"/>
      <c r="X169" s="203"/>
      <c r="Y169" s="203"/>
      <c r="Z169" s="203"/>
    </row>
    <row r="170" spans="1:26" ht="15.75" customHeight="1">
      <c r="A170" s="95" t="s">
        <v>2971</v>
      </c>
      <c r="B170" s="70" t="s">
        <v>2972</v>
      </c>
      <c r="C170" s="70" t="s">
        <v>89</v>
      </c>
      <c r="D170" s="95" t="s">
        <v>2973</v>
      </c>
      <c r="E170" s="178" t="s">
        <v>2974</v>
      </c>
      <c r="F170" s="95" t="s">
        <v>2975</v>
      </c>
      <c r="G170" s="95">
        <v>2</v>
      </c>
      <c r="H170" s="200">
        <v>1</v>
      </c>
      <c r="I170" s="201">
        <v>2</v>
      </c>
      <c r="J170" s="201" t="s">
        <v>2859</v>
      </c>
      <c r="K170" s="201">
        <v>10</v>
      </c>
      <c r="L170" s="202" t="s">
        <v>98</v>
      </c>
      <c r="M170" s="203"/>
      <c r="N170" s="203"/>
      <c r="O170" s="203"/>
      <c r="P170" s="203"/>
      <c r="Q170" s="203"/>
      <c r="R170" s="203"/>
      <c r="S170" s="203"/>
      <c r="T170" s="203"/>
      <c r="U170" s="203"/>
      <c r="V170" s="203"/>
      <c r="W170" s="203"/>
      <c r="X170" s="203"/>
      <c r="Y170" s="203"/>
      <c r="Z170" s="203"/>
    </row>
    <row r="171" spans="1:26" ht="15.75" customHeight="1">
      <c r="A171" s="95" t="s">
        <v>2976</v>
      </c>
      <c r="B171" s="70" t="s">
        <v>2977</v>
      </c>
      <c r="C171" s="70" t="s">
        <v>89</v>
      </c>
      <c r="D171" s="95" t="s">
        <v>2891</v>
      </c>
      <c r="E171" s="178" t="s">
        <v>2892</v>
      </c>
      <c r="F171" s="95" t="s">
        <v>2978</v>
      </c>
      <c r="G171" s="95">
        <v>2</v>
      </c>
      <c r="H171" s="200">
        <v>1</v>
      </c>
      <c r="I171" s="201">
        <v>2</v>
      </c>
      <c r="J171" s="201" t="s">
        <v>2859</v>
      </c>
      <c r="K171" s="201">
        <v>10</v>
      </c>
      <c r="L171" s="202" t="s">
        <v>98</v>
      </c>
      <c r="M171" s="203"/>
      <c r="N171" s="203"/>
      <c r="O171" s="203"/>
      <c r="P171" s="203"/>
      <c r="Q171" s="203"/>
      <c r="R171" s="203"/>
      <c r="S171" s="203"/>
      <c r="T171" s="203"/>
      <c r="U171" s="203"/>
      <c r="V171" s="203"/>
      <c r="W171" s="203"/>
      <c r="X171" s="203"/>
      <c r="Y171" s="203"/>
      <c r="Z171" s="203"/>
    </row>
    <row r="172" spans="1:26" ht="15.75" customHeight="1">
      <c r="A172" s="95" t="s">
        <v>2525</v>
      </c>
      <c r="B172" s="70" t="s">
        <v>2979</v>
      </c>
      <c r="C172" s="70" t="s">
        <v>89</v>
      </c>
      <c r="D172" s="95" t="s">
        <v>2891</v>
      </c>
      <c r="E172" s="178" t="s">
        <v>2892</v>
      </c>
      <c r="F172" s="95" t="s">
        <v>2978</v>
      </c>
      <c r="G172" s="95">
        <v>1</v>
      </c>
      <c r="H172" s="200">
        <v>1</v>
      </c>
      <c r="I172" s="201">
        <v>1</v>
      </c>
      <c r="J172" s="201">
        <v>20</v>
      </c>
      <c r="K172" s="201">
        <v>20</v>
      </c>
      <c r="L172" s="202" t="s">
        <v>98</v>
      </c>
      <c r="M172" s="203"/>
      <c r="N172" s="203"/>
      <c r="O172" s="203"/>
      <c r="P172" s="203"/>
      <c r="Q172" s="203"/>
      <c r="R172" s="203"/>
      <c r="S172" s="203"/>
      <c r="T172" s="203"/>
      <c r="U172" s="203"/>
      <c r="V172" s="203"/>
      <c r="W172" s="203"/>
      <c r="X172" s="203"/>
      <c r="Y172" s="203"/>
      <c r="Z172" s="203"/>
    </row>
    <row r="173" spans="1:26" ht="15.75" customHeight="1">
      <c r="A173" s="95" t="s">
        <v>2980</v>
      </c>
      <c r="B173" s="70" t="s">
        <v>2981</v>
      </c>
      <c r="C173" s="70" t="s">
        <v>89</v>
      </c>
      <c r="D173" s="95" t="s">
        <v>2891</v>
      </c>
      <c r="E173" s="178" t="s">
        <v>2892</v>
      </c>
      <c r="F173" s="95" t="s">
        <v>2978</v>
      </c>
      <c r="G173" s="95">
        <v>5</v>
      </c>
      <c r="H173" s="200">
        <v>1</v>
      </c>
      <c r="I173" s="201">
        <v>5</v>
      </c>
      <c r="J173" s="201" t="s">
        <v>2905</v>
      </c>
      <c r="K173" s="201">
        <v>4</v>
      </c>
      <c r="L173" s="202" t="s">
        <v>98</v>
      </c>
      <c r="M173" s="203"/>
      <c r="N173" s="203"/>
      <c r="O173" s="203"/>
      <c r="P173" s="203"/>
      <c r="Q173" s="203"/>
      <c r="R173" s="203"/>
      <c r="S173" s="203"/>
      <c r="T173" s="203"/>
      <c r="U173" s="203"/>
      <c r="V173" s="203"/>
      <c r="W173" s="203"/>
      <c r="X173" s="203"/>
      <c r="Y173" s="203"/>
      <c r="Z173" s="203"/>
    </row>
    <row r="174" spans="1:26" ht="15.75" customHeight="1">
      <c r="A174" s="95" t="s">
        <v>2982</v>
      </c>
      <c r="B174" s="70" t="s">
        <v>2983</v>
      </c>
      <c r="C174" s="70" t="s">
        <v>89</v>
      </c>
      <c r="D174" s="95" t="s">
        <v>2891</v>
      </c>
      <c r="E174" s="178" t="s">
        <v>2892</v>
      </c>
      <c r="F174" s="95" t="s">
        <v>2978</v>
      </c>
      <c r="G174" s="95">
        <v>4</v>
      </c>
      <c r="H174" s="200">
        <v>1</v>
      </c>
      <c r="I174" s="201">
        <v>4</v>
      </c>
      <c r="J174" s="201" t="s">
        <v>2961</v>
      </c>
      <c r="K174" s="201">
        <v>5</v>
      </c>
      <c r="L174" s="202" t="s">
        <v>98</v>
      </c>
      <c r="M174" s="203"/>
      <c r="N174" s="203"/>
      <c r="O174" s="203"/>
      <c r="P174" s="203"/>
      <c r="Q174" s="203"/>
      <c r="R174" s="203"/>
      <c r="S174" s="203"/>
      <c r="T174" s="203"/>
      <c r="U174" s="203"/>
      <c r="V174" s="203"/>
      <c r="W174" s="203"/>
      <c r="X174" s="203"/>
      <c r="Y174" s="203"/>
      <c r="Z174" s="203"/>
    </row>
    <row r="175" spans="1:26" ht="15.75" customHeight="1">
      <c r="A175" s="95" t="s">
        <v>2984</v>
      </c>
      <c r="B175" s="70" t="s">
        <v>2985</v>
      </c>
      <c r="C175" s="70" t="s">
        <v>89</v>
      </c>
      <c r="D175" s="95" t="s">
        <v>2986</v>
      </c>
      <c r="E175" s="178" t="s">
        <v>2987</v>
      </c>
      <c r="F175" s="95" t="s">
        <v>2978</v>
      </c>
      <c r="G175" s="95">
        <v>2</v>
      </c>
      <c r="H175" s="200">
        <v>1</v>
      </c>
      <c r="I175" s="201">
        <v>2</v>
      </c>
      <c r="J175" s="201" t="s">
        <v>2859</v>
      </c>
      <c r="K175" s="201">
        <v>10</v>
      </c>
      <c r="L175" s="202" t="s">
        <v>98</v>
      </c>
      <c r="M175" s="203"/>
      <c r="N175" s="203"/>
      <c r="O175" s="203"/>
      <c r="P175" s="203"/>
      <c r="Q175" s="203"/>
      <c r="R175" s="203"/>
      <c r="S175" s="203"/>
      <c r="T175" s="203"/>
      <c r="U175" s="203"/>
      <c r="V175" s="203"/>
      <c r="W175" s="203"/>
      <c r="X175" s="203"/>
      <c r="Y175" s="203"/>
      <c r="Z175" s="203"/>
    </row>
    <row r="176" spans="1:26" ht="15.75" customHeight="1">
      <c r="A176" s="95" t="s">
        <v>2988</v>
      </c>
      <c r="B176" s="70" t="s">
        <v>2989</v>
      </c>
      <c r="C176" s="70" t="s">
        <v>89</v>
      </c>
      <c r="D176" s="95" t="s">
        <v>2990</v>
      </c>
      <c r="E176" s="178" t="s">
        <v>2991</v>
      </c>
      <c r="F176" s="95" t="s">
        <v>2992</v>
      </c>
      <c r="G176" s="95">
        <v>2</v>
      </c>
      <c r="H176" s="200">
        <v>1</v>
      </c>
      <c r="I176" s="201">
        <v>2</v>
      </c>
      <c r="J176" s="201" t="s">
        <v>2859</v>
      </c>
      <c r="K176" s="201">
        <v>10</v>
      </c>
      <c r="L176" s="202" t="s">
        <v>98</v>
      </c>
      <c r="M176" s="203"/>
      <c r="N176" s="203"/>
      <c r="O176" s="203"/>
      <c r="P176" s="203"/>
      <c r="Q176" s="203"/>
      <c r="R176" s="203"/>
      <c r="S176" s="203"/>
      <c r="T176" s="203"/>
      <c r="U176" s="203"/>
      <c r="V176" s="203"/>
      <c r="W176" s="203"/>
      <c r="X176" s="203"/>
      <c r="Y176" s="203"/>
      <c r="Z176" s="203"/>
    </row>
    <row r="177" spans="1:26" ht="15.75" customHeight="1">
      <c r="A177" s="95" t="s">
        <v>2988</v>
      </c>
      <c r="B177" s="70" t="s">
        <v>1695</v>
      </c>
      <c r="C177" s="70" t="s">
        <v>89</v>
      </c>
      <c r="D177" s="95" t="s">
        <v>1696</v>
      </c>
      <c r="E177" s="178" t="s">
        <v>2993</v>
      </c>
      <c r="F177" s="95" t="s">
        <v>2992</v>
      </c>
      <c r="G177" s="95">
        <v>2</v>
      </c>
      <c r="H177" s="200">
        <v>1</v>
      </c>
      <c r="I177" s="201">
        <v>2</v>
      </c>
      <c r="J177" s="201" t="s">
        <v>2859</v>
      </c>
      <c r="K177" s="201">
        <v>10</v>
      </c>
      <c r="L177" s="202" t="s">
        <v>98</v>
      </c>
      <c r="M177" s="203"/>
      <c r="N177" s="203"/>
      <c r="O177" s="203"/>
      <c r="P177" s="203"/>
      <c r="Q177" s="203"/>
      <c r="R177" s="203"/>
      <c r="S177" s="203"/>
      <c r="T177" s="203"/>
      <c r="U177" s="203"/>
      <c r="V177" s="203"/>
      <c r="W177" s="203"/>
      <c r="X177" s="203"/>
      <c r="Y177" s="203"/>
      <c r="Z177" s="203"/>
    </row>
    <row r="178" spans="1:26" ht="15.75" customHeight="1">
      <c r="A178" s="95" t="s">
        <v>2994</v>
      </c>
      <c r="B178" s="70" t="s">
        <v>2995</v>
      </c>
      <c r="C178" s="70" t="s">
        <v>89</v>
      </c>
      <c r="D178" s="95" t="s">
        <v>2996</v>
      </c>
      <c r="E178" s="178" t="s">
        <v>2997</v>
      </c>
      <c r="F178" s="95" t="s">
        <v>2874</v>
      </c>
      <c r="G178" s="95">
        <v>1</v>
      </c>
      <c r="H178" s="200">
        <v>1</v>
      </c>
      <c r="I178" s="201">
        <v>1</v>
      </c>
      <c r="J178" s="201">
        <v>20</v>
      </c>
      <c r="K178" s="201">
        <v>20</v>
      </c>
      <c r="L178" s="202" t="s">
        <v>98</v>
      </c>
      <c r="M178" s="203"/>
      <c r="N178" s="203"/>
      <c r="O178" s="203"/>
      <c r="P178" s="203"/>
      <c r="Q178" s="203"/>
      <c r="R178" s="203"/>
      <c r="S178" s="203"/>
      <c r="T178" s="203"/>
      <c r="U178" s="203"/>
      <c r="V178" s="203"/>
      <c r="W178" s="203"/>
      <c r="X178" s="203"/>
      <c r="Y178" s="203"/>
      <c r="Z178" s="203"/>
    </row>
    <row r="179" spans="1:26" ht="15.75" customHeight="1">
      <c r="A179" s="95" t="s">
        <v>2994</v>
      </c>
      <c r="B179" s="70" t="s">
        <v>2998</v>
      </c>
      <c r="C179" s="70" t="s">
        <v>89</v>
      </c>
      <c r="D179" s="95" t="s">
        <v>2999</v>
      </c>
      <c r="E179" s="178" t="s">
        <v>3000</v>
      </c>
      <c r="F179" s="95" t="s">
        <v>3001</v>
      </c>
      <c r="G179" s="95">
        <v>1</v>
      </c>
      <c r="H179" s="200">
        <v>1</v>
      </c>
      <c r="I179" s="201">
        <v>1</v>
      </c>
      <c r="J179" s="201">
        <v>20</v>
      </c>
      <c r="K179" s="201">
        <v>20</v>
      </c>
      <c r="L179" s="202" t="s">
        <v>98</v>
      </c>
      <c r="M179" s="203"/>
      <c r="N179" s="203"/>
      <c r="O179" s="203"/>
      <c r="P179" s="203"/>
      <c r="Q179" s="203"/>
      <c r="R179" s="203"/>
      <c r="S179" s="203"/>
      <c r="T179" s="203"/>
      <c r="U179" s="203"/>
      <c r="V179" s="203"/>
      <c r="W179" s="203"/>
      <c r="X179" s="203"/>
      <c r="Y179" s="203"/>
      <c r="Z179" s="203"/>
    </row>
    <row r="180" spans="1:26" ht="15.75" customHeight="1">
      <c r="A180" s="95" t="s">
        <v>2994</v>
      </c>
      <c r="B180" s="70" t="s">
        <v>3002</v>
      </c>
      <c r="C180" s="70" t="s">
        <v>89</v>
      </c>
      <c r="D180" s="95" t="s">
        <v>3003</v>
      </c>
      <c r="E180" s="178" t="s">
        <v>3004</v>
      </c>
      <c r="F180" s="95" t="s">
        <v>3005</v>
      </c>
      <c r="G180" s="95">
        <v>1</v>
      </c>
      <c r="H180" s="200">
        <v>1</v>
      </c>
      <c r="I180" s="201">
        <v>1</v>
      </c>
      <c r="J180" s="201">
        <v>20</v>
      </c>
      <c r="K180" s="201">
        <v>20</v>
      </c>
      <c r="L180" s="202" t="s">
        <v>98</v>
      </c>
      <c r="M180" s="203"/>
      <c r="N180" s="203"/>
      <c r="O180" s="203"/>
      <c r="P180" s="203"/>
      <c r="Q180" s="203"/>
      <c r="R180" s="203"/>
      <c r="S180" s="203"/>
      <c r="T180" s="203"/>
      <c r="U180" s="203"/>
      <c r="V180" s="203"/>
      <c r="W180" s="203"/>
      <c r="X180" s="203"/>
      <c r="Y180" s="203"/>
      <c r="Z180" s="203"/>
    </row>
    <row r="181" spans="1:26" ht="15.75" customHeight="1">
      <c r="A181" s="95" t="s">
        <v>2994</v>
      </c>
      <c r="B181" s="70" t="s">
        <v>3006</v>
      </c>
      <c r="C181" s="70" t="s">
        <v>89</v>
      </c>
      <c r="D181" s="95" t="s">
        <v>3007</v>
      </c>
      <c r="E181" s="178" t="s">
        <v>3008</v>
      </c>
      <c r="F181" s="95" t="s">
        <v>3009</v>
      </c>
      <c r="G181" s="95">
        <v>1</v>
      </c>
      <c r="H181" s="200">
        <v>1</v>
      </c>
      <c r="I181" s="201">
        <v>1</v>
      </c>
      <c r="J181" s="201">
        <v>20</v>
      </c>
      <c r="K181" s="201">
        <v>20</v>
      </c>
      <c r="L181" s="202" t="s">
        <v>98</v>
      </c>
      <c r="M181" s="203"/>
      <c r="N181" s="203"/>
      <c r="O181" s="203"/>
      <c r="P181" s="203"/>
      <c r="Q181" s="203"/>
      <c r="R181" s="203"/>
      <c r="S181" s="203"/>
      <c r="T181" s="203"/>
      <c r="U181" s="203"/>
      <c r="V181" s="203"/>
      <c r="W181" s="203"/>
      <c r="X181" s="203"/>
      <c r="Y181" s="203"/>
      <c r="Z181" s="203"/>
    </row>
    <row r="182" spans="1:26" ht="15.75" customHeight="1">
      <c r="A182" s="95" t="s">
        <v>3010</v>
      </c>
      <c r="B182" s="70" t="s">
        <v>3011</v>
      </c>
      <c r="C182" s="70" t="s">
        <v>89</v>
      </c>
      <c r="D182" s="95" t="s">
        <v>3007</v>
      </c>
      <c r="E182" s="178" t="s">
        <v>3008</v>
      </c>
      <c r="F182" s="95" t="s">
        <v>3009</v>
      </c>
      <c r="G182" s="95">
        <v>4</v>
      </c>
      <c r="H182" s="200">
        <v>1</v>
      </c>
      <c r="I182" s="201">
        <v>4</v>
      </c>
      <c r="J182" s="201" t="s">
        <v>2961</v>
      </c>
      <c r="K182" s="201">
        <v>5</v>
      </c>
      <c r="L182" s="202" t="s">
        <v>98</v>
      </c>
      <c r="M182" s="203"/>
      <c r="N182" s="203"/>
      <c r="O182" s="203"/>
      <c r="P182" s="203"/>
      <c r="Q182" s="203"/>
      <c r="R182" s="203"/>
      <c r="S182" s="203"/>
      <c r="T182" s="203"/>
      <c r="U182" s="203"/>
      <c r="V182" s="203"/>
      <c r="W182" s="203"/>
      <c r="X182" s="203"/>
      <c r="Y182" s="203"/>
      <c r="Z182" s="203"/>
    </row>
    <row r="183" spans="1:26" ht="15.75" customHeight="1">
      <c r="A183" s="95" t="s">
        <v>3012</v>
      </c>
      <c r="B183" s="70" t="s">
        <v>3013</v>
      </c>
      <c r="C183" s="70" t="s">
        <v>89</v>
      </c>
      <c r="D183" s="95" t="s">
        <v>3014</v>
      </c>
      <c r="E183" s="178" t="s">
        <v>3015</v>
      </c>
      <c r="F183" s="95" t="s">
        <v>3005</v>
      </c>
      <c r="G183" s="95">
        <v>2</v>
      </c>
      <c r="H183" s="200">
        <v>1</v>
      </c>
      <c r="I183" s="201">
        <v>2</v>
      </c>
      <c r="J183" s="201" t="s">
        <v>2859</v>
      </c>
      <c r="K183" s="201">
        <v>10</v>
      </c>
      <c r="L183" s="202" t="s">
        <v>98</v>
      </c>
      <c r="M183" s="203"/>
      <c r="N183" s="203"/>
      <c r="O183" s="203"/>
      <c r="P183" s="203"/>
      <c r="Q183" s="203"/>
      <c r="R183" s="203"/>
      <c r="S183" s="203"/>
      <c r="T183" s="203"/>
      <c r="U183" s="203"/>
      <c r="V183" s="203"/>
      <c r="W183" s="203"/>
      <c r="X183" s="203"/>
      <c r="Y183" s="203"/>
      <c r="Z183" s="203"/>
    </row>
    <row r="184" spans="1:26" ht="15.75" customHeight="1">
      <c r="A184" s="95" t="s">
        <v>3016</v>
      </c>
      <c r="B184" s="70" t="s">
        <v>3017</v>
      </c>
      <c r="C184" s="70" t="s">
        <v>89</v>
      </c>
      <c r="D184" s="95" t="s">
        <v>3018</v>
      </c>
      <c r="E184" s="178" t="s">
        <v>3019</v>
      </c>
      <c r="F184" s="95" t="s">
        <v>3020</v>
      </c>
      <c r="G184" s="95">
        <v>3</v>
      </c>
      <c r="H184" s="200">
        <v>1</v>
      </c>
      <c r="I184" s="201">
        <v>3</v>
      </c>
      <c r="J184" s="201" t="s">
        <v>2884</v>
      </c>
      <c r="K184" s="201">
        <v>7</v>
      </c>
      <c r="L184" s="202" t="s">
        <v>98</v>
      </c>
      <c r="M184" s="203"/>
      <c r="N184" s="203"/>
      <c r="O184" s="203"/>
      <c r="P184" s="203"/>
      <c r="Q184" s="203"/>
      <c r="R184" s="203"/>
      <c r="S184" s="203"/>
      <c r="T184" s="203"/>
      <c r="U184" s="203"/>
      <c r="V184" s="203"/>
      <c r="W184" s="203"/>
      <c r="X184" s="203"/>
      <c r="Y184" s="203"/>
      <c r="Z184" s="203"/>
    </row>
    <row r="185" spans="1:26" ht="15.75" customHeight="1">
      <c r="A185" s="95" t="s">
        <v>3016</v>
      </c>
      <c r="B185" s="70" t="s">
        <v>3017</v>
      </c>
      <c r="C185" s="70" t="s">
        <v>89</v>
      </c>
      <c r="D185" s="95" t="s">
        <v>3021</v>
      </c>
      <c r="E185" s="178" t="s">
        <v>3022</v>
      </c>
      <c r="F185" s="95" t="s">
        <v>3023</v>
      </c>
      <c r="G185" s="95">
        <v>3</v>
      </c>
      <c r="H185" s="200">
        <v>1</v>
      </c>
      <c r="I185" s="201">
        <v>3</v>
      </c>
      <c r="J185" s="201" t="s">
        <v>2884</v>
      </c>
      <c r="K185" s="201">
        <v>7</v>
      </c>
      <c r="L185" s="202" t="s">
        <v>98</v>
      </c>
      <c r="M185" s="203"/>
      <c r="N185" s="203"/>
      <c r="O185" s="203"/>
      <c r="P185" s="203"/>
      <c r="Q185" s="203"/>
      <c r="R185" s="203"/>
      <c r="S185" s="203"/>
      <c r="T185" s="203"/>
      <c r="U185" s="203"/>
      <c r="V185" s="203"/>
      <c r="W185" s="203"/>
      <c r="X185" s="203"/>
      <c r="Y185" s="203"/>
      <c r="Z185" s="203"/>
    </row>
    <row r="186" spans="1:26" ht="15.75" customHeight="1">
      <c r="A186" s="95" t="s">
        <v>3024</v>
      </c>
      <c r="B186" s="70" t="s">
        <v>3025</v>
      </c>
      <c r="C186" s="70" t="s">
        <v>89</v>
      </c>
      <c r="D186" s="95" t="s">
        <v>3026</v>
      </c>
      <c r="E186" s="178" t="s">
        <v>3027</v>
      </c>
      <c r="F186" s="95" t="s">
        <v>2883</v>
      </c>
      <c r="G186" s="95">
        <v>2</v>
      </c>
      <c r="H186" s="200">
        <v>1</v>
      </c>
      <c r="I186" s="201">
        <v>2</v>
      </c>
      <c r="J186" s="201" t="s">
        <v>2854</v>
      </c>
      <c r="K186" s="201">
        <v>10</v>
      </c>
      <c r="L186" s="202" t="s">
        <v>98</v>
      </c>
      <c r="M186" s="203"/>
      <c r="N186" s="203"/>
      <c r="O186" s="203"/>
      <c r="P186" s="203"/>
      <c r="Q186" s="203"/>
      <c r="R186" s="203"/>
      <c r="S186" s="203"/>
      <c r="T186" s="203"/>
      <c r="U186" s="203"/>
      <c r="V186" s="203"/>
      <c r="W186" s="203"/>
      <c r="X186" s="203"/>
      <c r="Y186" s="203"/>
      <c r="Z186" s="203"/>
    </row>
    <row r="187" spans="1:26" ht="15.75" customHeight="1">
      <c r="A187" s="95" t="s">
        <v>3028</v>
      </c>
      <c r="B187" s="70" t="s">
        <v>1699</v>
      </c>
      <c r="C187" s="70" t="s">
        <v>89</v>
      </c>
      <c r="D187" s="95" t="s">
        <v>3029</v>
      </c>
      <c r="E187" s="178" t="s">
        <v>3030</v>
      </c>
      <c r="F187" s="95" t="s">
        <v>3005</v>
      </c>
      <c r="G187" s="95">
        <v>5</v>
      </c>
      <c r="H187" s="200">
        <v>1</v>
      </c>
      <c r="I187" s="201">
        <v>5</v>
      </c>
      <c r="J187" s="201" t="s">
        <v>2905</v>
      </c>
      <c r="K187" s="201">
        <v>4</v>
      </c>
      <c r="L187" s="202" t="s">
        <v>98</v>
      </c>
      <c r="M187" s="203"/>
      <c r="N187" s="203"/>
      <c r="O187" s="203"/>
      <c r="P187" s="203"/>
      <c r="Q187" s="203"/>
      <c r="R187" s="203"/>
      <c r="S187" s="203"/>
      <c r="T187" s="203"/>
      <c r="U187" s="203"/>
      <c r="V187" s="203"/>
      <c r="W187" s="203"/>
      <c r="X187" s="203"/>
      <c r="Y187" s="203"/>
      <c r="Z187" s="203"/>
    </row>
    <row r="188" spans="1:26" ht="15.75" customHeight="1">
      <c r="A188" s="95" t="s">
        <v>3031</v>
      </c>
      <c r="B188" s="70" t="s">
        <v>3032</v>
      </c>
      <c r="C188" s="70" t="s">
        <v>89</v>
      </c>
      <c r="D188" s="95" t="s">
        <v>3033</v>
      </c>
      <c r="E188" s="178" t="s">
        <v>3034</v>
      </c>
      <c r="F188" s="95" t="s">
        <v>3035</v>
      </c>
      <c r="G188" s="95">
        <v>4</v>
      </c>
      <c r="H188" s="200">
        <v>1</v>
      </c>
      <c r="I188" s="201">
        <v>4</v>
      </c>
      <c r="J188" s="201" t="s">
        <v>2961</v>
      </c>
      <c r="K188" s="201">
        <v>5</v>
      </c>
      <c r="L188" s="202" t="s">
        <v>98</v>
      </c>
      <c r="M188" s="203"/>
      <c r="N188" s="203"/>
      <c r="O188" s="203"/>
      <c r="P188" s="203"/>
      <c r="Q188" s="203"/>
      <c r="R188" s="203"/>
      <c r="S188" s="203"/>
      <c r="T188" s="203"/>
      <c r="U188" s="203"/>
      <c r="V188" s="203"/>
      <c r="W188" s="203"/>
      <c r="X188" s="203"/>
      <c r="Y188" s="203"/>
      <c r="Z188" s="203"/>
    </row>
    <row r="189" spans="1:26" ht="15.75" customHeight="1">
      <c r="A189" s="95" t="s">
        <v>3036</v>
      </c>
      <c r="B189" s="70" t="s">
        <v>3037</v>
      </c>
      <c r="C189" s="70" t="s">
        <v>89</v>
      </c>
      <c r="D189" s="95" t="s">
        <v>3038</v>
      </c>
      <c r="E189" s="178" t="s">
        <v>3039</v>
      </c>
      <c r="F189" s="95" t="s">
        <v>2992</v>
      </c>
      <c r="G189" s="95">
        <v>2</v>
      </c>
      <c r="H189" s="200">
        <v>1</v>
      </c>
      <c r="I189" s="201">
        <v>2</v>
      </c>
      <c r="J189" s="201" t="s">
        <v>2859</v>
      </c>
      <c r="K189" s="201">
        <v>10</v>
      </c>
      <c r="L189" s="202" t="s">
        <v>98</v>
      </c>
      <c r="M189" s="203"/>
      <c r="N189" s="203"/>
      <c r="O189" s="203"/>
      <c r="P189" s="203"/>
      <c r="Q189" s="203"/>
      <c r="R189" s="203"/>
      <c r="S189" s="203"/>
      <c r="T189" s="203"/>
      <c r="U189" s="203"/>
      <c r="V189" s="203"/>
      <c r="W189" s="203"/>
      <c r="X189" s="203"/>
      <c r="Y189" s="203"/>
      <c r="Z189" s="203"/>
    </row>
    <row r="190" spans="1:26" ht="15.75" customHeight="1">
      <c r="A190" s="95" t="s">
        <v>3036</v>
      </c>
      <c r="B190" s="70" t="s">
        <v>3037</v>
      </c>
      <c r="C190" s="70" t="s">
        <v>89</v>
      </c>
      <c r="D190" s="95" t="s">
        <v>3040</v>
      </c>
      <c r="E190" s="178" t="s">
        <v>3041</v>
      </c>
      <c r="F190" s="95" t="s">
        <v>3042</v>
      </c>
      <c r="G190" s="95">
        <v>2</v>
      </c>
      <c r="H190" s="200">
        <v>1</v>
      </c>
      <c r="I190" s="201">
        <v>2</v>
      </c>
      <c r="J190" s="201" t="s">
        <v>3043</v>
      </c>
      <c r="K190" s="201">
        <v>10</v>
      </c>
      <c r="L190" s="202" t="s">
        <v>98</v>
      </c>
      <c r="M190" s="203"/>
      <c r="N190" s="203"/>
      <c r="O190" s="203"/>
      <c r="P190" s="203"/>
      <c r="Q190" s="203"/>
      <c r="R190" s="203"/>
      <c r="S190" s="203"/>
      <c r="T190" s="203"/>
      <c r="U190" s="203"/>
      <c r="V190" s="203"/>
      <c r="W190" s="203"/>
      <c r="X190" s="203"/>
      <c r="Y190" s="203"/>
      <c r="Z190" s="203"/>
    </row>
    <row r="191" spans="1:26" ht="15.75" customHeight="1">
      <c r="A191" s="95" t="s">
        <v>3044</v>
      </c>
      <c r="B191" s="70" t="s">
        <v>476</v>
      </c>
      <c r="C191" s="70" t="s">
        <v>89</v>
      </c>
      <c r="D191" s="95" t="s">
        <v>2842</v>
      </c>
      <c r="E191" s="178" t="s">
        <v>2843</v>
      </c>
      <c r="F191" s="95" t="s">
        <v>2844</v>
      </c>
      <c r="G191" s="95">
        <v>5</v>
      </c>
      <c r="H191" s="200">
        <v>5</v>
      </c>
      <c r="I191" s="201">
        <v>5</v>
      </c>
      <c r="J191" s="201">
        <v>20</v>
      </c>
      <c r="K191" s="201">
        <v>4</v>
      </c>
      <c r="L191" s="202" t="s">
        <v>99</v>
      </c>
      <c r="M191" s="203"/>
      <c r="N191" s="203"/>
      <c r="O191" s="203"/>
      <c r="P191" s="203"/>
      <c r="Q191" s="203"/>
      <c r="R191" s="203"/>
      <c r="S191" s="203"/>
      <c r="T191" s="203"/>
      <c r="U191" s="203"/>
      <c r="V191" s="203"/>
      <c r="W191" s="203"/>
      <c r="X191" s="203"/>
      <c r="Y191" s="203"/>
      <c r="Z191" s="203"/>
    </row>
    <row r="192" spans="1:26" ht="15.75" customHeight="1">
      <c r="A192" s="95" t="s">
        <v>3045</v>
      </c>
      <c r="B192" s="70" t="s">
        <v>485</v>
      </c>
      <c r="C192" s="70" t="s">
        <v>89</v>
      </c>
      <c r="D192" s="95" t="s">
        <v>2846</v>
      </c>
      <c r="E192" s="178" t="s">
        <v>2847</v>
      </c>
      <c r="F192" s="91" t="s">
        <v>2848</v>
      </c>
      <c r="G192" s="95">
        <v>15</v>
      </c>
      <c r="H192" s="200">
        <v>3</v>
      </c>
      <c r="I192" s="201">
        <v>15</v>
      </c>
      <c r="J192" s="201">
        <v>20</v>
      </c>
      <c r="K192" s="201">
        <v>1.33</v>
      </c>
      <c r="L192" s="202" t="s">
        <v>99</v>
      </c>
      <c r="M192" s="203"/>
      <c r="N192" s="203"/>
      <c r="O192" s="203"/>
      <c r="P192" s="203"/>
      <c r="Q192" s="203"/>
      <c r="R192" s="203"/>
      <c r="S192" s="203"/>
      <c r="T192" s="203"/>
      <c r="U192" s="203"/>
      <c r="V192" s="203"/>
      <c r="W192" s="203"/>
      <c r="X192" s="203"/>
      <c r="Y192" s="203"/>
      <c r="Z192" s="203"/>
    </row>
    <row r="193" spans="1:26" ht="15.75" customHeight="1">
      <c r="A193" s="95" t="s">
        <v>3046</v>
      </c>
      <c r="B193" s="70" t="s">
        <v>3047</v>
      </c>
      <c r="C193" s="70" t="s">
        <v>89</v>
      </c>
      <c r="D193" s="95" t="s">
        <v>3048</v>
      </c>
      <c r="E193" s="178" t="s">
        <v>3049</v>
      </c>
      <c r="F193" s="95" t="s">
        <v>2836</v>
      </c>
      <c r="G193" s="95">
        <v>4</v>
      </c>
      <c r="H193" s="200">
        <v>4</v>
      </c>
      <c r="I193" s="201">
        <v>4</v>
      </c>
      <c r="J193" s="201">
        <v>20</v>
      </c>
      <c r="K193" s="201">
        <v>5</v>
      </c>
      <c r="L193" s="202" t="s">
        <v>105</v>
      </c>
      <c r="M193" s="203"/>
      <c r="N193" s="203"/>
      <c r="O193" s="203"/>
      <c r="P193" s="203"/>
      <c r="Q193" s="203"/>
      <c r="R193" s="203"/>
      <c r="S193" s="203"/>
      <c r="T193" s="203"/>
      <c r="U193" s="203"/>
      <c r="V193" s="203"/>
      <c r="W193" s="203"/>
      <c r="X193" s="203"/>
      <c r="Y193" s="203"/>
      <c r="Z193" s="203"/>
    </row>
    <row r="194" spans="1:26" ht="15.75" customHeight="1">
      <c r="A194" s="95" t="s">
        <v>3046</v>
      </c>
      <c r="B194" s="70" t="s">
        <v>3047</v>
      </c>
      <c r="C194" s="70" t="s">
        <v>89</v>
      </c>
      <c r="D194" s="95" t="s">
        <v>3050</v>
      </c>
      <c r="E194" s="178" t="s">
        <v>3051</v>
      </c>
      <c r="F194" s="91" t="s">
        <v>3052</v>
      </c>
      <c r="G194" s="95">
        <v>4</v>
      </c>
      <c r="H194" s="200">
        <v>4</v>
      </c>
      <c r="I194" s="201">
        <v>4</v>
      </c>
      <c r="J194" s="201">
        <v>20</v>
      </c>
      <c r="K194" s="201">
        <v>5</v>
      </c>
      <c r="L194" s="202" t="s">
        <v>105</v>
      </c>
      <c r="M194" s="203"/>
      <c r="N194" s="203"/>
      <c r="O194" s="203"/>
      <c r="P194" s="203"/>
      <c r="Q194" s="203"/>
      <c r="R194" s="203"/>
      <c r="S194" s="203"/>
      <c r="T194" s="203"/>
      <c r="U194" s="203"/>
      <c r="V194" s="203"/>
      <c r="W194" s="203"/>
      <c r="X194" s="203"/>
      <c r="Y194" s="203"/>
      <c r="Z194" s="203"/>
    </row>
    <row r="195" spans="1:26" ht="15.75" customHeight="1">
      <c r="A195" s="95" t="s">
        <v>3053</v>
      </c>
      <c r="B195" s="70" t="s">
        <v>1708</v>
      </c>
      <c r="C195" s="70" t="s">
        <v>89</v>
      </c>
      <c r="D195" s="95" t="s">
        <v>3054</v>
      </c>
      <c r="E195" s="178" t="s">
        <v>3055</v>
      </c>
      <c r="F195" s="95" t="s">
        <v>1872</v>
      </c>
      <c r="G195" s="95">
        <v>3</v>
      </c>
      <c r="H195" s="200">
        <v>3</v>
      </c>
      <c r="I195" s="201">
        <v>5</v>
      </c>
      <c r="J195" s="201">
        <v>20</v>
      </c>
      <c r="K195" s="201">
        <v>6.67</v>
      </c>
      <c r="L195" s="202" t="s">
        <v>105</v>
      </c>
      <c r="M195" s="203"/>
      <c r="N195" s="203"/>
      <c r="O195" s="203"/>
      <c r="P195" s="203"/>
      <c r="Q195" s="203"/>
      <c r="R195" s="203"/>
      <c r="S195" s="203"/>
      <c r="T195" s="203"/>
      <c r="U195" s="203"/>
      <c r="V195" s="203"/>
      <c r="W195" s="203"/>
      <c r="X195" s="203"/>
      <c r="Y195" s="203"/>
      <c r="Z195" s="203"/>
    </row>
    <row r="196" spans="1:26" ht="15.75" customHeight="1">
      <c r="A196" s="95" t="s">
        <v>1714</v>
      </c>
      <c r="B196" s="70" t="s">
        <v>1715</v>
      </c>
      <c r="C196" s="70" t="s">
        <v>89</v>
      </c>
      <c r="D196" s="95" t="s">
        <v>3056</v>
      </c>
      <c r="E196" s="178" t="s">
        <v>3057</v>
      </c>
      <c r="F196" s="95" t="s">
        <v>3058</v>
      </c>
      <c r="G196" s="95">
        <v>3</v>
      </c>
      <c r="H196" s="200">
        <v>3</v>
      </c>
      <c r="I196" s="201">
        <v>5</v>
      </c>
      <c r="J196" s="201">
        <v>10</v>
      </c>
      <c r="K196" s="201">
        <v>3.34</v>
      </c>
      <c r="L196" s="202" t="s">
        <v>105</v>
      </c>
      <c r="M196" s="203"/>
      <c r="N196" s="203"/>
      <c r="O196" s="203"/>
      <c r="P196" s="203"/>
      <c r="Q196" s="203"/>
      <c r="R196" s="203"/>
      <c r="S196" s="203"/>
      <c r="T196" s="203"/>
      <c r="U196" s="203"/>
      <c r="V196" s="203"/>
      <c r="W196" s="203"/>
      <c r="X196" s="203"/>
      <c r="Y196" s="203"/>
      <c r="Z196" s="203"/>
    </row>
    <row r="197" spans="1:26" ht="15.75" customHeight="1">
      <c r="A197" s="95" t="s">
        <v>1714</v>
      </c>
      <c r="B197" s="70" t="s">
        <v>1715</v>
      </c>
      <c r="C197" s="70" t="s">
        <v>89</v>
      </c>
      <c r="D197" s="95" t="s">
        <v>3059</v>
      </c>
      <c r="E197" s="178" t="s">
        <v>3060</v>
      </c>
      <c r="F197" s="95" t="s">
        <v>3058</v>
      </c>
      <c r="G197" s="95">
        <v>3</v>
      </c>
      <c r="H197" s="200">
        <v>3</v>
      </c>
      <c r="I197" s="201">
        <v>5</v>
      </c>
      <c r="J197" s="201">
        <v>20</v>
      </c>
      <c r="K197" s="201">
        <v>6.67</v>
      </c>
      <c r="L197" s="202" t="s">
        <v>105</v>
      </c>
      <c r="M197" s="203"/>
      <c r="N197" s="203"/>
      <c r="O197" s="203"/>
      <c r="P197" s="203"/>
      <c r="Q197" s="203"/>
      <c r="R197" s="203"/>
      <c r="S197" s="203"/>
      <c r="T197" s="203"/>
      <c r="U197" s="203"/>
      <c r="V197" s="203"/>
      <c r="W197" s="203"/>
      <c r="X197" s="203"/>
      <c r="Y197" s="203"/>
      <c r="Z197" s="203"/>
    </row>
    <row r="198" spans="1:26" ht="15.75" customHeight="1">
      <c r="A198" s="95" t="s">
        <v>1714</v>
      </c>
      <c r="B198" s="70" t="s">
        <v>1715</v>
      </c>
      <c r="C198" s="70" t="s">
        <v>89</v>
      </c>
      <c r="D198" s="95" t="s">
        <v>3061</v>
      </c>
      <c r="E198" s="178" t="s">
        <v>3062</v>
      </c>
      <c r="F198" s="95" t="s">
        <v>3063</v>
      </c>
      <c r="G198" s="95">
        <v>3</v>
      </c>
      <c r="H198" s="200">
        <v>3</v>
      </c>
      <c r="I198" s="201">
        <v>5</v>
      </c>
      <c r="J198" s="201">
        <v>10</v>
      </c>
      <c r="K198" s="201">
        <v>5</v>
      </c>
      <c r="L198" s="202" t="s">
        <v>105</v>
      </c>
      <c r="M198" s="203"/>
      <c r="N198" s="203"/>
      <c r="O198" s="203"/>
      <c r="P198" s="203"/>
      <c r="Q198" s="203"/>
      <c r="R198" s="203"/>
      <c r="S198" s="203"/>
      <c r="T198" s="203"/>
      <c r="U198" s="203"/>
      <c r="V198" s="203"/>
      <c r="W198" s="203"/>
      <c r="X198" s="203"/>
      <c r="Y198" s="203"/>
      <c r="Z198" s="203"/>
    </row>
    <row r="199" spans="1:26" ht="15.75" customHeight="1">
      <c r="A199" s="95" t="s">
        <v>1714</v>
      </c>
      <c r="B199" s="70" t="s">
        <v>1715</v>
      </c>
      <c r="C199" s="70" t="s">
        <v>89</v>
      </c>
      <c r="D199" s="95" t="s">
        <v>3064</v>
      </c>
      <c r="E199" s="178" t="s">
        <v>3065</v>
      </c>
      <c r="F199" s="95" t="s">
        <v>2836</v>
      </c>
      <c r="G199" s="95">
        <v>3</v>
      </c>
      <c r="H199" s="200">
        <v>3</v>
      </c>
      <c r="I199" s="201">
        <v>5</v>
      </c>
      <c r="J199" s="201">
        <v>10</v>
      </c>
      <c r="K199" s="201">
        <v>5</v>
      </c>
      <c r="L199" s="202" t="s">
        <v>105</v>
      </c>
      <c r="M199" s="203"/>
      <c r="N199" s="203"/>
      <c r="O199" s="203"/>
      <c r="P199" s="203"/>
      <c r="Q199" s="203"/>
      <c r="R199" s="203"/>
      <c r="S199" s="203"/>
      <c r="T199" s="203"/>
      <c r="U199" s="203"/>
      <c r="V199" s="203"/>
      <c r="W199" s="203"/>
      <c r="X199" s="203"/>
      <c r="Y199" s="203"/>
      <c r="Z199" s="203"/>
    </row>
    <row r="200" spans="1:26" ht="15.75" customHeight="1">
      <c r="A200" s="95" t="s">
        <v>1730</v>
      </c>
      <c r="B200" s="70" t="s">
        <v>1731</v>
      </c>
      <c r="C200" s="70" t="s">
        <v>89</v>
      </c>
      <c r="D200" s="95" t="s">
        <v>3054</v>
      </c>
      <c r="E200" s="178" t="s">
        <v>3055</v>
      </c>
      <c r="F200" s="95" t="s">
        <v>1872</v>
      </c>
      <c r="G200" s="95">
        <v>3</v>
      </c>
      <c r="H200" s="200">
        <v>3</v>
      </c>
      <c r="I200" s="201">
        <v>5</v>
      </c>
      <c r="J200" s="201">
        <v>20</v>
      </c>
      <c r="K200" s="201">
        <v>6.67</v>
      </c>
      <c r="L200" s="202" t="s">
        <v>105</v>
      </c>
      <c r="M200" s="203"/>
      <c r="N200" s="203"/>
      <c r="O200" s="203"/>
      <c r="P200" s="203"/>
      <c r="Q200" s="203"/>
      <c r="R200" s="203"/>
      <c r="S200" s="203"/>
      <c r="T200" s="203"/>
      <c r="U200" s="203"/>
      <c r="V200" s="203"/>
      <c r="W200" s="203"/>
      <c r="X200" s="203"/>
      <c r="Y200" s="203"/>
      <c r="Z200" s="203"/>
    </row>
    <row r="201" spans="1:26" ht="15.75" customHeight="1">
      <c r="A201" s="95" t="s">
        <v>1740</v>
      </c>
      <c r="B201" s="70" t="s">
        <v>1741</v>
      </c>
      <c r="C201" s="70" t="s">
        <v>89</v>
      </c>
      <c r="D201" s="95" t="s">
        <v>3066</v>
      </c>
      <c r="E201" s="178" t="s">
        <v>3067</v>
      </c>
      <c r="F201" s="95" t="s">
        <v>425</v>
      </c>
      <c r="G201" s="95">
        <v>6</v>
      </c>
      <c r="H201" s="200">
        <v>6</v>
      </c>
      <c r="I201" s="201">
        <v>6</v>
      </c>
      <c r="J201" s="201">
        <v>20</v>
      </c>
      <c r="K201" s="201">
        <v>3.34</v>
      </c>
      <c r="L201" s="202" t="s">
        <v>105</v>
      </c>
      <c r="M201" s="203"/>
      <c r="N201" s="203"/>
      <c r="O201" s="203"/>
      <c r="P201" s="203"/>
      <c r="Q201" s="203"/>
      <c r="R201" s="203"/>
      <c r="S201" s="203"/>
      <c r="T201" s="203"/>
      <c r="U201" s="203"/>
      <c r="V201" s="203"/>
      <c r="W201" s="203"/>
      <c r="X201" s="203"/>
      <c r="Y201" s="203"/>
      <c r="Z201" s="203"/>
    </row>
    <row r="202" spans="1:26" ht="15.75" customHeight="1">
      <c r="A202" s="95" t="s">
        <v>1740</v>
      </c>
      <c r="B202" s="70" t="s">
        <v>1741</v>
      </c>
      <c r="C202" s="70" t="s">
        <v>89</v>
      </c>
      <c r="D202" s="95" t="s">
        <v>3068</v>
      </c>
      <c r="E202" s="178" t="s">
        <v>3069</v>
      </c>
      <c r="F202" s="95" t="s">
        <v>425</v>
      </c>
      <c r="G202" s="95">
        <v>6</v>
      </c>
      <c r="H202" s="200">
        <v>6</v>
      </c>
      <c r="I202" s="201">
        <v>6</v>
      </c>
      <c r="J202" s="201">
        <v>20</v>
      </c>
      <c r="K202" s="201">
        <v>3.34</v>
      </c>
      <c r="L202" s="202" t="s">
        <v>105</v>
      </c>
      <c r="M202" s="203"/>
      <c r="N202" s="203"/>
      <c r="O202" s="203"/>
      <c r="P202" s="203"/>
      <c r="Q202" s="203"/>
      <c r="R202" s="203"/>
      <c r="S202" s="203"/>
      <c r="T202" s="203"/>
      <c r="U202" s="203"/>
      <c r="V202" s="203"/>
      <c r="W202" s="203"/>
      <c r="X202" s="203"/>
      <c r="Y202" s="203"/>
      <c r="Z202" s="203"/>
    </row>
    <row r="203" spans="1:26" ht="15.75" customHeight="1">
      <c r="A203" s="95" t="s">
        <v>1740</v>
      </c>
      <c r="B203" s="70" t="s">
        <v>1741</v>
      </c>
      <c r="C203" s="70" t="s">
        <v>89</v>
      </c>
      <c r="D203" s="95" t="s">
        <v>3070</v>
      </c>
      <c r="E203" s="178" t="s">
        <v>3071</v>
      </c>
      <c r="F203" s="95" t="s">
        <v>2836</v>
      </c>
      <c r="G203" s="95">
        <v>6</v>
      </c>
      <c r="H203" s="200">
        <v>6</v>
      </c>
      <c r="I203" s="201">
        <v>6</v>
      </c>
      <c r="J203" s="201">
        <v>20</v>
      </c>
      <c r="K203" s="201">
        <v>3.34</v>
      </c>
      <c r="L203" s="202" t="s">
        <v>105</v>
      </c>
      <c r="M203" s="203"/>
      <c r="N203" s="203"/>
      <c r="O203" s="203"/>
      <c r="P203" s="203"/>
      <c r="Q203" s="203"/>
      <c r="R203" s="203"/>
      <c r="S203" s="203"/>
      <c r="T203" s="203"/>
      <c r="U203" s="203"/>
      <c r="V203" s="203"/>
      <c r="W203" s="203"/>
      <c r="X203" s="203"/>
      <c r="Y203" s="203"/>
      <c r="Z203" s="203"/>
    </row>
    <row r="204" spans="1:26" ht="15.75" customHeight="1">
      <c r="A204" s="95" t="s">
        <v>1746</v>
      </c>
      <c r="B204" s="70" t="s">
        <v>1747</v>
      </c>
      <c r="C204" s="70" t="s">
        <v>89</v>
      </c>
      <c r="D204" s="95" t="s">
        <v>3072</v>
      </c>
      <c r="E204" s="178" t="s">
        <v>3073</v>
      </c>
      <c r="F204" s="95" t="s">
        <v>2836</v>
      </c>
      <c r="G204" s="95">
        <v>3</v>
      </c>
      <c r="H204" s="200">
        <v>3</v>
      </c>
      <c r="I204" s="201">
        <v>5</v>
      </c>
      <c r="J204" s="201">
        <v>20</v>
      </c>
      <c r="K204" s="201">
        <v>6.67</v>
      </c>
      <c r="L204" s="202" t="s">
        <v>105</v>
      </c>
      <c r="M204" s="203"/>
      <c r="N204" s="203"/>
      <c r="O204" s="203"/>
      <c r="P204" s="203"/>
      <c r="Q204" s="203"/>
      <c r="R204" s="203"/>
      <c r="S204" s="203"/>
      <c r="T204" s="203"/>
      <c r="U204" s="203"/>
      <c r="V204" s="203"/>
      <c r="W204" s="203"/>
      <c r="X204" s="203"/>
      <c r="Y204" s="203"/>
      <c r="Z204" s="203"/>
    </row>
    <row r="205" spans="1:26" ht="15.75" customHeight="1">
      <c r="A205" s="95" t="s">
        <v>1746</v>
      </c>
      <c r="B205" s="70" t="s">
        <v>1747</v>
      </c>
      <c r="C205" s="70" t="s">
        <v>89</v>
      </c>
      <c r="D205" s="95" t="s">
        <v>3074</v>
      </c>
      <c r="E205" s="178" t="s">
        <v>3075</v>
      </c>
      <c r="F205" s="95" t="s">
        <v>2836</v>
      </c>
      <c r="G205" s="95">
        <v>3</v>
      </c>
      <c r="H205" s="200">
        <v>3</v>
      </c>
      <c r="I205" s="201">
        <v>5</v>
      </c>
      <c r="J205" s="201">
        <v>20</v>
      </c>
      <c r="K205" s="201">
        <v>6.67</v>
      </c>
      <c r="L205" s="202" t="s">
        <v>105</v>
      </c>
      <c r="M205" s="203"/>
      <c r="N205" s="203"/>
      <c r="O205" s="203"/>
      <c r="P205" s="203"/>
      <c r="Q205" s="203"/>
      <c r="R205" s="203"/>
      <c r="S205" s="203"/>
      <c r="T205" s="203"/>
      <c r="U205" s="203"/>
      <c r="V205" s="203"/>
      <c r="W205" s="203"/>
      <c r="X205" s="203"/>
      <c r="Y205" s="203"/>
      <c r="Z205" s="203"/>
    </row>
    <row r="206" spans="1:26" ht="15.75" customHeight="1">
      <c r="A206" s="95" t="s">
        <v>1746</v>
      </c>
      <c r="B206" s="70" t="s">
        <v>1747</v>
      </c>
      <c r="C206" s="70" t="s">
        <v>89</v>
      </c>
      <c r="D206" s="95" t="s">
        <v>3076</v>
      </c>
      <c r="E206" s="178" t="s">
        <v>3077</v>
      </c>
      <c r="F206" s="95" t="s">
        <v>2836</v>
      </c>
      <c r="G206" s="95">
        <v>3</v>
      </c>
      <c r="H206" s="200">
        <v>3</v>
      </c>
      <c r="I206" s="201">
        <v>5</v>
      </c>
      <c r="J206" s="201">
        <v>20</v>
      </c>
      <c r="K206" s="201">
        <v>6.67</v>
      </c>
      <c r="L206" s="202" t="s">
        <v>105</v>
      </c>
      <c r="M206" s="203"/>
      <c r="N206" s="203"/>
      <c r="O206" s="203"/>
      <c r="P206" s="203"/>
      <c r="Q206" s="203"/>
      <c r="R206" s="203"/>
      <c r="S206" s="203"/>
      <c r="T206" s="203"/>
      <c r="U206" s="203"/>
      <c r="V206" s="203"/>
      <c r="W206" s="203"/>
      <c r="X206" s="203"/>
      <c r="Y206" s="203"/>
      <c r="Z206" s="203"/>
    </row>
    <row r="207" spans="1:26" ht="15.75" customHeight="1">
      <c r="A207" s="95" t="s">
        <v>1763</v>
      </c>
      <c r="B207" s="70" t="s">
        <v>1764</v>
      </c>
      <c r="C207" s="70" t="s">
        <v>89</v>
      </c>
      <c r="D207" s="95" t="s">
        <v>3078</v>
      </c>
      <c r="E207" s="178" t="s">
        <v>3079</v>
      </c>
      <c r="F207" s="95" t="s">
        <v>3063</v>
      </c>
      <c r="G207" s="95">
        <v>4</v>
      </c>
      <c r="H207" s="200">
        <v>4</v>
      </c>
      <c r="I207" s="201">
        <v>6</v>
      </c>
      <c r="J207" s="201">
        <v>20</v>
      </c>
      <c r="K207" s="201">
        <v>5</v>
      </c>
      <c r="L207" s="202" t="s">
        <v>105</v>
      </c>
      <c r="M207" s="203"/>
      <c r="N207" s="203"/>
      <c r="O207" s="203"/>
      <c r="P207" s="203"/>
      <c r="Q207" s="203"/>
      <c r="R207" s="203"/>
      <c r="S207" s="203"/>
      <c r="T207" s="203"/>
      <c r="U207" s="203"/>
      <c r="V207" s="203"/>
      <c r="W207" s="203"/>
      <c r="X207" s="203"/>
      <c r="Y207" s="203"/>
      <c r="Z207" s="203"/>
    </row>
    <row r="208" spans="1:26" ht="15.75" customHeight="1">
      <c r="A208" s="95" t="s">
        <v>3080</v>
      </c>
      <c r="B208" s="70" t="s">
        <v>3081</v>
      </c>
      <c r="C208" s="70" t="s">
        <v>89</v>
      </c>
      <c r="D208" s="95" t="s">
        <v>3082</v>
      </c>
      <c r="E208" s="178" t="s">
        <v>3075</v>
      </c>
      <c r="F208" s="95" t="s">
        <v>2836</v>
      </c>
      <c r="G208" s="95">
        <v>3</v>
      </c>
      <c r="H208" s="200">
        <v>3</v>
      </c>
      <c r="I208" s="201">
        <v>5</v>
      </c>
      <c r="J208" s="201">
        <v>20</v>
      </c>
      <c r="K208" s="201">
        <v>6.67</v>
      </c>
      <c r="L208" s="202" t="s">
        <v>105</v>
      </c>
      <c r="M208" s="203"/>
      <c r="N208" s="203"/>
      <c r="O208" s="203"/>
      <c r="P208" s="203"/>
      <c r="Q208" s="203"/>
      <c r="R208" s="203"/>
      <c r="S208" s="203"/>
      <c r="T208" s="203"/>
      <c r="U208" s="203"/>
      <c r="V208" s="203"/>
      <c r="W208" s="203"/>
      <c r="X208" s="203"/>
      <c r="Y208" s="203"/>
      <c r="Z208" s="203"/>
    </row>
    <row r="209" spans="1:26" ht="15.75" customHeight="1">
      <c r="A209" s="95" t="s">
        <v>1707</v>
      </c>
      <c r="B209" s="70" t="s">
        <v>1708</v>
      </c>
      <c r="C209" s="70" t="s">
        <v>89</v>
      </c>
      <c r="D209" s="95" t="s">
        <v>3083</v>
      </c>
      <c r="E209" s="178" t="s">
        <v>3084</v>
      </c>
      <c r="F209" s="95"/>
      <c r="G209" s="95">
        <v>2</v>
      </c>
      <c r="H209" s="200">
        <v>2</v>
      </c>
      <c r="I209" s="201">
        <v>5</v>
      </c>
      <c r="J209" s="201">
        <v>20</v>
      </c>
      <c r="K209" s="201">
        <v>6.67</v>
      </c>
      <c r="L209" s="202" t="s">
        <v>105</v>
      </c>
      <c r="M209" s="203"/>
      <c r="N209" s="203"/>
      <c r="O209" s="203"/>
      <c r="P209" s="203"/>
      <c r="Q209" s="203"/>
      <c r="R209" s="203"/>
      <c r="S209" s="203"/>
      <c r="T209" s="203"/>
      <c r="U209" s="203"/>
      <c r="V209" s="203"/>
      <c r="W209" s="203"/>
      <c r="X209" s="203"/>
      <c r="Y209" s="203"/>
      <c r="Z209" s="203"/>
    </row>
    <row r="210" spans="1:26" ht="15.75" customHeight="1">
      <c r="A210" s="95" t="s">
        <v>3085</v>
      </c>
      <c r="B210" s="70" t="s">
        <v>1741</v>
      </c>
      <c r="C210" s="70" t="s">
        <v>89</v>
      </c>
      <c r="D210" s="95" t="s">
        <v>3086</v>
      </c>
      <c r="E210" s="178" t="s">
        <v>3087</v>
      </c>
      <c r="F210" s="95"/>
      <c r="G210" s="95">
        <v>6</v>
      </c>
      <c r="H210" s="200">
        <v>6</v>
      </c>
      <c r="I210" s="201">
        <v>6</v>
      </c>
      <c r="J210" s="201">
        <v>20</v>
      </c>
      <c r="K210" s="201">
        <v>3.34</v>
      </c>
      <c r="L210" s="202" t="s">
        <v>105</v>
      </c>
      <c r="M210" s="203"/>
      <c r="N210" s="203"/>
      <c r="O210" s="203"/>
      <c r="P210" s="203"/>
      <c r="Q210" s="203"/>
      <c r="R210" s="203"/>
      <c r="S210" s="203"/>
      <c r="T210" s="203"/>
      <c r="U210" s="203"/>
      <c r="V210" s="203"/>
      <c r="W210" s="203"/>
      <c r="X210" s="203"/>
      <c r="Y210" s="203"/>
      <c r="Z210" s="203"/>
    </row>
    <row r="211" spans="1:26" ht="15.75" customHeight="1">
      <c r="A211" s="95" t="s">
        <v>1785</v>
      </c>
      <c r="B211" s="70" t="s">
        <v>1786</v>
      </c>
      <c r="C211" s="70" t="s">
        <v>89</v>
      </c>
      <c r="D211" s="95" t="s">
        <v>3083</v>
      </c>
      <c r="E211" s="178" t="s">
        <v>3084</v>
      </c>
      <c r="F211" s="95" t="s">
        <v>2836</v>
      </c>
      <c r="G211" s="95">
        <v>9</v>
      </c>
      <c r="H211" s="200">
        <v>2</v>
      </c>
      <c r="I211" s="201">
        <v>9</v>
      </c>
      <c r="J211" s="201">
        <v>20</v>
      </c>
      <c r="K211" s="201">
        <v>2.2200000000000002</v>
      </c>
      <c r="L211" s="202" t="s">
        <v>105</v>
      </c>
      <c r="M211" s="203"/>
      <c r="N211" s="203"/>
      <c r="O211" s="203"/>
      <c r="P211" s="203"/>
      <c r="Q211" s="203"/>
      <c r="R211" s="203"/>
      <c r="S211" s="203"/>
      <c r="T211" s="203"/>
      <c r="U211" s="203"/>
      <c r="V211" s="203"/>
      <c r="W211" s="203"/>
      <c r="X211" s="203"/>
      <c r="Y211" s="203"/>
      <c r="Z211" s="203"/>
    </row>
    <row r="212" spans="1:26" ht="15.75" customHeight="1">
      <c r="A212" s="95" t="s">
        <v>1806</v>
      </c>
      <c r="B212" s="70" t="s">
        <v>1807</v>
      </c>
      <c r="C212" s="70" t="s">
        <v>89</v>
      </c>
      <c r="D212" s="95" t="s">
        <v>3088</v>
      </c>
      <c r="E212" s="178" t="s">
        <v>3089</v>
      </c>
      <c r="F212" s="95" t="s">
        <v>2836</v>
      </c>
      <c r="G212" s="95">
        <v>3</v>
      </c>
      <c r="H212" s="200">
        <v>3</v>
      </c>
      <c r="I212" s="201">
        <v>3</v>
      </c>
      <c r="J212" s="201">
        <v>10</v>
      </c>
      <c r="K212" s="201">
        <v>3.34</v>
      </c>
      <c r="L212" s="202" t="s">
        <v>105</v>
      </c>
      <c r="M212" s="203"/>
      <c r="N212" s="203"/>
      <c r="O212" s="203"/>
      <c r="P212" s="203"/>
      <c r="Q212" s="203"/>
      <c r="R212" s="203"/>
      <c r="S212" s="203"/>
      <c r="T212" s="203"/>
      <c r="U212" s="203"/>
      <c r="V212" s="203"/>
      <c r="W212" s="203"/>
      <c r="X212" s="203"/>
      <c r="Y212" s="203"/>
      <c r="Z212" s="203"/>
    </row>
    <row r="213" spans="1:26" ht="15.75" customHeight="1">
      <c r="A213" s="95" t="s">
        <v>3090</v>
      </c>
      <c r="B213" s="70" t="s">
        <v>3091</v>
      </c>
      <c r="C213" s="70" t="s">
        <v>89</v>
      </c>
      <c r="D213" s="95" t="s">
        <v>3050</v>
      </c>
      <c r="E213" s="178" t="s">
        <v>3051</v>
      </c>
      <c r="F213" s="95" t="s">
        <v>2836</v>
      </c>
      <c r="G213" s="95">
        <v>4</v>
      </c>
      <c r="H213" s="200">
        <v>2</v>
      </c>
      <c r="I213" s="201">
        <v>4</v>
      </c>
      <c r="J213" s="201">
        <v>10</v>
      </c>
      <c r="K213" s="201">
        <v>2.5</v>
      </c>
      <c r="L213" s="202" t="s">
        <v>105</v>
      </c>
      <c r="M213" s="203"/>
      <c r="N213" s="203"/>
      <c r="O213" s="203"/>
      <c r="P213" s="203"/>
      <c r="Q213" s="203"/>
      <c r="R213" s="203"/>
      <c r="S213" s="203"/>
      <c r="T213" s="203"/>
      <c r="U213" s="203"/>
      <c r="V213" s="203"/>
      <c r="W213" s="203"/>
      <c r="X213" s="203"/>
      <c r="Y213" s="203"/>
      <c r="Z213" s="203"/>
    </row>
    <row r="214" spans="1:26" ht="15.75" customHeight="1">
      <c r="A214" s="95" t="s">
        <v>3092</v>
      </c>
      <c r="B214" s="70" t="s">
        <v>3093</v>
      </c>
      <c r="C214" s="70" t="s">
        <v>89</v>
      </c>
      <c r="D214" s="95" t="s">
        <v>3094</v>
      </c>
      <c r="E214" s="178" t="s">
        <v>3095</v>
      </c>
      <c r="F214" s="95" t="s">
        <v>2836</v>
      </c>
      <c r="G214" s="95">
        <v>2</v>
      </c>
      <c r="H214" s="200">
        <v>2</v>
      </c>
      <c r="I214" s="201">
        <v>2</v>
      </c>
      <c r="J214" s="201">
        <v>20</v>
      </c>
      <c r="K214" s="201">
        <v>10</v>
      </c>
      <c r="L214" s="202" t="s">
        <v>105</v>
      </c>
      <c r="M214" s="203"/>
      <c r="N214" s="203"/>
      <c r="O214" s="203"/>
      <c r="P214" s="203"/>
      <c r="Q214" s="203"/>
      <c r="R214" s="203"/>
      <c r="S214" s="203"/>
      <c r="T214" s="203"/>
      <c r="U214" s="203"/>
      <c r="V214" s="203"/>
      <c r="W214" s="203"/>
      <c r="X214" s="203"/>
      <c r="Y214" s="203"/>
      <c r="Z214" s="203"/>
    </row>
    <row r="215" spans="1:26" ht="15.75" customHeight="1">
      <c r="A215" s="95" t="s">
        <v>3096</v>
      </c>
      <c r="B215" s="70" t="s">
        <v>3097</v>
      </c>
      <c r="C215" s="70" t="s">
        <v>89</v>
      </c>
      <c r="D215" s="95" t="s">
        <v>3098</v>
      </c>
      <c r="E215" s="178" t="s">
        <v>3051</v>
      </c>
      <c r="F215" s="95" t="s">
        <v>3063</v>
      </c>
      <c r="G215" s="95">
        <v>3</v>
      </c>
      <c r="H215" s="200">
        <v>3</v>
      </c>
      <c r="I215" s="201">
        <v>3</v>
      </c>
      <c r="J215" s="201">
        <v>10</v>
      </c>
      <c r="K215" s="201">
        <v>3.34</v>
      </c>
      <c r="L215" s="202" t="s">
        <v>105</v>
      </c>
      <c r="M215" s="203"/>
      <c r="N215" s="203"/>
      <c r="O215" s="203"/>
      <c r="P215" s="203"/>
      <c r="Q215" s="203"/>
      <c r="R215" s="203"/>
      <c r="S215" s="203"/>
      <c r="T215" s="203"/>
      <c r="U215" s="203"/>
      <c r="V215" s="203"/>
      <c r="W215" s="203"/>
      <c r="X215" s="203"/>
      <c r="Y215" s="203"/>
      <c r="Z215" s="203"/>
    </row>
    <row r="216" spans="1:26" ht="15.75" customHeight="1">
      <c r="A216" s="95" t="s">
        <v>3099</v>
      </c>
      <c r="B216" s="70" t="s">
        <v>3100</v>
      </c>
      <c r="C216" s="70" t="s">
        <v>89</v>
      </c>
      <c r="D216" s="95" t="s">
        <v>3101</v>
      </c>
      <c r="E216" s="178"/>
      <c r="F216" s="95" t="s">
        <v>2836</v>
      </c>
      <c r="G216" s="95">
        <v>4</v>
      </c>
      <c r="H216" s="200">
        <v>4</v>
      </c>
      <c r="I216" s="201">
        <v>4</v>
      </c>
      <c r="J216" s="201">
        <v>20</v>
      </c>
      <c r="K216" s="201">
        <v>5</v>
      </c>
      <c r="L216" s="202" t="s">
        <v>105</v>
      </c>
      <c r="M216" s="203"/>
      <c r="N216" s="203"/>
      <c r="O216" s="203"/>
      <c r="P216" s="203"/>
      <c r="Q216" s="203"/>
      <c r="R216" s="203"/>
      <c r="S216" s="203"/>
      <c r="T216" s="203"/>
      <c r="U216" s="203"/>
      <c r="V216" s="203"/>
      <c r="W216" s="203"/>
      <c r="X216" s="203"/>
      <c r="Y216" s="203"/>
      <c r="Z216" s="203"/>
    </row>
    <row r="217" spans="1:26" ht="15.75" customHeight="1">
      <c r="A217" s="95" t="s">
        <v>3102</v>
      </c>
      <c r="B217" s="70" t="s">
        <v>3103</v>
      </c>
      <c r="C217" s="70" t="s">
        <v>89</v>
      </c>
      <c r="D217" s="95" t="s">
        <v>3098</v>
      </c>
      <c r="E217" s="178" t="s">
        <v>3051</v>
      </c>
      <c r="F217" s="95" t="s">
        <v>2836</v>
      </c>
      <c r="G217" s="95">
        <v>3</v>
      </c>
      <c r="H217" s="200">
        <v>3</v>
      </c>
      <c r="I217" s="201">
        <v>3</v>
      </c>
      <c r="J217" s="201">
        <v>20</v>
      </c>
      <c r="K217" s="201">
        <v>6.67</v>
      </c>
      <c r="L217" s="202" t="s">
        <v>105</v>
      </c>
      <c r="M217" s="203"/>
      <c r="N217" s="203"/>
      <c r="O217" s="203"/>
      <c r="P217" s="203"/>
      <c r="Q217" s="203"/>
      <c r="R217" s="203"/>
      <c r="S217" s="203"/>
      <c r="T217" s="203"/>
      <c r="U217" s="203"/>
      <c r="V217" s="203"/>
      <c r="W217" s="203"/>
      <c r="X217" s="203"/>
      <c r="Y217" s="203"/>
      <c r="Z217" s="203"/>
    </row>
    <row r="218" spans="1:26" ht="15.75" customHeight="1">
      <c r="A218" s="95" t="s">
        <v>3104</v>
      </c>
      <c r="B218" s="70" t="s">
        <v>3105</v>
      </c>
      <c r="C218" s="70" t="s">
        <v>89</v>
      </c>
      <c r="D218" s="95" t="s">
        <v>3101</v>
      </c>
      <c r="E218" s="178" t="s">
        <v>3106</v>
      </c>
      <c r="F218" s="95" t="s">
        <v>2836</v>
      </c>
      <c r="G218" s="95">
        <v>4</v>
      </c>
      <c r="H218" s="200">
        <v>4</v>
      </c>
      <c r="I218" s="201">
        <v>4</v>
      </c>
      <c r="J218" s="201">
        <v>20</v>
      </c>
      <c r="K218" s="201">
        <v>5</v>
      </c>
      <c r="L218" s="202" t="s">
        <v>105</v>
      </c>
      <c r="M218" s="203"/>
      <c r="N218" s="203"/>
      <c r="O218" s="203"/>
      <c r="P218" s="203"/>
      <c r="Q218" s="203"/>
      <c r="R218" s="203"/>
      <c r="S218" s="203"/>
      <c r="T218" s="203"/>
      <c r="U218" s="203"/>
      <c r="V218" s="203"/>
      <c r="W218" s="203"/>
      <c r="X218" s="203"/>
      <c r="Y218" s="203"/>
      <c r="Z218" s="203"/>
    </row>
    <row r="219" spans="1:26" ht="15.75" customHeight="1">
      <c r="A219" s="95" t="s">
        <v>3107</v>
      </c>
      <c r="B219" s="70" t="s">
        <v>3108</v>
      </c>
      <c r="C219" s="70" t="s">
        <v>89</v>
      </c>
      <c r="D219" s="95" t="s">
        <v>3098</v>
      </c>
      <c r="E219" s="178" t="s">
        <v>3051</v>
      </c>
      <c r="F219" s="95" t="s">
        <v>3063</v>
      </c>
      <c r="G219" s="95">
        <v>3</v>
      </c>
      <c r="H219" s="200">
        <v>3</v>
      </c>
      <c r="I219" s="201">
        <v>5</v>
      </c>
      <c r="J219" s="201">
        <v>20</v>
      </c>
      <c r="K219" s="201">
        <v>6.67</v>
      </c>
      <c r="L219" s="202" t="s">
        <v>105</v>
      </c>
      <c r="M219" s="203"/>
      <c r="N219" s="203"/>
      <c r="O219" s="203"/>
      <c r="P219" s="203"/>
      <c r="Q219" s="203"/>
      <c r="R219" s="203"/>
      <c r="S219" s="203"/>
      <c r="T219" s="203"/>
      <c r="U219" s="203"/>
      <c r="V219" s="203"/>
      <c r="W219" s="203"/>
      <c r="X219" s="203"/>
      <c r="Y219" s="203"/>
      <c r="Z219" s="203"/>
    </row>
    <row r="220" spans="1:26" ht="15.75" customHeight="1">
      <c r="A220" s="95" t="s">
        <v>3109</v>
      </c>
      <c r="B220" s="70" t="s">
        <v>3110</v>
      </c>
      <c r="C220" s="70" t="s">
        <v>89</v>
      </c>
      <c r="D220" s="95" t="s">
        <v>3098</v>
      </c>
      <c r="E220" s="178" t="s">
        <v>3051</v>
      </c>
      <c r="F220" s="95" t="s">
        <v>2836</v>
      </c>
      <c r="G220" s="95">
        <v>3</v>
      </c>
      <c r="H220" s="200">
        <v>3</v>
      </c>
      <c r="I220" s="201">
        <v>3</v>
      </c>
      <c r="J220" s="201">
        <v>20</v>
      </c>
      <c r="K220" s="201">
        <v>6.67</v>
      </c>
      <c r="L220" s="202" t="s">
        <v>105</v>
      </c>
      <c r="M220" s="203"/>
      <c r="N220" s="203"/>
      <c r="O220" s="203"/>
      <c r="P220" s="203"/>
      <c r="Q220" s="203"/>
      <c r="R220" s="203"/>
      <c r="S220" s="203"/>
      <c r="T220" s="203"/>
      <c r="U220" s="203"/>
      <c r="V220" s="203"/>
      <c r="W220" s="203"/>
      <c r="X220" s="203"/>
      <c r="Y220" s="203"/>
      <c r="Z220" s="203"/>
    </row>
    <row r="221" spans="1:26" ht="15.75" customHeight="1">
      <c r="A221" s="95" t="s">
        <v>3111</v>
      </c>
      <c r="B221" s="70" t="s">
        <v>3112</v>
      </c>
      <c r="C221" s="70" t="s">
        <v>89</v>
      </c>
      <c r="D221" s="95" t="s">
        <v>3098</v>
      </c>
      <c r="E221" s="178" t="s">
        <v>3051</v>
      </c>
      <c r="F221" s="95" t="s">
        <v>2836</v>
      </c>
      <c r="G221" s="95">
        <v>3</v>
      </c>
      <c r="H221" s="200">
        <v>3</v>
      </c>
      <c r="I221" s="201">
        <v>3</v>
      </c>
      <c r="J221" s="201">
        <v>20</v>
      </c>
      <c r="K221" s="201">
        <v>6.67</v>
      </c>
      <c r="L221" s="202" t="s">
        <v>105</v>
      </c>
      <c r="M221" s="203"/>
      <c r="N221" s="203"/>
      <c r="O221" s="203"/>
      <c r="P221" s="203"/>
      <c r="Q221" s="203"/>
      <c r="R221" s="203"/>
      <c r="S221" s="203"/>
      <c r="T221" s="203"/>
      <c r="U221" s="203"/>
      <c r="V221" s="203"/>
      <c r="W221" s="203"/>
      <c r="X221" s="203"/>
      <c r="Y221" s="203"/>
      <c r="Z221" s="203"/>
    </row>
    <row r="222" spans="1:26" ht="15.75" customHeight="1">
      <c r="A222" s="95" t="s">
        <v>3113</v>
      </c>
      <c r="B222" s="70" t="s">
        <v>3114</v>
      </c>
      <c r="C222" s="70" t="s">
        <v>89</v>
      </c>
      <c r="D222" s="95" t="s">
        <v>3098</v>
      </c>
      <c r="E222" s="178" t="s">
        <v>3051</v>
      </c>
      <c r="F222" s="95"/>
      <c r="G222" s="95">
        <v>3</v>
      </c>
      <c r="H222" s="200">
        <v>3</v>
      </c>
      <c r="I222" s="201">
        <v>4</v>
      </c>
      <c r="J222" s="201">
        <v>20</v>
      </c>
      <c r="K222" s="201">
        <v>6.67</v>
      </c>
      <c r="L222" s="202" t="s">
        <v>105</v>
      </c>
      <c r="M222" s="203"/>
      <c r="N222" s="203"/>
      <c r="O222" s="203"/>
      <c r="P222" s="203"/>
      <c r="Q222" s="203"/>
      <c r="R222" s="203"/>
      <c r="S222" s="203"/>
      <c r="T222" s="203"/>
      <c r="U222" s="203"/>
      <c r="V222" s="203"/>
      <c r="W222" s="203"/>
      <c r="X222" s="203"/>
      <c r="Y222" s="203"/>
      <c r="Z222" s="203"/>
    </row>
    <row r="223" spans="1:26" ht="15.75" customHeight="1">
      <c r="A223" s="95" t="s">
        <v>3046</v>
      </c>
      <c r="B223" s="70" t="s">
        <v>3047</v>
      </c>
      <c r="C223" s="70" t="s">
        <v>89</v>
      </c>
      <c r="D223" s="95" t="s">
        <v>3048</v>
      </c>
      <c r="E223" s="178" t="s">
        <v>3049</v>
      </c>
      <c r="F223" s="95" t="s">
        <v>2836</v>
      </c>
      <c r="G223" s="95">
        <v>4</v>
      </c>
      <c r="H223" s="200">
        <v>4</v>
      </c>
      <c r="I223" s="201">
        <v>4</v>
      </c>
      <c r="J223" s="201">
        <v>20</v>
      </c>
      <c r="K223" s="201">
        <v>5</v>
      </c>
      <c r="L223" s="202" t="s">
        <v>1813</v>
      </c>
      <c r="M223" s="203"/>
      <c r="N223" s="203"/>
      <c r="O223" s="203"/>
      <c r="P223" s="203"/>
      <c r="Q223" s="203"/>
      <c r="R223" s="203"/>
      <c r="S223" s="203"/>
      <c r="T223" s="203"/>
      <c r="U223" s="203"/>
      <c r="V223" s="203"/>
      <c r="W223" s="203"/>
      <c r="X223" s="203"/>
      <c r="Y223" s="203"/>
      <c r="Z223" s="203"/>
    </row>
    <row r="224" spans="1:26" ht="15.75" customHeight="1">
      <c r="A224" s="95" t="s">
        <v>3046</v>
      </c>
      <c r="B224" s="70" t="s">
        <v>3047</v>
      </c>
      <c r="C224" s="70" t="s">
        <v>89</v>
      </c>
      <c r="D224" s="95" t="s">
        <v>3050</v>
      </c>
      <c r="E224" s="178" t="s">
        <v>3051</v>
      </c>
      <c r="F224" s="91" t="s">
        <v>3052</v>
      </c>
      <c r="G224" s="95">
        <v>4</v>
      </c>
      <c r="H224" s="200">
        <v>4</v>
      </c>
      <c r="I224" s="201">
        <v>4</v>
      </c>
      <c r="J224" s="201">
        <v>20</v>
      </c>
      <c r="K224" s="201">
        <v>5</v>
      </c>
      <c r="L224" s="202" t="s">
        <v>1813</v>
      </c>
      <c r="M224" s="203"/>
      <c r="N224" s="203"/>
      <c r="O224" s="203"/>
      <c r="P224" s="203"/>
      <c r="Q224" s="203"/>
      <c r="R224" s="203"/>
      <c r="S224" s="203"/>
      <c r="T224" s="203"/>
      <c r="U224" s="203"/>
      <c r="V224" s="203"/>
      <c r="W224" s="203"/>
      <c r="X224" s="203"/>
      <c r="Y224" s="203"/>
      <c r="Z224" s="203"/>
    </row>
    <row r="225" spans="1:26" ht="15.75" customHeight="1">
      <c r="A225" s="95" t="s">
        <v>3115</v>
      </c>
      <c r="B225" s="70" t="s">
        <v>3116</v>
      </c>
      <c r="C225" s="70" t="s">
        <v>89</v>
      </c>
      <c r="D225" s="95" t="s">
        <v>3117</v>
      </c>
      <c r="E225" s="178" t="s">
        <v>3118</v>
      </c>
      <c r="F225" s="95" t="s">
        <v>3052</v>
      </c>
      <c r="G225" s="95">
        <v>3</v>
      </c>
      <c r="H225" s="200">
        <v>1</v>
      </c>
      <c r="I225" s="201">
        <v>5</v>
      </c>
      <c r="J225" s="201">
        <v>20</v>
      </c>
      <c r="K225" s="201">
        <v>6.67</v>
      </c>
      <c r="L225" s="202" t="s">
        <v>1813</v>
      </c>
      <c r="M225" s="203"/>
      <c r="N225" s="203"/>
      <c r="O225" s="203"/>
      <c r="P225" s="203"/>
      <c r="Q225" s="203"/>
      <c r="R225" s="203"/>
      <c r="S225" s="203"/>
      <c r="T225" s="203"/>
      <c r="U225" s="203"/>
      <c r="V225" s="203"/>
      <c r="W225" s="203"/>
      <c r="X225" s="203"/>
      <c r="Y225" s="203"/>
      <c r="Z225" s="203"/>
    </row>
    <row r="226" spans="1:26" ht="15.75" customHeight="1">
      <c r="A226" s="95" t="s">
        <v>3053</v>
      </c>
      <c r="B226" s="70" t="s">
        <v>1708</v>
      </c>
      <c r="C226" s="70" t="s">
        <v>89</v>
      </c>
      <c r="D226" s="95" t="s">
        <v>3054</v>
      </c>
      <c r="E226" s="178" t="s">
        <v>3055</v>
      </c>
      <c r="F226" s="95" t="s">
        <v>1872</v>
      </c>
      <c r="G226" s="95">
        <v>3</v>
      </c>
      <c r="H226" s="200">
        <v>3</v>
      </c>
      <c r="I226" s="201">
        <v>5</v>
      </c>
      <c r="J226" s="201">
        <v>20</v>
      </c>
      <c r="K226" s="201">
        <v>6.67</v>
      </c>
      <c r="L226" s="202" t="s">
        <v>1813</v>
      </c>
      <c r="M226" s="203"/>
      <c r="N226" s="203"/>
      <c r="O226" s="203"/>
      <c r="P226" s="203"/>
      <c r="Q226" s="203"/>
      <c r="R226" s="203"/>
      <c r="S226" s="203"/>
      <c r="T226" s="203"/>
      <c r="U226" s="203"/>
      <c r="V226" s="203"/>
      <c r="W226" s="203"/>
      <c r="X226" s="203"/>
      <c r="Y226" s="203"/>
      <c r="Z226" s="203"/>
    </row>
    <row r="227" spans="1:26" ht="15.75" customHeight="1">
      <c r="A227" s="95" t="s">
        <v>1714</v>
      </c>
      <c r="B227" s="70" t="s">
        <v>1715</v>
      </c>
      <c r="C227" s="70" t="s">
        <v>89</v>
      </c>
      <c r="D227" s="95" t="s">
        <v>3056</v>
      </c>
      <c r="E227" s="178" t="s">
        <v>3057</v>
      </c>
      <c r="F227" s="95" t="s">
        <v>3058</v>
      </c>
      <c r="G227" s="95">
        <v>3</v>
      </c>
      <c r="H227" s="200">
        <v>3</v>
      </c>
      <c r="I227" s="201">
        <v>5</v>
      </c>
      <c r="J227" s="201">
        <v>10</v>
      </c>
      <c r="K227" s="201">
        <v>3.34</v>
      </c>
      <c r="L227" s="202" t="s">
        <v>1813</v>
      </c>
      <c r="M227" s="203"/>
      <c r="N227" s="203"/>
      <c r="O227" s="203"/>
      <c r="P227" s="203"/>
      <c r="Q227" s="203"/>
      <c r="R227" s="203"/>
      <c r="S227" s="203"/>
      <c r="T227" s="203"/>
      <c r="U227" s="203"/>
      <c r="V227" s="203"/>
      <c r="W227" s="203"/>
      <c r="X227" s="203"/>
      <c r="Y227" s="203"/>
      <c r="Z227" s="203"/>
    </row>
    <row r="228" spans="1:26" ht="15.75" customHeight="1">
      <c r="A228" s="95" t="s">
        <v>1714</v>
      </c>
      <c r="B228" s="70" t="s">
        <v>1715</v>
      </c>
      <c r="C228" s="70" t="s">
        <v>89</v>
      </c>
      <c r="D228" s="95" t="s">
        <v>3059</v>
      </c>
      <c r="E228" s="178" t="s">
        <v>3060</v>
      </c>
      <c r="F228" s="95" t="s">
        <v>3058</v>
      </c>
      <c r="G228" s="95">
        <v>3</v>
      </c>
      <c r="H228" s="200">
        <v>3</v>
      </c>
      <c r="I228" s="201">
        <v>5</v>
      </c>
      <c r="J228" s="201">
        <v>20</v>
      </c>
      <c r="K228" s="201">
        <v>6.67</v>
      </c>
      <c r="L228" s="202" t="s">
        <v>1813</v>
      </c>
      <c r="M228" s="203"/>
      <c r="N228" s="203"/>
      <c r="O228" s="203"/>
      <c r="P228" s="203"/>
      <c r="Q228" s="203"/>
      <c r="R228" s="203"/>
      <c r="S228" s="203"/>
      <c r="T228" s="203"/>
      <c r="U228" s="203"/>
      <c r="V228" s="203"/>
      <c r="W228" s="203"/>
      <c r="X228" s="203"/>
      <c r="Y228" s="203"/>
      <c r="Z228" s="203"/>
    </row>
    <row r="229" spans="1:26" ht="15.75" customHeight="1">
      <c r="A229" s="95" t="s">
        <v>1714</v>
      </c>
      <c r="B229" s="70" t="s">
        <v>1715</v>
      </c>
      <c r="C229" s="70" t="s">
        <v>89</v>
      </c>
      <c r="D229" s="95" t="s">
        <v>3061</v>
      </c>
      <c r="E229" s="178" t="s">
        <v>3062</v>
      </c>
      <c r="F229" s="95" t="s">
        <v>3063</v>
      </c>
      <c r="G229" s="95">
        <v>3</v>
      </c>
      <c r="H229" s="200">
        <v>3</v>
      </c>
      <c r="I229" s="201">
        <v>5</v>
      </c>
      <c r="J229" s="201">
        <v>10</v>
      </c>
      <c r="K229" s="201">
        <v>5</v>
      </c>
      <c r="L229" s="202" t="s">
        <v>1813</v>
      </c>
      <c r="M229" s="203"/>
      <c r="N229" s="203"/>
      <c r="O229" s="203"/>
      <c r="P229" s="203"/>
      <c r="Q229" s="203"/>
      <c r="R229" s="203"/>
      <c r="S229" s="203"/>
      <c r="T229" s="203"/>
      <c r="U229" s="203"/>
      <c r="V229" s="203"/>
      <c r="W229" s="203"/>
      <c r="X229" s="203"/>
      <c r="Y229" s="203"/>
      <c r="Z229" s="203"/>
    </row>
    <row r="230" spans="1:26" ht="15.75" customHeight="1">
      <c r="A230" s="95" t="s">
        <v>1714</v>
      </c>
      <c r="B230" s="70" t="s">
        <v>1715</v>
      </c>
      <c r="C230" s="70" t="s">
        <v>89</v>
      </c>
      <c r="D230" s="95" t="s">
        <v>3064</v>
      </c>
      <c r="E230" s="178" t="s">
        <v>3065</v>
      </c>
      <c r="F230" s="95" t="s">
        <v>2836</v>
      </c>
      <c r="G230" s="95">
        <v>3</v>
      </c>
      <c r="H230" s="200">
        <v>3</v>
      </c>
      <c r="I230" s="201">
        <v>5</v>
      </c>
      <c r="J230" s="201">
        <v>10</v>
      </c>
      <c r="K230" s="201">
        <v>5</v>
      </c>
      <c r="L230" s="202" t="s">
        <v>1813</v>
      </c>
      <c r="M230" s="203"/>
      <c r="N230" s="203"/>
      <c r="O230" s="203"/>
      <c r="P230" s="203"/>
      <c r="Q230" s="203"/>
      <c r="R230" s="203"/>
      <c r="S230" s="203"/>
      <c r="T230" s="203"/>
      <c r="U230" s="203"/>
      <c r="V230" s="203"/>
      <c r="W230" s="203"/>
      <c r="X230" s="203"/>
      <c r="Y230" s="203"/>
      <c r="Z230" s="203"/>
    </row>
    <row r="231" spans="1:26" ht="15.75" customHeight="1">
      <c r="A231" s="95" t="s">
        <v>1730</v>
      </c>
      <c r="B231" s="70" t="s">
        <v>1731</v>
      </c>
      <c r="C231" s="70" t="s">
        <v>89</v>
      </c>
      <c r="D231" s="95" t="s">
        <v>3054</v>
      </c>
      <c r="E231" s="178" t="s">
        <v>3055</v>
      </c>
      <c r="F231" s="95" t="s">
        <v>1872</v>
      </c>
      <c r="G231" s="95">
        <v>3</v>
      </c>
      <c r="H231" s="200">
        <v>3</v>
      </c>
      <c r="I231" s="201">
        <v>5</v>
      </c>
      <c r="J231" s="201">
        <v>20</v>
      </c>
      <c r="K231" s="201">
        <v>6.67</v>
      </c>
      <c r="L231" s="202" t="s">
        <v>1813</v>
      </c>
      <c r="M231" s="203"/>
      <c r="N231" s="203"/>
      <c r="O231" s="203"/>
      <c r="P231" s="203"/>
      <c r="Q231" s="203"/>
      <c r="R231" s="203"/>
      <c r="S231" s="203"/>
      <c r="T231" s="203"/>
      <c r="U231" s="203"/>
      <c r="V231" s="203"/>
      <c r="W231" s="203"/>
      <c r="X231" s="203"/>
      <c r="Y231" s="203"/>
      <c r="Z231" s="203"/>
    </row>
    <row r="232" spans="1:26" ht="15.75" customHeight="1">
      <c r="A232" s="95" t="s">
        <v>1740</v>
      </c>
      <c r="B232" s="70" t="s">
        <v>1741</v>
      </c>
      <c r="C232" s="70" t="s">
        <v>89</v>
      </c>
      <c r="D232" s="95" t="s">
        <v>3119</v>
      </c>
      <c r="E232" s="178" t="s">
        <v>3067</v>
      </c>
      <c r="F232" s="95" t="s">
        <v>425</v>
      </c>
      <c r="G232" s="95">
        <v>6</v>
      </c>
      <c r="H232" s="200">
        <v>6</v>
      </c>
      <c r="I232" s="201">
        <v>6</v>
      </c>
      <c r="J232" s="201">
        <v>20</v>
      </c>
      <c r="K232" s="201">
        <v>3.34</v>
      </c>
      <c r="L232" s="202" t="s">
        <v>1813</v>
      </c>
      <c r="M232" s="203"/>
      <c r="N232" s="203"/>
      <c r="O232" s="203"/>
      <c r="P232" s="203"/>
      <c r="Q232" s="203"/>
      <c r="R232" s="203"/>
      <c r="S232" s="203"/>
      <c r="T232" s="203"/>
      <c r="U232" s="203"/>
      <c r="V232" s="203"/>
      <c r="W232" s="203"/>
      <c r="X232" s="203"/>
      <c r="Y232" s="203"/>
      <c r="Z232" s="203"/>
    </row>
    <row r="233" spans="1:26" ht="15.75" customHeight="1">
      <c r="A233" s="95" t="s">
        <v>1740</v>
      </c>
      <c r="B233" s="70" t="s">
        <v>1741</v>
      </c>
      <c r="C233" s="70" t="s">
        <v>89</v>
      </c>
      <c r="D233" s="95" t="s">
        <v>3068</v>
      </c>
      <c r="E233" s="178" t="s">
        <v>3069</v>
      </c>
      <c r="F233" s="95" t="s">
        <v>425</v>
      </c>
      <c r="G233" s="95">
        <v>6</v>
      </c>
      <c r="H233" s="200">
        <v>6</v>
      </c>
      <c r="I233" s="201">
        <v>6</v>
      </c>
      <c r="J233" s="201">
        <v>20</v>
      </c>
      <c r="K233" s="201">
        <v>3.34</v>
      </c>
      <c r="L233" s="202" t="s">
        <v>1813</v>
      </c>
      <c r="M233" s="203"/>
      <c r="N233" s="203"/>
      <c r="O233" s="203"/>
      <c r="P233" s="203"/>
      <c r="Q233" s="203"/>
      <c r="R233" s="203"/>
      <c r="S233" s="203"/>
      <c r="T233" s="203"/>
      <c r="U233" s="203"/>
      <c r="V233" s="203"/>
      <c r="W233" s="203"/>
      <c r="X233" s="203"/>
      <c r="Y233" s="203"/>
      <c r="Z233" s="203"/>
    </row>
    <row r="234" spans="1:26" ht="15.75" customHeight="1">
      <c r="A234" s="95" t="s">
        <v>1740</v>
      </c>
      <c r="B234" s="70" t="s">
        <v>1741</v>
      </c>
      <c r="C234" s="70" t="s">
        <v>89</v>
      </c>
      <c r="D234" s="95" t="s">
        <v>3070</v>
      </c>
      <c r="E234" s="178" t="s">
        <v>3071</v>
      </c>
      <c r="F234" s="95" t="s">
        <v>2836</v>
      </c>
      <c r="G234" s="95">
        <v>6</v>
      </c>
      <c r="H234" s="200">
        <v>6</v>
      </c>
      <c r="I234" s="201">
        <v>6</v>
      </c>
      <c r="J234" s="201">
        <v>20</v>
      </c>
      <c r="K234" s="201">
        <v>3.34</v>
      </c>
      <c r="L234" s="202" t="s">
        <v>1813</v>
      </c>
      <c r="M234" s="203"/>
      <c r="N234" s="203"/>
      <c r="O234" s="203"/>
      <c r="P234" s="203"/>
      <c r="Q234" s="203"/>
      <c r="R234" s="203"/>
      <c r="S234" s="203"/>
      <c r="T234" s="203"/>
      <c r="U234" s="203"/>
      <c r="V234" s="203"/>
      <c r="W234" s="203"/>
      <c r="X234" s="203"/>
      <c r="Y234" s="203"/>
      <c r="Z234" s="203"/>
    </row>
    <row r="235" spans="1:26" ht="15.75" customHeight="1">
      <c r="A235" s="95" t="s">
        <v>1746</v>
      </c>
      <c r="B235" s="70" t="s">
        <v>1747</v>
      </c>
      <c r="C235" s="70" t="s">
        <v>89</v>
      </c>
      <c r="D235" s="95" t="s">
        <v>3072</v>
      </c>
      <c r="E235" s="178" t="s">
        <v>3073</v>
      </c>
      <c r="F235" s="95" t="s">
        <v>2836</v>
      </c>
      <c r="G235" s="95">
        <v>3</v>
      </c>
      <c r="H235" s="200">
        <v>3</v>
      </c>
      <c r="I235" s="201">
        <v>5</v>
      </c>
      <c r="J235" s="201">
        <v>20</v>
      </c>
      <c r="K235" s="201">
        <v>6.67</v>
      </c>
      <c r="L235" s="202" t="s">
        <v>1813</v>
      </c>
      <c r="M235" s="203"/>
      <c r="N235" s="203"/>
      <c r="O235" s="203"/>
      <c r="P235" s="203"/>
      <c r="Q235" s="203"/>
      <c r="R235" s="203"/>
      <c r="S235" s="203"/>
      <c r="T235" s="203"/>
      <c r="U235" s="203"/>
      <c r="V235" s="203"/>
      <c r="W235" s="203"/>
      <c r="X235" s="203"/>
      <c r="Y235" s="203"/>
      <c r="Z235" s="203"/>
    </row>
    <row r="236" spans="1:26" ht="15.75" customHeight="1">
      <c r="A236" s="95" t="s">
        <v>1746</v>
      </c>
      <c r="B236" s="70" t="s">
        <v>1747</v>
      </c>
      <c r="C236" s="70" t="s">
        <v>89</v>
      </c>
      <c r="D236" s="95" t="s">
        <v>3074</v>
      </c>
      <c r="E236" s="178" t="s">
        <v>3075</v>
      </c>
      <c r="F236" s="95" t="s">
        <v>2836</v>
      </c>
      <c r="G236" s="95">
        <v>3</v>
      </c>
      <c r="H236" s="200">
        <v>3</v>
      </c>
      <c r="I236" s="201">
        <v>5</v>
      </c>
      <c r="J236" s="201">
        <v>20</v>
      </c>
      <c r="K236" s="201">
        <v>6.67</v>
      </c>
      <c r="L236" s="202" t="s">
        <v>1813</v>
      </c>
      <c r="M236" s="203"/>
      <c r="N236" s="203"/>
      <c r="O236" s="203"/>
      <c r="P236" s="203"/>
      <c r="Q236" s="203"/>
      <c r="R236" s="203"/>
      <c r="S236" s="203"/>
      <c r="T236" s="203"/>
      <c r="U236" s="203"/>
      <c r="V236" s="203"/>
      <c r="W236" s="203"/>
      <c r="X236" s="203"/>
      <c r="Y236" s="203"/>
      <c r="Z236" s="203"/>
    </row>
    <row r="237" spans="1:26" ht="15.75" customHeight="1">
      <c r="A237" s="95" t="s">
        <v>1746</v>
      </c>
      <c r="B237" s="70" t="s">
        <v>1747</v>
      </c>
      <c r="C237" s="70" t="s">
        <v>89</v>
      </c>
      <c r="D237" s="95" t="s">
        <v>3076</v>
      </c>
      <c r="E237" s="178" t="s">
        <v>3077</v>
      </c>
      <c r="F237" s="95" t="s">
        <v>2836</v>
      </c>
      <c r="G237" s="95">
        <v>3</v>
      </c>
      <c r="H237" s="200">
        <v>3</v>
      </c>
      <c r="I237" s="201">
        <v>5</v>
      </c>
      <c r="J237" s="201">
        <v>20</v>
      </c>
      <c r="K237" s="201">
        <v>6.67</v>
      </c>
      <c r="L237" s="202" t="s">
        <v>1813</v>
      </c>
      <c r="M237" s="203"/>
      <c r="N237" s="203"/>
      <c r="O237" s="203"/>
      <c r="P237" s="203"/>
      <c r="Q237" s="203"/>
      <c r="R237" s="203"/>
      <c r="S237" s="203"/>
      <c r="T237" s="203"/>
      <c r="U237" s="203"/>
      <c r="V237" s="203"/>
      <c r="W237" s="203"/>
      <c r="X237" s="203"/>
      <c r="Y237" s="203"/>
      <c r="Z237" s="203"/>
    </row>
    <row r="238" spans="1:26" ht="15.75" customHeight="1">
      <c r="A238" s="95" t="s">
        <v>1763</v>
      </c>
      <c r="B238" s="70" t="s">
        <v>1764</v>
      </c>
      <c r="C238" s="70" t="s">
        <v>89</v>
      </c>
      <c r="D238" s="95" t="s">
        <v>3078</v>
      </c>
      <c r="E238" s="178" t="s">
        <v>3079</v>
      </c>
      <c r="F238" s="95" t="s">
        <v>3063</v>
      </c>
      <c r="G238" s="95">
        <v>4</v>
      </c>
      <c r="H238" s="200">
        <v>4</v>
      </c>
      <c r="I238" s="201">
        <v>6</v>
      </c>
      <c r="J238" s="201">
        <v>20</v>
      </c>
      <c r="K238" s="201">
        <v>5</v>
      </c>
      <c r="L238" s="202" t="s">
        <v>1813</v>
      </c>
      <c r="M238" s="203"/>
      <c r="N238" s="203"/>
      <c r="O238" s="203"/>
      <c r="P238" s="203"/>
      <c r="Q238" s="203"/>
      <c r="R238" s="203"/>
      <c r="S238" s="203"/>
      <c r="T238" s="203"/>
      <c r="U238" s="203"/>
      <c r="V238" s="203"/>
      <c r="W238" s="203"/>
      <c r="X238" s="203"/>
      <c r="Y238" s="203"/>
      <c r="Z238" s="203"/>
    </row>
    <row r="239" spans="1:26" ht="15.75" customHeight="1">
      <c r="A239" s="95" t="s">
        <v>3080</v>
      </c>
      <c r="B239" s="70" t="s">
        <v>3081</v>
      </c>
      <c r="C239" s="70" t="s">
        <v>89</v>
      </c>
      <c r="D239" s="95" t="s">
        <v>3082</v>
      </c>
      <c r="E239" s="178" t="s">
        <v>3075</v>
      </c>
      <c r="F239" s="95" t="s">
        <v>2836</v>
      </c>
      <c r="G239" s="95">
        <v>3</v>
      </c>
      <c r="H239" s="200">
        <v>3</v>
      </c>
      <c r="I239" s="201">
        <v>5</v>
      </c>
      <c r="J239" s="201">
        <v>20</v>
      </c>
      <c r="K239" s="201">
        <v>6.67</v>
      </c>
      <c r="L239" s="202" t="s">
        <v>1813</v>
      </c>
      <c r="M239" s="203"/>
      <c r="N239" s="203"/>
      <c r="O239" s="203"/>
      <c r="P239" s="203"/>
      <c r="Q239" s="203"/>
      <c r="R239" s="203"/>
      <c r="S239" s="203"/>
      <c r="T239" s="203"/>
      <c r="U239" s="203"/>
      <c r="V239" s="203"/>
      <c r="W239" s="203"/>
      <c r="X239" s="203"/>
      <c r="Y239" s="203"/>
      <c r="Z239" s="203"/>
    </row>
    <row r="240" spans="1:26" ht="15.75" customHeight="1">
      <c r="A240" s="95" t="s">
        <v>1707</v>
      </c>
      <c r="B240" s="70" t="s">
        <v>1708</v>
      </c>
      <c r="C240" s="70" t="s">
        <v>89</v>
      </c>
      <c r="D240" s="95" t="s">
        <v>3083</v>
      </c>
      <c r="E240" s="178" t="s">
        <v>3084</v>
      </c>
      <c r="F240" s="95"/>
      <c r="G240" s="95">
        <v>2</v>
      </c>
      <c r="H240" s="200">
        <v>2</v>
      </c>
      <c r="I240" s="201">
        <v>5</v>
      </c>
      <c r="J240" s="201">
        <v>20</v>
      </c>
      <c r="K240" s="201">
        <v>6.67</v>
      </c>
      <c r="L240" s="202" t="s">
        <v>1813</v>
      </c>
      <c r="M240" s="203"/>
      <c r="N240" s="203"/>
      <c r="O240" s="203"/>
      <c r="P240" s="203"/>
      <c r="Q240" s="203"/>
      <c r="R240" s="203"/>
      <c r="S240" s="203"/>
      <c r="T240" s="203"/>
      <c r="U240" s="203"/>
      <c r="V240" s="203"/>
      <c r="W240" s="203"/>
      <c r="X240" s="203"/>
      <c r="Y240" s="203"/>
      <c r="Z240" s="203"/>
    </row>
    <row r="241" spans="1:26" ht="15.75" customHeight="1">
      <c r="A241" s="95" t="s">
        <v>3085</v>
      </c>
      <c r="B241" s="70" t="s">
        <v>1741</v>
      </c>
      <c r="C241" s="70" t="s">
        <v>89</v>
      </c>
      <c r="D241" s="95" t="s">
        <v>3086</v>
      </c>
      <c r="E241" s="178" t="s">
        <v>3087</v>
      </c>
      <c r="F241" s="95"/>
      <c r="G241" s="95">
        <v>6</v>
      </c>
      <c r="H241" s="200">
        <v>6</v>
      </c>
      <c r="I241" s="201">
        <v>6</v>
      </c>
      <c r="J241" s="201">
        <v>20</v>
      </c>
      <c r="K241" s="201">
        <v>3.34</v>
      </c>
      <c r="L241" s="202" t="s">
        <v>1813</v>
      </c>
      <c r="M241" s="203"/>
      <c r="N241" s="203"/>
      <c r="O241" s="203"/>
      <c r="P241" s="203"/>
      <c r="Q241" s="203"/>
      <c r="R241" s="203"/>
      <c r="S241" s="203"/>
      <c r="T241" s="203"/>
      <c r="U241" s="203"/>
      <c r="V241" s="203"/>
      <c r="W241" s="203"/>
      <c r="X241" s="203"/>
      <c r="Y241" s="203"/>
      <c r="Z241" s="203"/>
    </row>
    <row r="242" spans="1:26" ht="15.75" customHeight="1">
      <c r="A242" s="95" t="s">
        <v>1785</v>
      </c>
      <c r="B242" s="70" t="s">
        <v>1786</v>
      </c>
      <c r="C242" s="70" t="s">
        <v>89</v>
      </c>
      <c r="D242" s="95" t="s">
        <v>3083</v>
      </c>
      <c r="E242" s="178" t="s">
        <v>3084</v>
      </c>
      <c r="F242" s="95" t="s">
        <v>2836</v>
      </c>
      <c r="G242" s="95">
        <v>9</v>
      </c>
      <c r="H242" s="200">
        <v>2</v>
      </c>
      <c r="I242" s="201">
        <v>9</v>
      </c>
      <c r="J242" s="201">
        <v>20</v>
      </c>
      <c r="K242" s="201">
        <v>2.2200000000000002</v>
      </c>
      <c r="L242" s="202" t="s">
        <v>1813</v>
      </c>
      <c r="M242" s="203"/>
      <c r="N242" s="203"/>
      <c r="O242" s="203"/>
      <c r="P242" s="203"/>
      <c r="Q242" s="203"/>
      <c r="R242" s="203"/>
      <c r="S242" s="203"/>
      <c r="T242" s="203"/>
      <c r="U242" s="203"/>
      <c r="V242" s="203"/>
      <c r="W242" s="203"/>
      <c r="X242" s="203"/>
      <c r="Y242" s="203"/>
      <c r="Z242" s="203"/>
    </row>
    <row r="243" spans="1:26" ht="15.75" customHeight="1">
      <c r="A243" s="95" t="s">
        <v>3120</v>
      </c>
      <c r="B243" s="70" t="s">
        <v>3121</v>
      </c>
      <c r="C243" s="70" t="s">
        <v>89</v>
      </c>
      <c r="D243" s="95" t="s">
        <v>3122</v>
      </c>
      <c r="E243" s="178" t="s">
        <v>3123</v>
      </c>
      <c r="F243" s="95" t="s">
        <v>2836</v>
      </c>
      <c r="G243" s="95">
        <v>4</v>
      </c>
      <c r="H243" s="200">
        <v>1</v>
      </c>
      <c r="I243" s="201">
        <v>4</v>
      </c>
      <c r="J243" s="201">
        <v>10</v>
      </c>
      <c r="K243" s="201">
        <v>2.5</v>
      </c>
      <c r="L243" s="202" t="s">
        <v>1813</v>
      </c>
      <c r="M243" s="203"/>
      <c r="N243" s="203"/>
      <c r="O243" s="203"/>
      <c r="P243" s="203"/>
      <c r="Q243" s="203"/>
      <c r="R243" s="203"/>
      <c r="S243" s="203"/>
      <c r="T243" s="203"/>
      <c r="U243" s="203"/>
      <c r="V243" s="203"/>
      <c r="W243" s="203"/>
      <c r="X243" s="203"/>
      <c r="Y243" s="203"/>
      <c r="Z243" s="203"/>
    </row>
    <row r="244" spans="1:26" ht="15.75" customHeight="1">
      <c r="A244" s="95" t="s">
        <v>3120</v>
      </c>
      <c r="B244" s="70" t="s">
        <v>3121</v>
      </c>
      <c r="C244" s="70" t="s">
        <v>89</v>
      </c>
      <c r="D244" s="95" t="s">
        <v>3124</v>
      </c>
      <c r="E244" s="178" t="s">
        <v>3125</v>
      </c>
      <c r="F244" s="95" t="s">
        <v>3063</v>
      </c>
      <c r="G244" s="95">
        <v>4</v>
      </c>
      <c r="H244" s="200">
        <v>1</v>
      </c>
      <c r="I244" s="201">
        <v>4</v>
      </c>
      <c r="J244" s="201">
        <v>20</v>
      </c>
      <c r="K244" s="201">
        <v>5</v>
      </c>
      <c r="L244" s="202" t="s">
        <v>1813</v>
      </c>
      <c r="M244" s="203"/>
      <c r="N244" s="203"/>
      <c r="O244" s="203"/>
      <c r="P244" s="203"/>
      <c r="Q244" s="203"/>
      <c r="R244" s="203"/>
      <c r="S244" s="203"/>
      <c r="T244" s="203"/>
      <c r="U244" s="203"/>
      <c r="V244" s="203"/>
      <c r="W244" s="203"/>
      <c r="X244" s="203"/>
      <c r="Y244" s="203"/>
      <c r="Z244" s="203"/>
    </row>
    <row r="245" spans="1:26" ht="15.75" customHeight="1">
      <c r="A245" s="95" t="s">
        <v>1806</v>
      </c>
      <c r="B245" s="70" t="s">
        <v>1807</v>
      </c>
      <c r="C245" s="70" t="s">
        <v>89</v>
      </c>
      <c r="D245" s="95" t="s">
        <v>3088</v>
      </c>
      <c r="E245" s="178" t="s">
        <v>3089</v>
      </c>
      <c r="F245" s="95" t="s">
        <v>2836</v>
      </c>
      <c r="G245" s="95">
        <v>3</v>
      </c>
      <c r="H245" s="200">
        <v>3</v>
      </c>
      <c r="I245" s="201">
        <v>3</v>
      </c>
      <c r="J245" s="201">
        <v>10</v>
      </c>
      <c r="K245" s="201">
        <v>3.34</v>
      </c>
      <c r="L245" s="202" t="s">
        <v>1813</v>
      </c>
      <c r="M245" s="203"/>
      <c r="N245" s="203"/>
      <c r="O245" s="203"/>
      <c r="P245" s="203"/>
      <c r="Q245" s="203"/>
      <c r="R245" s="203"/>
      <c r="S245" s="203"/>
      <c r="T245" s="203"/>
      <c r="U245" s="203"/>
      <c r="V245" s="203"/>
      <c r="W245" s="203"/>
      <c r="X245" s="203"/>
      <c r="Y245" s="203"/>
      <c r="Z245" s="203"/>
    </row>
    <row r="246" spans="1:26" ht="15.75" customHeight="1">
      <c r="A246" s="95" t="s">
        <v>3090</v>
      </c>
      <c r="B246" s="70" t="s">
        <v>3091</v>
      </c>
      <c r="C246" s="70" t="s">
        <v>89</v>
      </c>
      <c r="D246" s="95" t="s">
        <v>3050</v>
      </c>
      <c r="E246" s="178" t="s">
        <v>3051</v>
      </c>
      <c r="F246" s="95" t="s">
        <v>2836</v>
      </c>
      <c r="G246" s="95">
        <v>4</v>
      </c>
      <c r="H246" s="200">
        <v>2</v>
      </c>
      <c r="I246" s="201">
        <v>4</v>
      </c>
      <c r="J246" s="201">
        <v>10</v>
      </c>
      <c r="K246" s="201">
        <v>2.5</v>
      </c>
      <c r="L246" s="202" t="s">
        <v>1813</v>
      </c>
      <c r="M246" s="203"/>
      <c r="N246" s="203"/>
      <c r="O246" s="203"/>
      <c r="P246" s="203"/>
      <c r="Q246" s="203"/>
      <c r="R246" s="203"/>
      <c r="S246" s="203"/>
      <c r="T246" s="203"/>
      <c r="U246" s="203"/>
      <c r="V246" s="203"/>
      <c r="W246" s="203"/>
      <c r="X246" s="203"/>
      <c r="Y246" s="203"/>
      <c r="Z246" s="203"/>
    </row>
    <row r="247" spans="1:26" ht="15.75" customHeight="1">
      <c r="A247" s="95" t="s">
        <v>3092</v>
      </c>
      <c r="B247" s="70" t="s">
        <v>3093</v>
      </c>
      <c r="C247" s="70" t="s">
        <v>89</v>
      </c>
      <c r="D247" s="95" t="s">
        <v>3094</v>
      </c>
      <c r="E247" s="178" t="s">
        <v>3095</v>
      </c>
      <c r="F247" s="95" t="s">
        <v>2836</v>
      </c>
      <c r="G247" s="95">
        <v>2</v>
      </c>
      <c r="H247" s="200">
        <v>2</v>
      </c>
      <c r="I247" s="201">
        <v>2</v>
      </c>
      <c r="J247" s="201">
        <v>20</v>
      </c>
      <c r="K247" s="201">
        <v>10</v>
      </c>
      <c r="L247" s="202" t="s">
        <v>1813</v>
      </c>
      <c r="M247" s="203"/>
      <c r="N247" s="203"/>
      <c r="O247" s="203"/>
      <c r="P247" s="203"/>
      <c r="Q247" s="203"/>
      <c r="R247" s="203"/>
      <c r="S247" s="203"/>
      <c r="T247" s="203"/>
      <c r="U247" s="203"/>
      <c r="V247" s="203"/>
      <c r="W247" s="203"/>
      <c r="X247" s="203"/>
      <c r="Y247" s="203"/>
      <c r="Z247" s="203"/>
    </row>
    <row r="248" spans="1:26" ht="15.75" customHeight="1">
      <c r="A248" s="95" t="s">
        <v>3096</v>
      </c>
      <c r="B248" s="70" t="s">
        <v>3126</v>
      </c>
      <c r="C248" s="70" t="s">
        <v>89</v>
      </c>
      <c r="D248" s="95" t="s">
        <v>3098</v>
      </c>
      <c r="E248" s="178" t="s">
        <v>3051</v>
      </c>
      <c r="F248" s="95" t="s">
        <v>3063</v>
      </c>
      <c r="G248" s="95">
        <v>3</v>
      </c>
      <c r="H248" s="200">
        <v>3</v>
      </c>
      <c r="I248" s="201">
        <v>3</v>
      </c>
      <c r="J248" s="201">
        <v>10</v>
      </c>
      <c r="K248" s="201">
        <v>3.34</v>
      </c>
      <c r="L248" s="202" t="s">
        <v>1813</v>
      </c>
      <c r="M248" s="203"/>
      <c r="N248" s="203"/>
      <c r="O248" s="203"/>
      <c r="P248" s="203"/>
      <c r="Q248" s="203"/>
      <c r="R248" s="203"/>
      <c r="S248" s="203"/>
      <c r="T248" s="203"/>
      <c r="U248" s="203"/>
      <c r="V248" s="203"/>
      <c r="W248" s="203"/>
      <c r="X248" s="203"/>
      <c r="Y248" s="203"/>
      <c r="Z248" s="203"/>
    </row>
    <row r="249" spans="1:26" ht="15.75" customHeight="1">
      <c r="A249" s="95" t="s">
        <v>3102</v>
      </c>
      <c r="B249" s="70" t="s">
        <v>3103</v>
      </c>
      <c r="C249" s="70" t="s">
        <v>89</v>
      </c>
      <c r="D249" s="95" t="s">
        <v>3098</v>
      </c>
      <c r="E249" s="178" t="s">
        <v>3051</v>
      </c>
      <c r="F249" s="95" t="s">
        <v>2836</v>
      </c>
      <c r="G249" s="95">
        <v>3</v>
      </c>
      <c r="H249" s="200">
        <v>3</v>
      </c>
      <c r="I249" s="201">
        <v>3</v>
      </c>
      <c r="J249" s="201">
        <v>20</v>
      </c>
      <c r="K249" s="201">
        <v>6.67</v>
      </c>
      <c r="L249" s="202" t="s">
        <v>1813</v>
      </c>
      <c r="M249" s="203"/>
      <c r="N249" s="203"/>
      <c r="O249" s="203"/>
      <c r="P249" s="203"/>
      <c r="Q249" s="203"/>
      <c r="R249" s="203"/>
      <c r="S249" s="203"/>
      <c r="T249" s="203"/>
      <c r="U249" s="203"/>
      <c r="V249" s="203"/>
      <c r="W249" s="203"/>
      <c r="X249" s="203"/>
      <c r="Y249" s="203"/>
      <c r="Z249" s="203"/>
    </row>
    <row r="250" spans="1:26" ht="15.75" customHeight="1">
      <c r="A250" s="95" t="s">
        <v>3104</v>
      </c>
      <c r="B250" s="70" t="s">
        <v>3105</v>
      </c>
      <c r="C250" s="70" t="s">
        <v>89</v>
      </c>
      <c r="D250" s="95" t="s">
        <v>3101</v>
      </c>
      <c r="E250" s="178" t="s">
        <v>3106</v>
      </c>
      <c r="F250" s="95" t="s">
        <v>2836</v>
      </c>
      <c r="G250" s="95">
        <v>4</v>
      </c>
      <c r="H250" s="200">
        <v>4</v>
      </c>
      <c r="I250" s="201">
        <v>4</v>
      </c>
      <c r="J250" s="201">
        <v>20</v>
      </c>
      <c r="K250" s="201">
        <v>5</v>
      </c>
      <c r="L250" s="202" t="s">
        <v>1813</v>
      </c>
      <c r="M250" s="203"/>
      <c r="N250" s="203"/>
      <c r="O250" s="203"/>
      <c r="P250" s="203"/>
      <c r="Q250" s="203"/>
      <c r="R250" s="203"/>
      <c r="S250" s="203"/>
      <c r="T250" s="203"/>
      <c r="U250" s="203"/>
      <c r="V250" s="203"/>
      <c r="W250" s="203"/>
      <c r="X250" s="203"/>
      <c r="Y250" s="203"/>
      <c r="Z250" s="203"/>
    </row>
    <row r="251" spans="1:26" ht="15.75" customHeight="1">
      <c r="A251" s="95" t="s">
        <v>3127</v>
      </c>
      <c r="B251" s="70" t="s">
        <v>3108</v>
      </c>
      <c r="C251" s="70" t="s">
        <v>89</v>
      </c>
      <c r="D251" s="95" t="s">
        <v>3098</v>
      </c>
      <c r="E251" s="178" t="s">
        <v>3051</v>
      </c>
      <c r="F251" s="95" t="s">
        <v>3063</v>
      </c>
      <c r="G251" s="95">
        <v>3</v>
      </c>
      <c r="H251" s="200">
        <v>3</v>
      </c>
      <c r="I251" s="201">
        <v>5</v>
      </c>
      <c r="J251" s="201">
        <v>20</v>
      </c>
      <c r="K251" s="201">
        <v>6.67</v>
      </c>
      <c r="L251" s="202" t="s">
        <v>1813</v>
      </c>
      <c r="M251" s="203"/>
      <c r="N251" s="203"/>
      <c r="O251" s="203"/>
      <c r="P251" s="203"/>
      <c r="Q251" s="203"/>
      <c r="R251" s="203"/>
      <c r="S251" s="203"/>
      <c r="T251" s="203"/>
      <c r="U251" s="203"/>
      <c r="V251" s="203"/>
      <c r="W251" s="203"/>
      <c r="X251" s="203"/>
      <c r="Y251" s="203"/>
      <c r="Z251" s="203"/>
    </row>
    <row r="252" spans="1:26" ht="15.75" customHeight="1">
      <c r="A252" s="95" t="s">
        <v>3109</v>
      </c>
      <c r="B252" s="70" t="s">
        <v>3110</v>
      </c>
      <c r="C252" s="70" t="s">
        <v>89</v>
      </c>
      <c r="D252" s="95" t="s">
        <v>3098</v>
      </c>
      <c r="E252" s="178" t="s">
        <v>3051</v>
      </c>
      <c r="F252" s="95" t="s">
        <v>2836</v>
      </c>
      <c r="G252" s="95">
        <v>3</v>
      </c>
      <c r="H252" s="200">
        <v>3</v>
      </c>
      <c r="I252" s="201">
        <v>3</v>
      </c>
      <c r="J252" s="201">
        <v>20</v>
      </c>
      <c r="K252" s="201">
        <v>6.67</v>
      </c>
      <c r="L252" s="202" t="s">
        <v>1813</v>
      </c>
      <c r="M252" s="203"/>
      <c r="N252" s="203"/>
      <c r="O252" s="203"/>
      <c r="P252" s="203"/>
      <c r="Q252" s="203"/>
      <c r="R252" s="203"/>
      <c r="S252" s="203"/>
      <c r="T252" s="203"/>
      <c r="U252" s="203"/>
      <c r="V252" s="203"/>
      <c r="W252" s="203"/>
      <c r="X252" s="203"/>
      <c r="Y252" s="203"/>
      <c r="Z252" s="203"/>
    </row>
    <row r="253" spans="1:26" ht="15.75" customHeight="1">
      <c r="A253" s="95" t="s">
        <v>3111</v>
      </c>
      <c r="B253" s="70" t="s">
        <v>3112</v>
      </c>
      <c r="C253" s="70" t="s">
        <v>89</v>
      </c>
      <c r="D253" s="95" t="s">
        <v>3098</v>
      </c>
      <c r="E253" s="178" t="s">
        <v>3051</v>
      </c>
      <c r="F253" s="95" t="s">
        <v>2836</v>
      </c>
      <c r="G253" s="95">
        <v>3</v>
      </c>
      <c r="H253" s="200">
        <v>3</v>
      </c>
      <c r="I253" s="201">
        <v>3</v>
      </c>
      <c r="J253" s="201">
        <v>20</v>
      </c>
      <c r="K253" s="201">
        <v>6.67</v>
      </c>
      <c r="L253" s="202" t="s">
        <v>1813</v>
      </c>
      <c r="M253" s="203"/>
      <c r="N253" s="203"/>
      <c r="O253" s="203"/>
      <c r="P253" s="203"/>
      <c r="Q253" s="203"/>
      <c r="R253" s="203"/>
      <c r="S253" s="203"/>
      <c r="T253" s="203"/>
      <c r="U253" s="203"/>
      <c r="V253" s="203"/>
      <c r="W253" s="203"/>
      <c r="X253" s="203"/>
      <c r="Y253" s="203"/>
      <c r="Z253" s="203"/>
    </row>
    <row r="254" spans="1:26" ht="15.75" customHeight="1">
      <c r="A254" s="95" t="s">
        <v>3113</v>
      </c>
      <c r="B254" s="70" t="s">
        <v>3114</v>
      </c>
      <c r="C254" s="70" t="s">
        <v>89</v>
      </c>
      <c r="D254" s="95" t="s">
        <v>3098</v>
      </c>
      <c r="E254" s="178" t="s">
        <v>3051</v>
      </c>
      <c r="F254" s="95"/>
      <c r="G254" s="95">
        <v>3</v>
      </c>
      <c r="H254" s="200">
        <v>3</v>
      </c>
      <c r="I254" s="201">
        <v>4</v>
      </c>
      <c r="J254" s="201">
        <v>20</v>
      </c>
      <c r="K254" s="201">
        <v>6.67</v>
      </c>
      <c r="L254" s="202" t="s">
        <v>1813</v>
      </c>
      <c r="M254" s="203"/>
      <c r="N254" s="203"/>
      <c r="O254" s="203"/>
      <c r="P254" s="203"/>
      <c r="Q254" s="203"/>
      <c r="R254" s="203"/>
      <c r="S254" s="203"/>
      <c r="T254" s="203"/>
      <c r="U254" s="203"/>
      <c r="V254" s="203"/>
      <c r="W254" s="203"/>
      <c r="X254" s="203"/>
      <c r="Y254" s="203"/>
      <c r="Z254" s="203"/>
    </row>
    <row r="255" spans="1:26" ht="15.75" customHeight="1">
      <c r="A255" s="95" t="s">
        <v>1831</v>
      </c>
      <c r="B255" s="70" t="s">
        <v>1832</v>
      </c>
      <c r="C255" s="70" t="s">
        <v>89</v>
      </c>
      <c r="D255" s="95" t="s">
        <v>3128</v>
      </c>
      <c r="E255" s="178" t="s">
        <v>3129</v>
      </c>
      <c r="F255" s="95" t="s">
        <v>2836</v>
      </c>
      <c r="G255" s="95">
        <v>2</v>
      </c>
      <c r="H255" s="200">
        <v>2</v>
      </c>
      <c r="I255" s="201">
        <v>2</v>
      </c>
      <c r="J255" s="201">
        <v>20</v>
      </c>
      <c r="K255" s="201">
        <v>10</v>
      </c>
      <c r="L255" s="202" t="s">
        <v>596</v>
      </c>
      <c r="M255" s="203"/>
      <c r="N255" s="203"/>
      <c r="O255" s="203"/>
      <c r="P255" s="203"/>
      <c r="Q255" s="203"/>
      <c r="R255" s="203"/>
      <c r="S255" s="203"/>
      <c r="T255" s="203"/>
      <c r="U255" s="203"/>
      <c r="V255" s="203"/>
      <c r="W255" s="203"/>
      <c r="X255" s="203"/>
      <c r="Y255" s="203"/>
      <c r="Z255" s="203"/>
    </row>
    <row r="256" spans="1:26" ht="15.75" customHeight="1">
      <c r="A256" s="95" t="s">
        <v>1831</v>
      </c>
      <c r="B256" s="70" t="s">
        <v>1832</v>
      </c>
      <c r="C256" s="70" t="s">
        <v>89</v>
      </c>
      <c r="D256" s="95" t="s">
        <v>3130</v>
      </c>
      <c r="E256" s="178" t="s">
        <v>3131</v>
      </c>
      <c r="F256" s="95" t="s">
        <v>3132</v>
      </c>
      <c r="G256" s="95">
        <v>2</v>
      </c>
      <c r="H256" s="200">
        <v>2</v>
      </c>
      <c r="I256" s="201">
        <v>2</v>
      </c>
      <c r="J256" s="201">
        <v>20</v>
      </c>
      <c r="K256" s="201">
        <v>10</v>
      </c>
      <c r="L256" s="202" t="s">
        <v>596</v>
      </c>
      <c r="M256" s="203"/>
      <c r="N256" s="203"/>
      <c r="O256" s="203"/>
      <c r="P256" s="203"/>
      <c r="Q256" s="203"/>
      <c r="R256" s="203"/>
      <c r="S256" s="203"/>
      <c r="T256" s="203"/>
      <c r="U256" s="203"/>
      <c r="V256" s="203"/>
      <c r="W256" s="203"/>
      <c r="X256" s="203"/>
      <c r="Y256" s="203"/>
      <c r="Z256" s="203"/>
    </row>
    <row r="257" spans="1:26" ht="15.75" customHeight="1">
      <c r="A257" s="95" t="s">
        <v>1837</v>
      </c>
      <c r="B257" s="70" t="s">
        <v>1838</v>
      </c>
      <c r="C257" s="70" t="s">
        <v>89</v>
      </c>
      <c r="D257" s="95" t="s">
        <v>3133</v>
      </c>
      <c r="E257" s="178" t="s">
        <v>3134</v>
      </c>
      <c r="F257" s="95" t="s">
        <v>2836</v>
      </c>
      <c r="G257" s="95">
        <v>2</v>
      </c>
      <c r="H257" s="200">
        <v>2</v>
      </c>
      <c r="I257" s="201">
        <v>2</v>
      </c>
      <c r="J257" s="201">
        <v>20</v>
      </c>
      <c r="K257" s="201">
        <v>10</v>
      </c>
      <c r="L257" s="202" t="s">
        <v>596</v>
      </c>
      <c r="M257" s="203"/>
      <c r="N257" s="203"/>
      <c r="O257" s="203"/>
      <c r="P257" s="203"/>
      <c r="Q257" s="203"/>
      <c r="R257" s="203"/>
      <c r="S257" s="203"/>
      <c r="T257" s="203"/>
      <c r="U257" s="203"/>
      <c r="V257" s="203"/>
      <c r="W257" s="203"/>
      <c r="X257" s="203"/>
      <c r="Y257" s="203"/>
      <c r="Z257" s="203"/>
    </row>
    <row r="258" spans="1:26" ht="15.75" customHeight="1">
      <c r="A258" s="95" t="s">
        <v>1837</v>
      </c>
      <c r="B258" s="70" t="s">
        <v>1838</v>
      </c>
      <c r="C258" s="70" t="s">
        <v>89</v>
      </c>
      <c r="D258" s="95" t="s">
        <v>3135</v>
      </c>
      <c r="E258" s="178" t="s">
        <v>3136</v>
      </c>
      <c r="F258" s="95" t="s">
        <v>3137</v>
      </c>
      <c r="G258" s="95">
        <v>2</v>
      </c>
      <c r="H258" s="200">
        <v>2</v>
      </c>
      <c r="I258" s="201">
        <v>2</v>
      </c>
      <c r="J258" s="201">
        <v>10</v>
      </c>
      <c r="K258" s="201">
        <v>5</v>
      </c>
      <c r="L258" s="202" t="s">
        <v>596</v>
      </c>
      <c r="M258" s="203"/>
      <c r="N258" s="203"/>
      <c r="O258" s="203"/>
      <c r="P258" s="203"/>
      <c r="Q258" s="203"/>
      <c r="R258" s="203"/>
      <c r="S258" s="203"/>
      <c r="T258" s="203"/>
      <c r="U258" s="203"/>
      <c r="V258" s="203"/>
      <c r="W258" s="203"/>
      <c r="X258" s="203"/>
      <c r="Y258" s="203"/>
      <c r="Z258" s="203"/>
    </row>
    <row r="259" spans="1:26" ht="15.75" customHeight="1">
      <c r="A259" s="95" t="s">
        <v>1837</v>
      </c>
      <c r="B259" s="70" t="s">
        <v>1838</v>
      </c>
      <c r="C259" s="70" t="s">
        <v>89</v>
      </c>
      <c r="D259" s="95" t="s">
        <v>3138</v>
      </c>
      <c r="E259" s="178" t="s">
        <v>3139</v>
      </c>
      <c r="F259" s="95" t="s">
        <v>3140</v>
      </c>
      <c r="G259" s="95">
        <v>2</v>
      </c>
      <c r="H259" s="200">
        <v>2</v>
      </c>
      <c r="I259" s="201">
        <v>2</v>
      </c>
      <c r="J259" s="201">
        <v>10</v>
      </c>
      <c r="K259" s="201">
        <v>5</v>
      </c>
      <c r="L259" s="202" t="s">
        <v>596</v>
      </c>
      <c r="M259" s="203"/>
      <c r="N259" s="203"/>
      <c r="O259" s="203"/>
      <c r="P259" s="203"/>
      <c r="Q259" s="203"/>
      <c r="R259" s="203"/>
      <c r="S259" s="203"/>
      <c r="T259" s="203"/>
      <c r="U259" s="203"/>
      <c r="V259" s="203"/>
      <c r="W259" s="203"/>
      <c r="X259" s="203"/>
      <c r="Y259" s="203"/>
      <c r="Z259" s="203"/>
    </row>
    <row r="260" spans="1:26" ht="15.75" customHeight="1">
      <c r="A260" s="95" t="s">
        <v>3141</v>
      </c>
      <c r="B260" s="70" t="s">
        <v>3142</v>
      </c>
      <c r="C260" s="70" t="s">
        <v>89</v>
      </c>
      <c r="D260" s="95" t="s">
        <v>3143</v>
      </c>
      <c r="E260" s="178" t="s">
        <v>3144</v>
      </c>
      <c r="F260" s="95" t="s">
        <v>3145</v>
      </c>
      <c r="G260" s="95">
        <v>2</v>
      </c>
      <c r="H260" s="200">
        <v>2</v>
      </c>
      <c r="I260" s="201">
        <v>2</v>
      </c>
      <c r="J260" s="201">
        <v>20</v>
      </c>
      <c r="K260" s="201">
        <v>10</v>
      </c>
      <c r="L260" s="202" t="s">
        <v>596</v>
      </c>
      <c r="M260" s="203"/>
      <c r="N260" s="203"/>
      <c r="O260" s="203"/>
      <c r="P260" s="203"/>
      <c r="Q260" s="203"/>
      <c r="R260" s="203"/>
      <c r="S260" s="203"/>
      <c r="T260" s="203"/>
      <c r="U260" s="203"/>
      <c r="V260" s="203"/>
      <c r="W260" s="203"/>
      <c r="X260" s="203"/>
      <c r="Y260" s="203"/>
      <c r="Z260" s="203"/>
    </row>
    <row r="261" spans="1:26" ht="15.75" customHeight="1">
      <c r="A261" s="95" t="s">
        <v>1893</v>
      </c>
      <c r="B261" s="70" t="s">
        <v>1894</v>
      </c>
      <c r="C261" s="70" t="s">
        <v>89</v>
      </c>
      <c r="D261" s="95" t="s">
        <v>3146</v>
      </c>
      <c r="E261" s="178" t="s">
        <v>3147</v>
      </c>
      <c r="F261" s="95" t="s">
        <v>3148</v>
      </c>
      <c r="G261" s="95">
        <v>2</v>
      </c>
      <c r="H261" s="200">
        <v>2</v>
      </c>
      <c r="I261" s="201">
        <v>3</v>
      </c>
      <c r="J261" s="201">
        <v>10</v>
      </c>
      <c r="K261" s="201">
        <v>5</v>
      </c>
      <c r="L261" s="202" t="s">
        <v>596</v>
      </c>
      <c r="M261" s="203"/>
      <c r="N261" s="203"/>
      <c r="O261" s="203"/>
      <c r="P261" s="203"/>
      <c r="Q261" s="203"/>
      <c r="R261" s="203"/>
      <c r="S261" s="203"/>
      <c r="T261" s="203"/>
      <c r="U261" s="203"/>
      <c r="V261" s="203"/>
      <c r="W261" s="203"/>
      <c r="X261" s="203"/>
      <c r="Y261" s="203"/>
      <c r="Z261" s="203"/>
    </row>
    <row r="262" spans="1:26" ht="15.75" customHeight="1">
      <c r="A262" s="95" t="s">
        <v>1905</v>
      </c>
      <c r="B262" s="70" t="s">
        <v>1906</v>
      </c>
      <c r="C262" s="70" t="s">
        <v>89</v>
      </c>
      <c r="D262" s="95" t="s">
        <v>3149</v>
      </c>
      <c r="E262" s="178" t="s">
        <v>3150</v>
      </c>
      <c r="F262" s="95" t="s">
        <v>3137</v>
      </c>
      <c r="G262" s="95">
        <v>2</v>
      </c>
      <c r="H262" s="200">
        <v>2</v>
      </c>
      <c r="I262" s="201">
        <v>4</v>
      </c>
      <c r="J262" s="201">
        <v>10</v>
      </c>
      <c r="K262" s="201">
        <v>5</v>
      </c>
      <c r="L262" s="202" t="s">
        <v>596</v>
      </c>
      <c r="M262" s="203"/>
      <c r="N262" s="203"/>
      <c r="O262" s="203"/>
      <c r="P262" s="203"/>
      <c r="Q262" s="203"/>
      <c r="R262" s="203"/>
      <c r="S262" s="203"/>
      <c r="T262" s="203"/>
      <c r="U262" s="203"/>
      <c r="V262" s="203"/>
      <c r="W262" s="203"/>
      <c r="X262" s="203"/>
      <c r="Y262" s="203"/>
      <c r="Z262" s="203"/>
    </row>
    <row r="263" spans="1:26" ht="15.75" customHeight="1">
      <c r="A263" s="95" t="s">
        <v>3151</v>
      </c>
      <c r="B263" s="70" t="s">
        <v>3152</v>
      </c>
      <c r="C263" s="70" t="s">
        <v>89</v>
      </c>
      <c r="D263" s="95" t="s">
        <v>3153</v>
      </c>
      <c r="E263" s="178" t="s">
        <v>3154</v>
      </c>
      <c r="F263" s="95" t="s">
        <v>3132</v>
      </c>
      <c r="G263" s="95">
        <v>4</v>
      </c>
      <c r="H263" s="200">
        <v>1</v>
      </c>
      <c r="I263" s="201">
        <v>5</v>
      </c>
      <c r="J263" s="201">
        <v>20</v>
      </c>
      <c r="K263" s="201">
        <v>5</v>
      </c>
      <c r="L263" s="202" t="s">
        <v>596</v>
      </c>
      <c r="M263" s="203"/>
      <c r="N263" s="203"/>
      <c r="O263" s="203"/>
      <c r="P263" s="203"/>
      <c r="Q263" s="203"/>
      <c r="R263" s="203"/>
      <c r="S263" s="203"/>
      <c r="T263" s="203"/>
      <c r="U263" s="203"/>
      <c r="V263" s="203"/>
      <c r="W263" s="203"/>
      <c r="X263" s="203"/>
      <c r="Y263" s="203"/>
      <c r="Z263" s="203"/>
    </row>
    <row r="264" spans="1:26" ht="15.75" customHeight="1">
      <c r="A264" s="95" t="s">
        <v>3046</v>
      </c>
      <c r="B264" s="70" t="s">
        <v>3047</v>
      </c>
      <c r="C264" s="70" t="s">
        <v>89</v>
      </c>
      <c r="D264" s="95" t="s">
        <v>3048</v>
      </c>
      <c r="E264" s="178" t="s">
        <v>3049</v>
      </c>
      <c r="F264" s="95" t="s">
        <v>2836</v>
      </c>
      <c r="G264" s="95">
        <v>4</v>
      </c>
      <c r="H264" s="200">
        <v>4</v>
      </c>
      <c r="I264" s="201">
        <v>4</v>
      </c>
      <c r="J264" s="201">
        <v>20</v>
      </c>
      <c r="K264" s="201">
        <v>5</v>
      </c>
      <c r="L264" s="202" t="s">
        <v>109</v>
      </c>
      <c r="M264" s="203"/>
      <c r="N264" s="203"/>
      <c r="O264" s="203"/>
      <c r="P264" s="203"/>
      <c r="Q264" s="203"/>
      <c r="R264" s="203"/>
      <c r="S264" s="203"/>
      <c r="T264" s="203"/>
      <c r="U264" s="203"/>
      <c r="V264" s="203"/>
      <c r="W264" s="203"/>
      <c r="X264" s="203"/>
      <c r="Y264" s="203"/>
      <c r="Z264" s="203"/>
    </row>
    <row r="265" spans="1:26" ht="15.75" customHeight="1">
      <c r="A265" s="95" t="s">
        <v>3046</v>
      </c>
      <c r="B265" s="70" t="s">
        <v>3047</v>
      </c>
      <c r="C265" s="70" t="s">
        <v>89</v>
      </c>
      <c r="D265" s="95" t="s">
        <v>3050</v>
      </c>
      <c r="E265" s="178" t="s">
        <v>3051</v>
      </c>
      <c r="F265" s="91" t="s">
        <v>3052</v>
      </c>
      <c r="G265" s="95">
        <v>4</v>
      </c>
      <c r="H265" s="200">
        <v>4</v>
      </c>
      <c r="I265" s="201">
        <v>4</v>
      </c>
      <c r="J265" s="201">
        <v>20</v>
      </c>
      <c r="K265" s="201">
        <v>5</v>
      </c>
      <c r="L265" s="202" t="s">
        <v>109</v>
      </c>
      <c r="M265" s="203"/>
      <c r="N265" s="203"/>
      <c r="O265" s="203"/>
      <c r="P265" s="203"/>
      <c r="Q265" s="203"/>
      <c r="R265" s="203"/>
      <c r="S265" s="203"/>
      <c r="T265" s="203"/>
      <c r="U265" s="203"/>
      <c r="V265" s="203"/>
      <c r="W265" s="203"/>
      <c r="X265" s="203"/>
      <c r="Y265" s="203"/>
      <c r="Z265" s="203"/>
    </row>
    <row r="266" spans="1:26" ht="15.75" customHeight="1">
      <c r="A266" s="95" t="s">
        <v>1740</v>
      </c>
      <c r="B266" s="70" t="s">
        <v>1741</v>
      </c>
      <c r="C266" s="70" t="s">
        <v>89</v>
      </c>
      <c r="D266" s="95" t="s">
        <v>3066</v>
      </c>
      <c r="E266" s="178" t="s">
        <v>3067</v>
      </c>
      <c r="F266" s="95" t="s">
        <v>425</v>
      </c>
      <c r="G266" s="95">
        <v>6</v>
      </c>
      <c r="H266" s="200">
        <v>6</v>
      </c>
      <c r="I266" s="201">
        <v>6</v>
      </c>
      <c r="J266" s="201">
        <v>20</v>
      </c>
      <c r="K266" s="201">
        <v>3.34</v>
      </c>
      <c r="L266" s="202" t="s">
        <v>109</v>
      </c>
      <c r="M266" s="203"/>
      <c r="N266" s="203"/>
      <c r="O266" s="203"/>
      <c r="P266" s="203"/>
      <c r="Q266" s="203"/>
      <c r="R266" s="203"/>
      <c r="S266" s="203"/>
      <c r="T266" s="203"/>
      <c r="U266" s="203"/>
      <c r="V266" s="203"/>
      <c r="W266" s="203"/>
      <c r="X266" s="203"/>
      <c r="Y266" s="203"/>
      <c r="Z266" s="203"/>
    </row>
    <row r="267" spans="1:26" ht="15.75" customHeight="1">
      <c r="A267" s="95" t="s">
        <v>1740</v>
      </c>
      <c r="B267" s="70" t="s">
        <v>1741</v>
      </c>
      <c r="C267" s="70" t="s">
        <v>89</v>
      </c>
      <c r="D267" s="95" t="s">
        <v>3070</v>
      </c>
      <c r="E267" s="178" t="s">
        <v>3071</v>
      </c>
      <c r="F267" s="95" t="s">
        <v>2836</v>
      </c>
      <c r="G267" s="95">
        <v>6</v>
      </c>
      <c r="H267" s="200">
        <v>6</v>
      </c>
      <c r="I267" s="201">
        <v>6</v>
      </c>
      <c r="J267" s="201">
        <v>20</v>
      </c>
      <c r="K267" s="201">
        <v>3.34</v>
      </c>
      <c r="L267" s="202" t="s">
        <v>109</v>
      </c>
      <c r="M267" s="203"/>
      <c r="N267" s="203"/>
      <c r="O267" s="203"/>
      <c r="P267" s="203"/>
      <c r="Q267" s="203"/>
      <c r="R267" s="203"/>
      <c r="S267" s="203"/>
      <c r="T267" s="203"/>
      <c r="U267" s="203"/>
      <c r="V267" s="203"/>
      <c r="W267" s="203"/>
      <c r="X267" s="203"/>
      <c r="Y267" s="203"/>
      <c r="Z267" s="203"/>
    </row>
    <row r="268" spans="1:26" ht="15.75" customHeight="1">
      <c r="A268" s="95" t="s">
        <v>3155</v>
      </c>
      <c r="B268" s="70" t="s">
        <v>3156</v>
      </c>
      <c r="C268" s="70" t="s">
        <v>89</v>
      </c>
      <c r="D268" s="95" t="s">
        <v>3050</v>
      </c>
      <c r="E268" s="178" t="s">
        <v>3051</v>
      </c>
      <c r="F268" s="91" t="s">
        <v>3052</v>
      </c>
      <c r="G268" s="95">
        <v>4</v>
      </c>
      <c r="H268" s="200">
        <v>4</v>
      </c>
      <c r="I268" s="201">
        <v>4</v>
      </c>
      <c r="J268" s="201">
        <v>20</v>
      </c>
      <c r="K268" s="201">
        <v>5</v>
      </c>
      <c r="L268" s="202" t="s">
        <v>109</v>
      </c>
      <c r="M268" s="203"/>
      <c r="N268" s="203"/>
      <c r="O268" s="203"/>
      <c r="P268" s="203"/>
      <c r="Q268" s="203"/>
      <c r="R268" s="203"/>
      <c r="S268" s="203"/>
      <c r="T268" s="203"/>
      <c r="U268" s="203"/>
      <c r="V268" s="203"/>
      <c r="W268" s="203"/>
      <c r="X268" s="203"/>
      <c r="Y268" s="203"/>
      <c r="Z268" s="203"/>
    </row>
    <row r="269" spans="1:26" ht="15.75" customHeight="1">
      <c r="A269" s="95" t="s">
        <v>3157</v>
      </c>
      <c r="B269" s="70" t="s">
        <v>1939</v>
      </c>
      <c r="C269" s="70" t="s">
        <v>89</v>
      </c>
      <c r="D269" s="95" t="s">
        <v>3158</v>
      </c>
      <c r="E269" s="178" t="s">
        <v>3159</v>
      </c>
      <c r="F269" s="95" t="s">
        <v>3160</v>
      </c>
      <c r="G269" s="95">
        <v>3</v>
      </c>
      <c r="H269" s="200">
        <v>3</v>
      </c>
      <c r="I269" s="201">
        <v>3</v>
      </c>
      <c r="J269" s="201">
        <v>20</v>
      </c>
      <c r="K269" s="201">
        <v>6.67</v>
      </c>
      <c r="L269" s="202" t="s">
        <v>110</v>
      </c>
      <c r="M269" s="203"/>
      <c r="N269" s="203"/>
      <c r="O269" s="203"/>
      <c r="P269" s="203"/>
      <c r="Q269" s="203"/>
      <c r="R269" s="203"/>
      <c r="S269" s="203"/>
      <c r="T269" s="203"/>
      <c r="U269" s="203"/>
      <c r="V269" s="203"/>
      <c r="W269" s="203"/>
      <c r="X269" s="203"/>
      <c r="Y269" s="203"/>
      <c r="Z269" s="203"/>
    </row>
    <row r="270" spans="1:26" ht="15.75" customHeight="1">
      <c r="A270" s="95" t="s">
        <v>3161</v>
      </c>
      <c r="B270" s="70" t="s">
        <v>3162</v>
      </c>
      <c r="C270" s="70" t="s">
        <v>89</v>
      </c>
      <c r="D270" s="95" t="s">
        <v>3163</v>
      </c>
      <c r="E270" s="178" t="s">
        <v>3164</v>
      </c>
      <c r="F270" s="95" t="s">
        <v>3165</v>
      </c>
      <c r="G270" s="95">
        <v>3</v>
      </c>
      <c r="H270" s="200">
        <v>1</v>
      </c>
      <c r="I270" s="201">
        <v>11</v>
      </c>
      <c r="J270" s="201">
        <v>10</v>
      </c>
      <c r="K270" s="201">
        <v>3.33</v>
      </c>
      <c r="L270" s="202" t="s">
        <v>110</v>
      </c>
      <c r="M270" s="203"/>
      <c r="N270" s="203"/>
      <c r="O270" s="203"/>
      <c r="P270" s="203"/>
      <c r="Q270" s="203"/>
      <c r="R270" s="203"/>
      <c r="S270" s="203"/>
      <c r="T270" s="203"/>
      <c r="U270" s="203"/>
      <c r="V270" s="203"/>
      <c r="W270" s="203"/>
      <c r="X270" s="203"/>
      <c r="Y270" s="203"/>
      <c r="Z270" s="203"/>
    </row>
    <row r="271" spans="1:26" ht="15.75" customHeight="1">
      <c r="A271" s="95" t="s">
        <v>3166</v>
      </c>
      <c r="B271" s="70" t="s">
        <v>3167</v>
      </c>
      <c r="C271" s="70" t="s">
        <v>89</v>
      </c>
      <c r="D271" s="95" t="s">
        <v>3168</v>
      </c>
      <c r="E271" s="178" t="s">
        <v>3169</v>
      </c>
      <c r="F271" s="95" t="s">
        <v>2775</v>
      </c>
      <c r="G271" s="95">
        <v>1</v>
      </c>
      <c r="H271" s="200">
        <v>1</v>
      </c>
      <c r="I271" s="201">
        <v>1</v>
      </c>
      <c r="J271" s="201">
        <v>20</v>
      </c>
      <c r="K271" s="201">
        <v>20</v>
      </c>
      <c r="L271" s="202" t="s">
        <v>110</v>
      </c>
      <c r="M271" s="203"/>
      <c r="N271" s="203"/>
      <c r="O271" s="203"/>
      <c r="P271" s="203"/>
      <c r="Q271" s="203"/>
      <c r="R271" s="203"/>
      <c r="S271" s="203"/>
      <c r="T271" s="203"/>
      <c r="U271" s="203"/>
      <c r="V271" s="203"/>
      <c r="W271" s="203"/>
      <c r="X271" s="203"/>
      <c r="Y271" s="203"/>
      <c r="Z271" s="203"/>
    </row>
    <row r="272" spans="1:26" ht="15.75" customHeight="1">
      <c r="A272" s="95" t="s">
        <v>3170</v>
      </c>
      <c r="B272" s="70" t="s">
        <v>1959</v>
      </c>
      <c r="C272" s="70" t="s">
        <v>89</v>
      </c>
      <c r="D272" s="95" t="s">
        <v>3171</v>
      </c>
      <c r="E272" s="178" t="s">
        <v>3172</v>
      </c>
      <c r="F272" s="95" t="s">
        <v>2630</v>
      </c>
      <c r="G272" s="95">
        <v>3</v>
      </c>
      <c r="H272" s="200">
        <v>2</v>
      </c>
      <c r="I272" s="201">
        <v>3</v>
      </c>
      <c r="J272" s="201">
        <v>20</v>
      </c>
      <c r="K272" s="201">
        <v>6.66</v>
      </c>
      <c r="L272" s="202" t="s">
        <v>110</v>
      </c>
      <c r="M272" s="203"/>
      <c r="N272" s="203"/>
      <c r="O272" s="203"/>
      <c r="P272" s="203"/>
      <c r="Q272" s="203"/>
      <c r="R272" s="203"/>
      <c r="S272" s="203"/>
      <c r="T272" s="203"/>
      <c r="U272" s="203"/>
      <c r="V272" s="203"/>
      <c r="W272" s="203"/>
      <c r="X272" s="203"/>
      <c r="Y272" s="203"/>
      <c r="Z272" s="203"/>
    </row>
    <row r="273" spans="1:26" ht="15.75" customHeight="1">
      <c r="A273" s="95" t="s">
        <v>3173</v>
      </c>
      <c r="B273" s="70" t="s">
        <v>1959</v>
      </c>
      <c r="C273" s="70" t="s">
        <v>89</v>
      </c>
      <c r="D273" s="95" t="s">
        <v>3174</v>
      </c>
      <c r="E273" s="178" t="s">
        <v>3175</v>
      </c>
      <c r="F273" s="95" t="s">
        <v>3165</v>
      </c>
      <c r="G273" s="95">
        <v>3</v>
      </c>
      <c r="H273" s="200">
        <v>2</v>
      </c>
      <c r="I273" s="201">
        <v>3</v>
      </c>
      <c r="J273" s="201">
        <v>10</v>
      </c>
      <c r="K273" s="201">
        <v>3.33</v>
      </c>
      <c r="L273" s="202" t="s">
        <v>110</v>
      </c>
      <c r="M273" s="203"/>
      <c r="N273" s="203"/>
      <c r="O273" s="203"/>
      <c r="P273" s="203"/>
      <c r="Q273" s="203"/>
      <c r="R273" s="203"/>
      <c r="S273" s="203"/>
      <c r="T273" s="203"/>
      <c r="U273" s="203"/>
      <c r="V273" s="203"/>
      <c r="W273" s="203"/>
      <c r="X273" s="203"/>
      <c r="Y273" s="203"/>
      <c r="Z273" s="203"/>
    </row>
    <row r="274" spans="1:26" ht="15.75" customHeight="1">
      <c r="A274" s="95" t="s">
        <v>3166</v>
      </c>
      <c r="B274" s="70" t="s">
        <v>1969</v>
      </c>
      <c r="C274" s="70" t="s">
        <v>89</v>
      </c>
      <c r="D274" s="95" t="s">
        <v>3176</v>
      </c>
      <c r="E274" s="178" t="s">
        <v>3177</v>
      </c>
      <c r="F274" s="95" t="s">
        <v>2630</v>
      </c>
      <c r="G274" s="95">
        <v>1</v>
      </c>
      <c r="H274" s="200">
        <v>1</v>
      </c>
      <c r="I274" s="201">
        <v>1</v>
      </c>
      <c r="J274" s="201">
        <v>20</v>
      </c>
      <c r="K274" s="201">
        <v>20</v>
      </c>
      <c r="L274" s="202" t="s">
        <v>110</v>
      </c>
      <c r="M274" s="203"/>
      <c r="N274" s="203"/>
      <c r="O274" s="203"/>
      <c r="P274" s="203"/>
      <c r="Q274" s="203"/>
      <c r="R274" s="203"/>
      <c r="S274" s="203"/>
      <c r="T274" s="203"/>
      <c r="U274" s="203"/>
      <c r="V274" s="203"/>
      <c r="W274" s="203"/>
      <c r="X274" s="203"/>
      <c r="Y274" s="203"/>
      <c r="Z274" s="203"/>
    </row>
    <row r="275" spans="1:26" ht="15.75" customHeight="1">
      <c r="A275" s="95" t="s">
        <v>3166</v>
      </c>
      <c r="B275" s="70" t="s">
        <v>1969</v>
      </c>
      <c r="C275" s="70" t="s">
        <v>89</v>
      </c>
      <c r="D275" s="95" t="s">
        <v>3178</v>
      </c>
      <c r="E275" s="178" t="s">
        <v>3179</v>
      </c>
      <c r="F275" s="95" t="s">
        <v>3180</v>
      </c>
      <c r="G275" s="95">
        <v>1</v>
      </c>
      <c r="H275" s="200">
        <v>1</v>
      </c>
      <c r="I275" s="201">
        <v>1</v>
      </c>
      <c r="J275" s="201">
        <v>10</v>
      </c>
      <c r="K275" s="201">
        <v>10</v>
      </c>
      <c r="L275" s="202" t="s">
        <v>110</v>
      </c>
      <c r="M275" s="203"/>
      <c r="N275" s="203"/>
      <c r="O275" s="203"/>
      <c r="P275" s="203"/>
      <c r="Q275" s="203"/>
      <c r="R275" s="203"/>
      <c r="S275" s="203"/>
      <c r="T275" s="203"/>
      <c r="U275" s="203"/>
      <c r="V275" s="203"/>
      <c r="W275" s="203"/>
      <c r="X275" s="203"/>
      <c r="Y275" s="203"/>
      <c r="Z275" s="203"/>
    </row>
    <row r="276" spans="1:26" ht="15.75" customHeight="1">
      <c r="A276" s="95" t="s">
        <v>3166</v>
      </c>
      <c r="B276" s="70" t="s">
        <v>3181</v>
      </c>
      <c r="C276" s="70" t="s">
        <v>89</v>
      </c>
      <c r="D276" s="95" t="s">
        <v>3182</v>
      </c>
      <c r="E276" s="178" t="s">
        <v>3183</v>
      </c>
      <c r="F276" s="95" t="s">
        <v>2630</v>
      </c>
      <c r="G276" s="95">
        <v>1</v>
      </c>
      <c r="H276" s="200">
        <v>1</v>
      </c>
      <c r="I276" s="201">
        <v>1</v>
      </c>
      <c r="J276" s="201">
        <v>20</v>
      </c>
      <c r="K276" s="201">
        <v>20</v>
      </c>
      <c r="L276" s="202" t="s">
        <v>110</v>
      </c>
      <c r="M276" s="203"/>
      <c r="N276" s="203"/>
      <c r="O276" s="203"/>
      <c r="P276" s="203"/>
      <c r="Q276" s="203"/>
      <c r="R276" s="203"/>
      <c r="S276" s="203"/>
      <c r="T276" s="203"/>
      <c r="U276" s="203"/>
      <c r="V276" s="203"/>
      <c r="W276" s="203"/>
      <c r="X276" s="203"/>
      <c r="Y276" s="203"/>
      <c r="Z276" s="203"/>
    </row>
    <row r="277" spans="1:26" ht="15.75" customHeight="1">
      <c r="A277" s="95" t="s">
        <v>3184</v>
      </c>
      <c r="B277" s="70" t="s">
        <v>3185</v>
      </c>
      <c r="C277" s="70" t="s">
        <v>89</v>
      </c>
      <c r="D277" s="95" t="s">
        <v>3186</v>
      </c>
      <c r="E277" s="178" t="s">
        <v>3187</v>
      </c>
      <c r="F277" s="95" t="s">
        <v>2775</v>
      </c>
      <c r="G277" s="95">
        <v>2</v>
      </c>
      <c r="H277" s="200">
        <v>2</v>
      </c>
      <c r="I277" s="201">
        <v>2</v>
      </c>
      <c r="J277" s="201">
        <v>20</v>
      </c>
      <c r="K277" s="201">
        <f>J277/G277</f>
        <v>10</v>
      </c>
      <c r="L277" s="202" t="s">
        <v>110</v>
      </c>
      <c r="M277" s="203"/>
      <c r="N277" s="203"/>
      <c r="O277" s="203"/>
      <c r="P277" s="203"/>
      <c r="Q277" s="203"/>
      <c r="R277" s="203"/>
      <c r="S277" s="203"/>
      <c r="T277" s="203"/>
      <c r="U277" s="203"/>
      <c r="V277" s="203"/>
      <c r="W277" s="203"/>
      <c r="X277" s="203"/>
      <c r="Y277" s="203"/>
      <c r="Z277" s="203"/>
    </row>
    <row r="278" spans="1:26" ht="15.75" customHeight="1">
      <c r="A278" s="95" t="s">
        <v>3188</v>
      </c>
      <c r="B278" s="70" t="s">
        <v>3189</v>
      </c>
      <c r="C278" s="70" t="s">
        <v>89</v>
      </c>
      <c r="D278" s="95" t="s">
        <v>3190</v>
      </c>
      <c r="E278" s="178" t="s">
        <v>3191</v>
      </c>
      <c r="F278" s="95" t="s">
        <v>3160</v>
      </c>
      <c r="G278" s="95">
        <v>1</v>
      </c>
      <c r="H278" s="200">
        <v>1</v>
      </c>
      <c r="I278" s="201">
        <v>2</v>
      </c>
      <c r="J278" s="201">
        <v>20</v>
      </c>
      <c r="K278" s="201">
        <v>20</v>
      </c>
      <c r="L278" s="202" t="s">
        <v>110</v>
      </c>
      <c r="M278" s="203"/>
      <c r="N278" s="203"/>
      <c r="O278" s="203"/>
      <c r="P278" s="203"/>
      <c r="Q278" s="203"/>
      <c r="R278" s="203"/>
      <c r="S278" s="203"/>
      <c r="T278" s="203"/>
      <c r="U278" s="203"/>
      <c r="V278" s="203"/>
      <c r="W278" s="203"/>
      <c r="X278" s="203"/>
      <c r="Y278" s="203"/>
      <c r="Z278" s="203"/>
    </row>
    <row r="279" spans="1:26" ht="15.75" customHeight="1">
      <c r="A279" s="95" t="s">
        <v>112</v>
      </c>
      <c r="B279" s="70" t="s">
        <v>3192</v>
      </c>
      <c r="C279" s="70" t="s">
        <v>89</v>
      </c>
      <c r="D279" s="95" t="s">
        <v>3193</v>
      </c>
      <c r="E279" s="178" t="s">
        <v>3194</v>
      </c>
      <c r="F279" s="95" t="s">
        <v>3195</v>
      </c>
      <c r="G279" s="95">
        <v>1</v>
      </c>
      <c r="H279" s="200">
        <v>1</v>
      </c>
      <c r="I279" s="201">
        <v>1</v>
      </c>
      <c r="J279" s="201">
        <v>10</v>
      </c>
      <c r="K279" s="201">
        <v>10</v>
      </c>
      <c r="L279" s="202" t="s">
        <v>112</v>
      </c>
      <c r="M279" s="203"/>
      <c r="N279" s="203"/>
      <c r="O279" s="203"/>
      <c r="P279" s="203"/>
      <c r="Q279" s="203"/>
      <c r="R279" s="203"/>
      <c r="S279" s="203"/>
      <c r="T279" s="203"/>
      <c r="U279" s="203"/>
      <c r="V279" s="203"/>
      <c r="W279" s="203"/>
      <c r="X279" s="203"/>
      <c r="Y279" s="203"/>
      <c r="Z279" s="203"/>
    </row>
    <row r="280" spans="1:26" ht="15.75" customHeight="1">
      <c r="A280" s="95" t="s">
        <v>3196</v>
      </c>
      <c r="B280" s="70" t="s">
        <v>3197</v>
      </c>
      <c r="C280" s="70" t="s">
        <v>89</v>
      </c>
      <c r="D280" s="95" t="s">
        <v>3198</v>
      </c>
      <c r="E280" s="178" t="s">
        <v>3055</v>
      </c>
      <c r="F280" s="95" t="s">
        <v>3199</v>
      </c>
      <c r="G280" s="95">
        <v>4</v>
      </c>
      <c r="H280" s="200">
        <v>3</v>
      </c>
      <c r="I280" s="201">
        <v>4</v>
      </c>
      <c r="J280" s="201">
        <v>20</v>
      </c>
      <c r="K280" s="201">
        <v>5</v>
      </c>
      <c r="L280" s="202" t="s">
        <v>3200</v>
      </c>
      <c r="M280" s="203"/>
      <c r="N280" s="203"/>
      <c r="O280" s="203"/>
      <c r="P280" s="203"/>
      <c r="Q280" s="203"/>
      <c r="R280" s="203"/>
      <c r="S280" s="203"/>
      <c r="T280" s="203"/>
      <c r="U280" s="203"/>
      <c r="V280" s="203"/>
      <c r="W280" s="203"/>
      <c r="X280" s="203"/>
      <c r="Y280" s="203"/>
      <c r="Z280" s="203"/>
    </row>
    <row r="281" spans="1:26" ht="15.75" customHeight="1">
      <c r="A281" s="95" t="s">
        <v>2060</v>
      </c>
      <c r="B281" s="70" t="s">
        <v>2061</v>
      </c>
      <c r="C281" s="70" t="s">
        <v>89</v>
      </c>
      <c r="D281" s="95" t="s">
        <v>3201</v>
      </c>
      <c r="E281" s="178" t="s">
        <v>3202</v>
      </c>
      <c r="F281" s="95"/>
      <c r="G281" s="95">
        <v>1</v>
      </c>
      <c r="H281" s="200">
        <v>1</v>
      </c>
      <c r="I281" s="201">
        <v>1</v>
      </c>
      <c r="J281" s="201">
        <v>20</v>
      </c>
      <c r="K281" s="201">
        <v>20</v>
      </c>
      <c r="L281" s="202" t="s">
        <v>3200</v>
      </c>
      <c r="M281" s="203"/>
      <c r="N281" s="203"/>
      <c r="O281" s="203"/>
      <c r="P281" s="203"/>
      <c r="Q281" s="203"/>
      <c r="R281" s="203"/>
      <c r="S281" s="203"/>
      <c r="T281" s="203"/>
      <c r="U281" s="203"/>
      <c r="V281" s="203"/>
      <c r="W281" s="203"/>
      <c r="X281" s="203"/>
      <c r="Y281" s="203"/>
      <c r="Z281" s="203"/>
    </row>
    <row r="282" spans="1:26" ht="15.75" customHeight="1">
      <c r="A282" s="95" t="s">
        <v>1893</v>
      </c>
      <c r="B282" s="70" t="s">
        <v>1894</v>
      </c>
      <c r="C282" s="70" t="s">
        <v>89</v>
      </c>
      <c r="D282" s="95" t="s">
        <v>3146</v>
      </c>
      <c r="E282" s="178" t="s">
        <v>3147</v>
      </c>
      <c r="F282" s="95" t="s">
        <v>3148</v>
      </c>
      <c r="G282" s="95">
        <v>2</v>
      </c>
      <c r="H282" s="200">
        <v>2</v>
      </c>
      <c r="I282" s="201">
        <v>3</v>
      </c>
      <c r="J282" s="201">
        <v>10</v>
      </c>
      <c r="K282" s="201">
        <v>5</v>
      </c>
      <c r="L282" s="202" t="s">
        <v>2069</v>
      </c>
      <c r="M282" s="203"/>
      <c r="N282" s="203"/>
      <c r="O282" s="203"/>
      <c r="P282" s="203"/>
      <c r="Q282" s="203"/>
      <c r="R282" s="203"/>
      <c r="S282" s="203"/>
      <c r="T282" s="203"/>
      <c r="U282" s="203"/>
      <c r="V282" s="203"/>
      <c r="W282" s="203"/>
      <c r="X282" s="203"/>
      <c r="Y282" s="203"/>
      <c r="Z282" s="203"/>
    </row>
    <row r="283" spans="1:26" ht="15.75" customHeight="1">
      <c r="A283" s="95" t="s">
        <v>1905</v>
      </c>
      <c r="B283" s="70" t="s">
        <v>1906</v>
      </c>
      <c r="C283" s="70" t="s">
        <v>89</v>
      </c>
      <c r="D283" s="95" t="s">
        <v>3149</v>
      </c>
      <c r="E283" s="178" t="s">
        <v>3150</v>
      </c>
      <c r="F283" s="95" t="s">
        <v>3137</v>
      </c>
      <c r="G283" s="95">
        <v>2</v>
      </c>
      <c r="H283" s="200">
        <v>2</v>
      </c>
      <c r="I283" s="201">
        <v>4</v>
      </c>
      <c r="J283" s="201">
        <v>10</v>
      </c>
      <c r="K283" s="201">
        <v>5</v>
      </c>
      <c r="L283" s="202" t="s">
        <v>2069</v>
      </c>
      <c r="M283" s="203"/>
      <c r="N283" s="203"/>
      <c r="O283" s="203"/>
      <c r="P283" s="203"/>
      <c r="Q283" s="203"/>
      <c r="R283" s="203"/>
      <c r="S283" s="203"/>
      <c r="T283" s="203"/>
      <c r="U283" s="203"/>
      <c r="V283" s="203"/>
      <c r="W283" s="203"/>
      <c r="X283" s="203"/>
      <c r="Y283" s="203"/>
      <c r="Z283" s="203"/>
    </row>
    <row r="284" spans="1:26" ht="15.75" customHeight="1">
      <c r="A284" s="95" t="s">
        <v>1893</v>
      </c>
      <c r="B284" s="70" t="s">
        <v>1894</v>
      </c>
      <c r="C284" s="70" t="s">
        <v>89</v>
      </c>
      <c r="D284" s="95" t="s">
        <v>3203</v>
      </c>
      <c r="E284" s="178" t="s">
        <v>3204</v>
      </c>
      <c r="F284" s="95" t="s">
        <v>3205</v>
      </c>
      <c r="G284" s="95">
        <v>2</v>
      </c>
      <c r="H284" s="200">
        <v>2</v>
      </c>
      <c r="I284" s="201">
        <v>3</v>
      </c>
      <c r="J284" s="201">
        <v>20</v>
      </c>
      <c r="K284" s="201">
        <v>10</v>
      </c>
      <c r="L284" s="202" t="s">
        <v>2069</v>
      </c>
      <c r="M284" s="203"/>
      <c r="N284" s="203"/>
      <c r="O284" s="203"/>
      <c r="P284" s="203"/>
      <c r="Q284" s="203"/>
      <c r="R284" s="203"/>
      <c r="S284" s="203"/>
      <c r="T284" s="203"/>
      <c r="U284" s="203"/>
      <c r="V284" s="203"/>
      <c r="W284" s="203"/>
      <c r="X284" s="203"/>
      <c r="Y284" s="203"/>
      <c r="Z284" s="203"/>
    </row>
    <row r="285" spans="1:26" ht="15.75" customHeight="1">
      <c r="A285" s="95" t="s">
        <v>2074</v>
      </c>
      <c r="B285" s="70" t="s">
        <v>3206</v>
      </c>
      <c r="C285" s="70" t="s">
        <v>89</v>
      </c>
      <c r="D285" s="95" t="s">
        <v>3207</v>
      </c>
      <c r="E285" s="178" t="s">
        <v>3208</v>
      </c>
      <c r="F285" s="95" t="s">
        <v>3137</v>
      </c>
      <c r="G285" s="95">
        <v>1</v>
      </c>
      <c r="H285" s="200">
        <v>1</v>
      </c>
      <c r="I285" s="201">
        <v>1</v>
      </c>
      <c r="J285" s="201">
        <v>10</v>
      </c>
      <c r="K285" s="201">
        <v>10</v>
      </c>
      <c r="L285" s="202" t="s">
        <v>2069</v>
      </c>
      <c r="M285" s="203"/>
      <c r="N285" s="203"/>
      <c r="O285" s="203"/>
      <c r="P285" s="203"/>
      <c r="Q285" s="203"/>
      <c r="R285" s="203"/>
      <c r="S285" s="203"/>
      <c r="T285" s="203"/>
      <c r="U285" s="203"/>
      <c r="V285" s="203"/>
      <c r="W285" s="203"/>
      <c r="X285" s="203"/>
      <c r="Y285" s="203"/>
      <c r="Z285" s="203"/>
    </row>
    <row r="286" spans="1:26" ht="15.75" customHeight="1">
      <c r="A286" s="95" t="s">
        <v>1905</v>
      </c>
      <c r="B286" s="70" t="s">
        <v>1906</v>
      </c>
      <c r="C286" s="70" t="s">
        <v>89</v>
      </c>
      <c r="D286" s="95" t="s">
        <v>3209</v>
      </c>
      <c r="E286" s="178" t="s">
        <v>3208</v>
      </c>
      <c r="F286" s="95" t="s">
        <v>3137</v>
      </c>
      <c r="G286" s="95">
        <v>2</v>
      </c>
      <c r="H286" s="200">
        <v>2</v>
      </c>
      <c r="I286" s="201">
        <v>4</v>
      </c>
      <c r="J286" s="201">
        <v>10</v>
      </c>
      <c r="K286" s="201">
        <v>5</v>
      </c>
      <c r="L286" s="202" t="s">
        <v>2069</v>
      </c>
      <c r="M286" s="203"/>
      <c r="N286" s="203"/>
      <c r="O286" s="203"/>
      <c r="P286" s="203"/>
      <c r="Q286" s="203"/>
      <c r="R286" s="203"/>
      <c r="S286" s="203"/>
      <c r="T286" s="203"/>
      <c r="U286" s="203"/>
      <c r="V286" s="203"/>
      <c r="W286" s="203"/>
      <c r="X286" s="203"/>
      <c r="Y286" s="203"/>
      <c r="Z286" s="203"/>
    </row>
    <row r="287" spans="1:26" ht="15.75" customHeight="1">
      <c r="A287" s="95" t="s">
        <v>3210</v>
      </c>
      <c r="B287" s="70" t="s">
        <v>3211</v>
      </c>
      <c r="C287" s="70" t="s">
        <v>89</v>
      </c>
      <c r="D287" s="95" t="s">
        <v>3212</v>
      </c>
      <c r="E287" s="178" t="s">
        <v>3213</v>
      </c>
      <c r="F287" s="95" t="s">
        <v>3214</v>
      </c>
      <c r="G287" s="95">
        <v>2</v>
      </c>
      <c r="H287" s="200">
        <v>1</v>
      </c>
      <c r="I287" s="201">
        <v>2</v>
      </c>
      <c r="J287" s="201">
        <v>20</v>
      </c>
      <c r="K287" s="201">
        <v>10</v>
      </c>
      <c r="L287" s="202" t="s">
        <v>2069</v>
      </c>
      <c r="M287" s="203"/>
      <c r="N287" s="203"/>
      <c r="O287" s="203"/>
      <c r="P287" s="203"/>
      <c r="Q287" s="203"/>
      <c r="R287" s="203"/>
      <c r="S287" s="203"/>
      <c r="T287" s="203"/>
      <c r="U287" s="203"/>
      <c r="V287" s="203"/>
      <c r="W287" s="203"/>
      <c r="X287" s="203"/>
      <c r="Y287" s="203"/>
      <c r="Z287" s="203"/>
    </row>
    <row r="288" spans="1:26" ht="15.75" customHeight="1">
      <c r="A288" s="95" t="s">
        <v>2096</v>
      </c>
      <c r="B288" s="70" t="s">
        <v>1747</v>
      </c>
      <c r="C288" s="70" t="s">
        <v>89</v>
      </c>
      <c r="D288" s="95" t="s">
        <v>3215</v>
      </c>
      <c r="E288" s="178" t="s">
        <v>3073</v>
      </c>
      <c r="F288" s="95" t="s">
        <v>3216</v>
      </c>
      <c r="G288" s="95">
        <v>3</v>
      </c>
      <c r="H288" s="200">
        <v>3</v>
      </c>
      <c r="I288" s="201">
        <v>5</v>
      </c>
      <c r="J288" s="201">
        <v>20</v>
      </c>
      <c r="K288" s="201">
        <v>6.67</v>
      </c>
      <c r="L288" s="202" t="s">
        <v>2099</v>
      </c>
      <c r="M288" s="203"/>
      <c r="N288" s="203"/>
      <c r="O288" s="203"/>
      <c r="P288" s="203"/>
      <c r="Q288" s="203"/>
      <c r="R288" s="203"/>
      <c r="S288" s="203"/>
      <c r="T288" s="203"/>
      <c r="U288" s="203"/>
      <c r="V288" s="203"/>
      <c r="W288" s="203"/>
      <c r="X288" s="203"/>
      <c r="Y288" s="203"/>
      <c r="Z288" s="203"/>
    </row>
    <row r="289" spans="1:26" ht="15.75" customHeight="1">
      <c r="A289" s="95" t="s">
        <v>1746</v>
      </c>
      <c r="B289" s="70" t="s">
        <v>1747</v>
      </c>
      <c r="C289" s="70" t="s">
        <v>89</v>
      </c>
      <c r="D289" s="95" t="s">
        <v>3072</v>
      </c>
      <c r="E289" s="178" t="s">
        <v>3073</v>
      </c>
      <c r="F289" s="95" t="s">
        <v>2836</v>
      </c>
      <c r="G289" s="95">
        <v>3</v>
      </c>
      <c r="H289" s="200">
        <v>3</v>
      </c>
      <c r="I289" s="201">
        <v>5</v>
      </c>
      <c r="J289" s="201">
        <v>20</v>
      </c>
      <c r="K289" s="201">
        <v>6.67</v>
      </c>
      <c r="L289" s="202" t="s">
        <v>2099</v>
      </c>
      <c r="M289" s="203"/>
      <c r="N289" s="203"/>
      <c r="O289" s="203"/>
      <c r="P289" s="203"/>
      <c r="Q289" s="203"/>
      <c r="R289" s="203"/>
      <c r="S289" s="203"/>
      <c r="T289" s="203"/>
      <c r="U289" s="203"/>
      <c r="V289" s="203"/>
      <c r="W289" s="203"/>
      <c r="X289" s="203"/>
      <c r="Y289" s="203"/>
      <c r="Z289" s="203"/>
    </row>
    <row r="290" spans="1:26" ht="15.75" customHeight="1">
      <c r="A290" s="95" t="s">
        <v>1746</v>
      </c>
      <c r="B290" s="70" t="s">
        <v>1747</v>
      </c>
      <c r="C290" s="70" t="s">
        <v>89</v>
      </c>
      <c r="D290" s="95" t="s">
        <v>3217</v>
      </c>
      <c r="E290" s="178" t="s">
        <v>3075</v>
      </c>
      <c r="F290" s="95" t="s">
        <v>2836</v>
      </c>
      <c r="G290" s="95">
        <v>3</v>
      </c>
      <c r="H290" s="200">
        <v>3</v>
      </c>
      <c r="I290" s="201">
        <v>5</v>
      </c>
      <c r="J290" s="201">
        <v>20</v>
      </c>
      <c r="K290" s="201">
        <v>6.67</v>
      </c>
      <c r="L290" s="202" t="s">
        <v>2099</v>
      </c>
      <c r="M290" s="203"/>
      <c r="N290" s="203"/>
      <c r="O290" s="203"/>
      <c r="P290" s="203"/>
      <c r="Q290" s="203"/>
      <c r="R290" s="203"/>
      <c r="S290" s="203"/>
      <c r="T290" s="203"/>
      <c r="U290" s="203"/>
      <c r="V290" s="203"/>
      <c r="W290" s="203"/>
      <c r="X290" s="203"/>
      <c r="Y290" s="203"/>
      <c r="Z290" s="203"/>
    </row>
    <row r="291" spans="1:26" ht="15.75" customHeight="1">
      <c r="A291" s="95" t="s">
        <v>1746</v>
      </c>
      <c r="B291" s="70" t="s">
        <v>1747</v>
      </c>
      <c r="C291" s="70" t="s">
        <v>89</v>
      </c>
      <c r="D291" s="95" t="s">
        <v>3076</v>
      </c>
      <c r="E291" s="178" t="s">
        <v>3218</v>
      </c>
      <c r="F291" s="95" t="s">
        <v>2836</v>
      </c>
      <c r="G291" s="95">
        <v>3</v>
      </c>
      <c r="H291" s="200">
        <v>3</v>
      </c>
      <c r="I291" s="201">
        <v>5</v>
      </c>
      <c r="J291" s="201">
        <v>20</v>
      </c>
      <c r="K291" s="201">
        <v>6.67</v>
      </c>
      <c r="L291" s="202" t="s">
        <v>2099</v>
      </c>
      <c r="M291" s="203"/>
      <c r="N291" s="203"/>
      <c r="O291" s="203"/>
      <c r="P291" s="203"/>
      <c r="Q291" s="203"/>
      <c r="R291" s="203"/>
      <c r="S291" s="203"/>
      <c r="T291" s="203"/>
      <c r="U291" s="203"/>
      <c r="V291" s="203"/>
      <c r="W291" s="203"/>
      <c r="X291" s="203"/>
      <c r="Y291" s="203"/>
      <c r="Z291" s="203"/>
    </row>
    <row r="292" spans="1:26" ht="15.75" customHeight="1">
      <c r="A292" s="95" t="s">
        <v>3219</v>
      </c>
      <c r="B292" s="70" t="s">
        <v>3220</v>
      </c>
      <c r="C292" s="70" t="s">
        <v>89</v>
      </c>
      <c r="D292" s="95" t="s">
        <v>3221</v>
      </c>
      <c r="E292" s="178" t="s">
        <v>3222</v>
      </c>
      <c r="F292" s="95" t="s">
        <v>3223</v>
      </c>
      <c r="G292" s="95">
        <v>2</v>
      </c>
      <c r="H292" s="200">
        <v>2</v>
      </c>
      <c r="I292" s="201">
        <v>2</v>
      </c>
      <c r="J292" s="201">
        <v>20</v>
      </c>
      <c r="K292" s="201">
        <v>10</v>
      </c>
      <c r="L292" s="202" t="s">
        <v>2099</v>
      </c>
      <c r="M292" s="203"/>
      <c r="N292" s="203"/>
      <c r="O292" s="203"/>
      <c r="P292" s="203"/>
      <c r="Q292" s="203"/>
      <c r="R292" s="203"/>
      <c r="S292" s="203"/>
      <c r="T292" s="203"/>
      <c r="U292" s="203"/>
      <c r="V292" s="203"/>
      <c r="W292" s="203"/>
      <c r="X292" s="203"/>
      <c r="Y292" s="203"/>
      <c r="Z292" s="203"/>
    </row>
    <row r="293" spans="1:26" ht="15.75" customHeight="1">
      <c r="A293" s="95" t="s">
        <v>3224</v>
      </c>
      <c r="B293" s="70" t="s">
        <v>3225</v>
      </c>
      <c r="C293" s="70" t="s">
        <v>89</v>
      </c>
      <c r="D293" s="95" t="s">
        <v>3226</v>
      </c>
      <c r="E293" s="178" t="s">
        <v>3227</v>
      </c>
      <c r="F293" s="95" t="s">
        <v>3228</v>
      </c>
      <c r="G293" s="95">
        <v>2</v>
      </c>
      <c r="H293" s="200">
        <v>2</v>
      </c>
      <c r="I293" s="201">
        <v>2</v>
      </c>
      <c r="J293" s="201">
        <v>20</v>
      </c>
      <c r="K293" s="201">
        <v>10</v>
      </c>
      <c r="L293" s="202" t="s">
        <v>2099</v>
      </c>
      <c r="M293" s="203"/>
      <c r="N293" s="203"/>
      <c r="O293" s="203"/>
      <c r="P293" s="203"/>
      <c r="Q293" s="203"/>
      <c r="R293" s="203"/>
      <c r="S293" s="203"/>
      <c r="T293" s="203"/>
      <c r="U293" s="203"/>
      <c r="V293" s="203"/>
      <c r="W293" s="203"/>
      <c r="X293" s="203"/>
      <c r="Y293" s="203"/>
      <c r="Z293" s="203"/>
    </row>
    <row r="294" spans="1:26" ht="15.75" customHeight="1">
      <c r="A294" s="95" t="s">
        <v>3224</v>
      </c>
      <c r="B294" s="70" t="s">
        <v>3225</v>
      </c>
      <c r="C294" s="70" t="s">
        <v>89</v>
      </c>
      <c r="D294" s="95" t="s">
        <v>3229</v>
      </c>
      <c r="E294" s="178" t="s">
        <v>3230</v>
      </c>
      <c r="F294" s="95" t="s">
        <v>3063</v>
      </c>
      <c r="G294" s="95">
        <v>2</v>
      </c>
      <c r="H294" s="200">
        <v>2</v>
      </c>
      <c r="I294" s="201">
        <v>2</v>
      </c>
      <c r="J294" s="201">
        <v>20</v>
      </c>
      <c r="K294" s="201">
        <v>10</v>
      </c>
      <c r="L294" s="202" t="s">
        <v>2099</v>
      </c>
      <c r="M294" s="203"/>
      <c r="N294" s="203"/>
      <c r="O294" s="203"/>
      <c r="P294" s="203"/>
      <c r="Q294" s="203"/>
      <c r="R294" s="203"/>
      <c r="S294" s="203"/>
      <c r="T294" s="203"/>
      <c r="U294" s="203"/>
      <c r="V294" s="203"/>
      <c r="W294" s="203"/>
      <c r="X294" s="203"/>
      <c r="Y294" s="203"/>
      <c r="Z294" s="203"/>
    </row>
    <row r="295" spans="1:26" ht="15.75" customHeight="1">
      <c r="A295" s="95" t="s">
        <v>2104</v>
      </c>
      <c r="B295" s="70" t="s">
        <v>2105</v>
      </c>
      <c r="C295" s="70" t="s">
        <v>89</v>
      </c>
      <c r="D295" s="95" t="s">
        <v>3231</v>
      </c>
      <c r="E295" s="178" t="s">
        <v>3232</v>
      </c>
      <c r="F295" s="95" t="s">
        <v>3233</v>
      </c>
      <c r="G295" s="95">
        <v>3</v>
      </c>
      <c r="H295" s="200">
        <v>3</v>
      </c>
      <c r="I295" s="201">
        <v>3</v>
      </c>
      <c r="J295" s="201">
        <v>20</v>
      </c>
      <c r="K295" s="201">
        <v>6.67</v>
      </c>
      <c r="L295" s="202" t="s">
        <v>2099</v>
      </c>
      <c r="M295" s="203"/>
      <c r="N295" s="203"/>
      <c r="O295" s="203"/>
      <c r="P295" s="203"/>
      <c r="Q295" s="203"/>
      <c r="R295" s="203"/>
      <c r="S295" s="203"/>
      <c r="T295" s="203"/>
      <c r="U295" s="203"/>
      <c r="V295" s="203"/>
      <c r="W295" s="203"/>
      <c r="X295" s="203"/>
      <c r="Y295" s="203"/>
      <c r="Z295" s="203"/>
    </row>
    <row r="296" spans="1:26" ht="15.75" customHeight="1">
      <c r="A296" s="95" t="s">
        <v>3234</v>
      </c>
      <c r="B296" s="70" t="s">
        <v>3235</v>
      </c>
      <c r="C296" s="70" t="s">
        <v>89</v>
      </c>
      <c r="D296" s="95" t="s">
        <v>3236</v>
      </c>
      <c r="E296" s="178" t="s">
        <v>3237</v>
      </c>
      <c r="F296" s="95" t="s">
        <v>3238</v>
      </c>
      <c r="G296" s="95">
        <v>1</v>
      </c>
      <c r="H296" s="200">
        <v>1</v>
      </c>
      <c r="I296" s="201">
        <v>1</v>
      </c>
      <c r="J296" s="201">
        <v>20</v>
      </c>
      <c r="K296" s="201">
        <v>20</v>
      </c>
      <c r="L296" s="202" t="s">
        <v>2099</v>
      </c>
      <c r="M296" s="203"/>
      <c r="N296" s="203"/>
      <c r="O296" s="203"/>
      <c r="P296" s="203"/>
      <c r="Q296" s="203"/>
      <c r="R296" s="203"/>
      <c r="S296" s="203"/>
      <c r="T296" s="203"/>
      <c r="U296" s="203"/>
      <c r="V296" s="203"/>
      <c r="W296" s="203"/>
      <c r="X296" s="203"/>
      <c r="Y296" s="203"/>
      <c r="Z296" s="203"/>
    </row>
    <row r="297" spans="1:26" ht="15.75" customHeight="1">
      <c r="A297" s="95" t="s">
        <v>2112</v>
      </c>
      <c r="B297" s="70" t="s">
        <v>2113</v>
      </c>
      <c r="C297" s="70" t="s">
        <v>89</v>
      </c>
      <c r="D297" s="95" t="s">
        <v>3239</v>
      </c>
      <c r="E297" s="178" t="s">
        <v>3240</v>
      </c>
      <c r="F297" s="95" t="s">
        <v>3241</v>
      </c>
      <c r="G297" s="95">
        <v>4</v>
      </c>
      <c r="H297" s="200">
        <v>4</v>
      </c>
      <c r="I297" s="201">
        <v>4</v>
      </c>
      <c r="J297" s="201">
        <v>20</v>
      </c>
      <c r="K297" s="201">
        <v>5</v>
      </c>
      <c r="L297" s="202" t="s">
        <v>2099</v>
      </c>
      <c r="M297" s="203"/>
      <c r="N297" s="203"/>
      <c r="O297" s="203"/>
      <c r="P297" s="203"/>
      <c r="Q297" s="203"/>
      <c r="R297" s="203"/>
      <c r="S297" s="203"/>
      <c r="T297" s="203"/>
      <c r="U297" s="203"/>
      <c r="V297" s="203"/>
      <c r="W297" s="203"/>
      <c r="X297" s="203"/>
      <c r="Y297" s="203"/>
      <c r="Z297" s="203"/>
    </row>
    <row r="298" spans="1:26" ht="15.75" customHeight="1">
      <c r="A298" s="95" t="s">
        <v>3242</v>
      </c>
      <c r="B298" s="70" t="s">
        <v>2173</v>
      </c>
      <c r="C298" s="70" t="s">
        <v>89</v>
      </c>
      <c r="D298" s="95" t="s">
        <v>3243</v>
      </c>
      <c r="E298" s="178" t="s">
        <v>3244</v>
      </c>
      <c r="F298" s="95" t="s">
        <v>2630</v>
      </c>
      <c r="G298" s="95">
        <v>2</v>
      </c>
      <c r="H298" s="200">
        <v>1</v>
      </c>
      <c r="I298" s="201">
        <v>2</v>
      </c>
      <c r="J298" s="201">
        <v>10</v>
      </c>
      <c r="K298" s="201">
        <f t="shared" ref="K298:K300" si="0">J298/G298</f>
        <v>5</v>
      </c>
      <c r="L298" s="202" t="s">
        <v>683</v>
      </c>
      <c r="M298" s="203"/>
      <c r="N298" s="203"/>
      <c r="O298" s="203"/>
      <c r="P298" s="203"/>
      <c r="Q298" s="203"/>
      <c r="R298" s="203"/>
      <c r="S298" s="203"/>
      <c r="T298" s="203"/>
      <c r="U298" s="203"/>
      <c r="V298" s="203"/>
      <c r="W298" s="203"/>
      <c r="X298" s="203"/>
      <c r="Y298" s="203"/>
      <c r="Z298" s="203"/>
    </row>
    <row r="299" spans="1:26" ht="15.75" customHeight="1">
      <c r="A299" s="95" t="s">
        <v>3245</v>
      </c>
      <c r="B299" s="70" t="s">
        <v>2173</v>
      </c>
      <c r="C299" s="70" t="s">
        <v>89</v>
      </c>
      <c r="D299" s="95" t="s">
        <v>3246</v>
      </c>
      <c r="E299" s="178" t="s">
        <v>3247</v>
      </c>
      <c r="F299" s="95" t="s">
        <v>2630</v>
      </c>
      <c r="G299" s="95">
        <v>2</v>
      </c>
      <c r="H299" s="200">
        <v>1</v>
      </c>
      <c r="I299" s="201">
        <v>2</v>
      </c>
      <c r="J299" s="201">
        <v>10</v>
      </c>
      <c r="K299" s="201">
        <f t="shared" si="0"/>
        <v>5</v>
      </c>
      <c r="L299" s="202" t="s">
        <v>683</v>
      </c>
      <c r="M299" s="203"/>
      <c r="N299" s="203"/>
      <c r="O299" s="203"/>
      <c r="P299" s="203"/>
      <c r="Q299" s="203"/>
      <c r="R299" s="203"/>
      <c r="S299" s="203"/>
      <c r="T299" s="203"/>
      <c r="U299" s="203"/>
      <c r="V299" s="203"/>
      <c r="W299" s="203"/>
      <c r="X299" s="203"/>
      <c r="Y299" s="203"/>
      <c r="Z299" s="203"/>
    </row>
    <row r="300" spans="1:26" ht="15.75" customHeight="1">
      <c r="A300" s="95" t="s">
        <v>3248</v>
      </c>
      <c r="B300" s="70" t="s">
        <v>2173</v>
      </c>
      <c r="C300" s="70" t="s">
        <v>89</v>
      </c>
      <c r="D300" s="95" t="s">
        <v>3249</v>
      </c>
      <c r="E300" s="178" t="s">
        <v>3250</v>
      </c>
      <c r="F300" s="95" t="s">
        <v>2630</v>
      </c>
      <c r="G300" s="95">
        <v>2</v>
      </c>
      <c r="H300" s="200">
        <v>1</v>
      </c>
      <c r="I300" s="201">
        <v>2</v>
      </c>
      <c r="J300" s="201">
        <v>10</v>
      </c>
      <c r="K300" s="201">
        <f t="shared" si="0"/>
        <v>5</v>
      </c>
      <c r="L300" s="202" t="s">
        <v>683</v>
      </c>
      <c r="M300" s="203"/>
      <c r="N300" s="203"/>
      <c r="O300" s="203"/>
      <c r="P300" s="203"/>
      <c r="Q300" s="203"/>
      <c r="R300" s="203"/>
      <c r="S300" s="203"/>
      <c r="T300" s="203"/>
      <c r="U300" s="203"/>
      <c r="V300" s="203"/>
      <c r="W300" s="203"/>
      <c r="X300" s="203"/>
      <c r="Y300" s="203"/>
      <c r="Z300" s="203"/>
    </row>
    <row r="301" spans="1:26" ht="15.75" customHeight="1">
      <c r="A301" s="95" t="s">
        <v>3251</v>
      </c>
      <c r="B301" s="70" t="s">
        <v>2198</v>
      </c>
      <c r="C301" s="70" t="s">
        <v>89</v>
      </c>
      <c r="D301" s="95" t="s">
        <v>3252</v>
      </c>
      <c r="E301" s="178" t="s">
        <v>3253</v>
      </c>
      <c r="F301" s="95" t="s">
        <v>2630</v>
      </c>
      <c r="G301" s="95">
        <v>3</v>
      </c>
      <c r="H301" s="200">
        <v>1</v>
      </c>
      <c r="I301" s="201">
        <v>3</v>
      </c>
      <c r="J301" s="201">
        <v>10</v>
      </c>
      <c r="K301" s="201">
        <v>3.34</v>
      </c>
      <c r="L301" s="202" t="s">
        <v>683</v>
      </c>
      <c r="M301" s="203"/>
      <c r="N301" s="203"/>
      <c r="O301" s="203"/>
      <c r="P301" s="203"/>
      <c r="Q301" s="203"/>
      <c r="R301" s="203"/>
      <c r="S301" s="203"/>
      <c r="T301" s="203"/>
      <c r="U301" s="203"/>
      <c r="V301" s="203"/>
      <c r="W301" s="203"/>
      <c r="X301" s="203"/>
      <c r="Y301" s="203"/>
      <c r="Z301" s="203"/>
    </row>
    <row r="302" spans="1:26" ht="15.75" customHeight="1">
      <c r="A302" s="95" t="s">
        <v>3254</v>
      </c>
      <c r="B302" s="70" t="s">
        <v>3255</v>
      </c>
      <c r="C302" s="70" t="s">
        <v>89</v>
      </c>
      <c r="D302" s="95" t="s">
        <v>3256</v>
      </c>
      <c r="E302" s="178" t="s">
        <v>3257</v>
      </c>
      <c r="F302" s="95" t="s">
        <v>2630</v>
      </c>
      <c r="G302" s="95">
        <v>3</v>
      </c>
      <c r="H302" s="200">
        <v>1</v>
      </c>
      <c r="I302" s="201">
        <v>3</v>
      </c>
      <c r="J302" s="201">
        <v>10</v>
      </c>
      <c r="K302" s="201">
        <v>3.34</v>
      </c>
      <c r="L302" s="202" t="s">
        <v>683</v>
      </c>
      <c r="M302" s="203"/>
      <c r="N302" s="203"/>
      <c r="O302" s="203"/>
      <c r="P302" s="203"/>
      <c r="Q302" s="203"/>
      <c r="R302" s="203"/>
      <c r="S302" s="203"/>
      <c r="T302" s="203"/>
      <c r="U302" s="203"/>
      <c r="V302" s="203"/>
      <c r="W302" s="203"/>
      <c r="X302" s="203"/>
      <c r="Y302" s="203"/>
      <c r="Z302" s="203"/>
    </row>
    <row r="303" spans="1:26" ht="15.75" customHeight="1">
      <c r="A303" s="95" t="s">
        <v>3258</v>
      </c>
      <c r="B303" s="70" t="s">
        <v>3259</v>
      </c>
      <c r="C303" s="70" t="s">
        <v>89</v>
      </c>
      <c r="D303" s="95" t="s">
        <v>3260</v>
      </c>
      <c r="E303" s="178" t="s">
        <v>3261</v>
      </c>
      <c r="F303" s="95" t="s">
        <v>2630</v>
      </c>
      <c r="G303" s="95">
        <v>3</v>
      </c>
      <c r="H303" s="200">
        <v>1</v>
      </c>
      <c r="I303" s="201">
        <v>3</v>
      </c>
      <c r="J303" s="201">
        <v>10</v>
      </c>
      <c r="K303" s="201">
        <v>3.34</v>
      </c>
      <c r="L303" s="202" t="s">
        <v>683</v>
      </c>
      <c r="M303" s="203"/>
      <c r="N303" s="203"/>
      <c r="O303" s="203"/>
      <c r="P303" s="203"/>
      <c r="Q303" s="203"/>
      <c r="R303" s="203"/>
      <c r="S303" s="203"/>
      <c r="T303" s="203"/>
      <c r="U303" s="203"/>
      <c r="V303" s="203"/>
      <c r="W303" s="203"/>
      <c r="X303" s="203"/>
      <c r="Y303" s="203"/>
      <c r="Z303" s="203"/>
    </row>
    <row r="304" spans="1:26" ht="15.75" customHeight="1">
      <c r="A304" s="95" t="s">
        <v>3262</v>
      </c>
      <c r="B304" s="70" t="s">
        <v>3263</v>
      </c>
      <c r="C304" s="70" t="s">
        <v>89</v>
      </c>
      <c r="D304" s="95" t="s">
        <v>3264</v>
      </c>
      <c r="E304" s="178" t="s">
        <v>3265</v>
      </c>
      <c r="F304" s="95" t="s">
        <v>2630</v>
      </c>
      <c r="G304" s="95">
        <v>3</v>
      </c>
      <c r="H304" s="200">
        <v>1</v>
      </c>
      <c r="I304" s="201">
        <v>3</v>
      </c>
      <c r="J304" s="201">
        <v>10</v>
      </c>
      <c r="K304" s="201">
        <v>3.34</v>
      </c>
      <c r="L304" s="202" t="s">
        <v>683</v>
      </c>
      <c r="M304" s="203"/>
      <c r="N304" s="203"/>
      <c r="O304" s="203"/>
      <c r="P304" s="203"/>
      <c r="Q304" s="203"/>
      <c r="R304" s="203"/>
      <c r="S304" s="203"/>
      <c r="T304" s="203"/>
      <c r="U304" s="203"/>
      <c r="V304" s="203"/>
      <c r="W304" s="203"/>
      <c r="X304" s="203"/>
      <c r="Y304" s="203"/>
      <c r="Z304" s="203"/>
    </row>
    <row r="305" spans="1:26" ht="15.75" customHeight="1">
      <c r="A305" s="95" t="s">
        <v>3266</v>
      </c>
      <c r="B305" s="70" t="s">
        <v>3267</v>
      </c>
      <c r="C305" s="70" t="s">
        <v>89</v>
      </c>
      <c r="D305" s="95" t="s">
        <v>3268</v>
      </c>
      <c r="E305" s="178" t="s">
        <v>3269</v>
      </c>
      <c r="F305" s="95" t="s">
        <v>2630</v>
      </c>
      <c r="G305" s="95">
        <v>3</v>
      </c>
      <c r="H305" s="200">
        <v>1</v>
      </c>
      <c r="I305" s="201">
        <v>3</v>
      </c>
      <c r="J305" s="201">
        <v>10</v>
      </c>
      <c r="K305" s="201">
        <v>3.34</v>
      </c>
      <c r="L305" s="202" t="s">
        <v>683</v>
      </c>
      <c r="M305" s="203"/>
      <c r="N305" s="203"/>
      <c r="O305" s="203"/>
      <c r="P305" s="203"/>
      <c r="Q305" s="203"/>
      <c r="R305" s="203"/>
      <c r="S305" s="203"/>
      <c r="T305" s="203"/>
      <c r="U305" s="203"/>
      <c r="V305" s="203"/>
      <c r="W305" s="203"/>
      <c r="X305" s="203"/>
      <c r="Y305" s="203"/>
      <c r="Z305" s="203"/>
    </row>
    <row r="306" spans="1:26" ht="15.75" customHeight="1">
      <c r="A306" s="95" t="s">
        <v>3270</v>
      </c>
      <c r="B306" s="70" t="s">
        <v>3271</v>
      </c>
      <c r="C306" s="70" t="s">
        <v>89</v>
      </c>
      <c r="D306" s="95" t="s">
        <v>3272</v>
      </c>
      <c r="E306" s="178" t="s">
        <v>3273</v>
      </c>
      <c r="F306" s="95" t="s">
        <v>2630</v>
      </c>
      <c r="G306" s="95">
        <v>3</v>
      </c>
      <c r="H306" s="200">
        <v>1</v>
      </c>
      <c r="I306" s="201">
        <v>3</v>
      </c>
      <c r="J306" s="201">
        <v>10</v>
      </c>
      <c r="K306" s="201">
        <v>3.33</v>
      </c>
      <c r="L306" s="202" t="s">
        <v>683</v>
      </c>
      <c r="M306" s="203"/>
      <c r="N306" s="203"/>
      <c r="O306" s="203"/>
      <c r="P306" s="203"/>
      <c r="Q306" s="203"/>
      <c r="R306" s="203"/>
      <c r="S306" s="203"/>
      <c r="T306" s="203"/>
      <c r="U306" s="203"/>
      <c r="V306" s="203"/>
      <c r="W306" s="203"/>
      <c r="X306" s="203"/>
      <c r="Y306" s="203"/>
      <c r="Z306" s="203"/>
    </row>
    <row r="307" spans="1:26" ht="15.75" customHeight="1">
      <c r="A307" s="95" t="s">
        <v>3274</v>
      </c>
      <c r="B307" s="70" t="s">
        <v>3275</v>
      </c>
      <c r="C307" s="70" t="s">
        <v>89</v>
      </c>
      <c r="D307" s="95" t="s">
        <v>3276</v>
      </c>
      <c r="E307" s="178" t="s">
        <v>3277</v>
      </c>
      <c r="F307" s="95" t="s">
        <v>2630</v>
      </c>
      <c r="G307" s="95">
        <v>3</v>
      </c>
      <c r="H307" s="200">
        <v>1</v>
      </c>
      <c r="I307" s="201">
        <v>3</v>
      </c>
      <c r="J307" s="201">
        <v>10</v>
      </c>
      <c r="K307" s="201">
        <v>3.33</v>
      </c>
      <c r="L307" s="202" t="s">
        <v>683</v>
      </c>
      <c r="M307" s="203"/>
      <c r="N307" s="203"/>
      <c r="O307" s="203"/>
      <c r="P307" s="203"/>
      <c r="Q307" s="203"/>
      <c r="R307" s="203"/>
      <c r="S307" s="203"/>
      <c r="T307" s="203"/>
      <c r="U307" s="203"/>
      <c r="V307" s="203"/>
      <c r="W307" s="203"/>
      <c r="X307" s="203"/>
      <c r="Y307" s="203"/>
      <c r="Z307" s="203"/>
    </row>
    <row r="308" spans="1:26" ht="15.75" customHeight="1">
      <c r="A308" s="95" t="s">
        <v>3278</v>
      </c>
      <c r="B308" s="70" t="s">
        <v>3279</v>
      </c>
      <c r="C308" s="70" t="s">
        <v>89</v>
      </c>
      <c r="D308" s="95" t="s">
        <v>2243</v>
      </c>
      <c r="E308" s="178" t="s">
        <v>3280</v>
      </c>
      <c r="F308" s="95" t="s">
        <v>2630</v>
      </c>
      <c r="G308" s="95">
        <v>1</v>
      </c>
      <c r="H308" s="200">
        <v>1</v>
      </c>
      <c r="I308" s="201">
        <v>1</v>
      </c>
      <c r="J308" s="201">
        <v>10</v>
      </c>
      <c r="K308" s="201">
        <f t="shared" ref="K308:K309" si="1">J308/G308</f>
        <v>10</v>
      </c>
      <c r="L308" s="202" t="s">
        <v>683</v>
      </c>
      <c r="M308" s="203"/>
      <c r="N308" s="203"/>
      <c r="O308" s="203"/>
      <c r="P308" s="203"/>
      <c r="Q308" s="203"/>
      <c r="R308" s="203"/>
      <c r="S308" s="203"/>
      <c r="T308" s="203"/>
      <c r="U308" s="203"/>
      <c r="V308" s="203"/>
      <c r="W308" s="203"/>
      <c r="X308" s="203"/>
      <c r="Y308" s="203"/>
      <c r="Z308" s="203"/>
    </row>
    <row r="309" spans="1:26" ht="14.25" customHeight="1">
      <c r="A309" s="95" t="s">
        <v>3281</v>
      </c>
      <c r="B309" s="70" t="s">
        <v>3282</v>
      </c>
      <c r="C309" s="70" t="s">
        <v>89</v>
      </c>
      <c r="D309" s="95" t="s">
        <v>3283</v>
      </c>
      <c r="E309" s="178" t="s">
        <v>3284</v>
      </c>
      <c r="F309" s="95" t="s">
        <v>2630</v>
      </c>
      <c r="G309" s="95">
        <v>2</v>
      </c>
      <c r="H309" s="200">
        <v>1</v>
      </c>
      <c r="I309" s="201">
        <v>2</v>
      </c>
      <c r="J309" s="201">
        <v>10</v>
      </c>
      <c r="K309" s="201">
        <f t="shared" si="1"/>
        <v>5</v>
      </c>
      <c r="L309" s="202" t="s">
        <v>683</v>
      </c>
      <c r="M309" s="203"/>
      <c r="N309" s="203"/>
      <c r="O309" s="203"/>
      <c r="P309" s="203"/>
      <c r="Q309" s="203"/>
      <c r="R309" s="203"/>
      <c r="S309" s="203"/>
      <c r="T309" s="203"/>
      <c r="U309" s="203"/>
      <c r="V309" s="203"/>
      <c r="W309" s="203"/>
      <c r="X309" s="203"/>
      <c r="Y309" s="203"/>
      <c r="Z309" s="203"/>
    </row>
    <row r="310" spans="1:26" ht="15.75" customHeight="1">
      <c r="A310" s="95" t="s">
        <v>3285</v>
      </c>
      <c r="B310" s="70" t="s">
        <v>3286</v>
      </c>
      <c r="C310" s="70" t="s">
        <v>89</v>
      </c>
      <c r="D310" s="95" t="s">
        <v>3287</v>
      </c>
      <c r="E310" s="178" t="s">
        <v>3288</v>
      </c>
      <c r="F310" s="95" t="s">
        <v>2630</v>
      </c>
      <c r="G310" s="95">
        <v>3</v>
      </c>
      <c r="H310" s="200">
        <v>1</v>
      </c>
      <c r="I310" s="201">
        <v>3</v>
      </c>
      <c r="J310" s="201">
        <v>10</v>
      </c>
      <c r="K310" s="201">
        <v>3.33</v>
      </c>
      <c r="L310" s="202" t="s">
        <v>683</v>
      </c>
      <c r="M310" s="203"/>
      <c r="N310" s="203"/>
      <c r="O310" s="203"/>
      <c r="P310" s="203"/>
      <c r="Q310" s="203"/>
      <c r="R310" s="203"/>
      <c r="S310" s="203"/>
      <c r="T310" s="203"/>
      <c r="U310" s="203"/>
      <c r="V310" s="203"/>
      <c r="W310" s="203"/>
      <c r="X310" s="203"/>
      <c r="Y310" s="203"/>
      <c r="Z310" s="203"/>
    </row>
    <row r="311" spans="1:26" ht="15.75" customHeight="1">
      <c r="A311" s="95" t="s">
        <v>3289</v>
      </c>
      <c r="B311" s="70" t="s">
        <v>2229</v>
      </c>
      <c r="C311" s="70" t="s">
        <v>89</v>
      </c>
      <c r="D311" s="95" t="s">
        <v>3290</v>
      </c>
      <c r="E311" s="178" t="s">
        <v>3291</v>
      </c>
      <c r="F311" s="95" t="s">
        <v>2630</v>
      </c>
      <c r="G311" s="95">
        <v>3</v>
      </c>
      <c r="H311" s="200">
        <v>1</v>
      </c>
      <c r="I311" s="201">
        <v>3</v>
      </c>
      <c r="J311" s="201">
        <v>10</v>
      </c>
      <c r="K311" s="201">
        <v>3.33</v>
      </c>
      <c r="L311" s="202" t="s">
        <v>683</v>
      </c>
      <c r="M311" s="203"/>
      <c r="N311" s="203"/>
      <c r="O311" s="203"/>
      <c r="P311" s="203"/>
      <c r="Q311" s="203"/>
      <c r="R311" s="203"/>
      <c r="S311" s="203"/>
      <c r="T311" s="203"/>
      <c r="U311" s="203"/>
      <c r="V311" s="203"/>
      <c r="W311" s="203"/>
      <c r="X311" s="203"/>
      <c r="Y311" s="203"/>
      <c r="Z311" s="203"/>
    </row>
    <row r="312" spans="1:26" ht="15.75" customHeight="1">
      <c r="A312" s="95" t="s">
        <v>3292</v>
      </c>
      <c r="B312" s="70" t="s">
        <v>2229</v>
      </c>
      <c r="C312" s="70" t="s">
        <v>89</v>
      </c>
      <c r="D312" s="95" t="s">
        <v>3293</v>
      </c>
      <c r="E312" s="178" t="s">
        <v>3294</v>
      </c>
      <c r="F312" s="95" t="s">
        <v>2630</v>
      </c>
      <c r="G312" s="95">
        <v>3</v>
      </c>
      <c r="H312" s="200">
        <v>1</v>
      </c>
      <c r="I312" s="201">
        <v>3</v>
      </c>
      <c r="J312" s="201">
        <v>10</v>
      </c>
      <c r="K312" s="201">
        <v>3.33</v>
      </c>
      <c r="L312" s="202" t="s">
        <v>683</v>
      </c>
      <c r="M312" s="203"/>
      <c r="N312" s="203"/>
      <c r="O312" s="203"/>
      <c r="P312" s="203"/>
      <c r="Q312" s="203"/>
      <c r="R312" s="203"/>
      <c r="S312" s="203"/>
      <c r="T312" s="203"/>
      <c r="U312" s="203"/>
      <c r="V312" s="203"/>
      <c r="W312" s="203"/>
      <c r="X312" s="203"/>
      <c r="Y312" s="203"/>
      <c r="Z312" s="203"/>
    </row>
    <row r="313" spans="1:26" ht="15.75" customHeight="1">
      <c r="A313" s="95" t="s">
        <v>3295</v>
      </c>
      <c r="B313" s="70" t="s">
        <v>3296</v>
      </c>
      <c r="C313" s="70" t="s">
        <v>89</v>
      </c>
      <c r="D313" s="95" t="s">
        <v>3297</v>
      </c>
      <c r="E313" s="178" t="s">
        <v>3298</v>
      </c>
      <c r="F313" s="95" t="s">
        <v>2630</v>
      </c>
      <c r="G313" s="95">
        <v>2</v>
      </c>
      <c r="H313" s="200">
        <v>1</v>
      </c>
      <c r="I313" s="201">
        <v>2</v>
      </c>
      <c r="J313" s="201">
        <v>10</v>
      </c>
      <c r="K313" s="201">
        <f t="shared" ref="K313:K315" si="2">J313/G313</f>
        <v>5</v>
      </c>
      <c r="L313" s="202" t="s">
        <v>683</v>
      </c>
      <c r="M313" s="203"/>
      <c r="N313" s="203"/>
      <c r="O313" s="203"/>
      <c r="P313" s="203"/>
      <c r="Q313" s="203"/>
      <c r="R313" s="203"/>
      <c r="S313" s="203"/>
      <c r="T313" s="203"/>
      <c r="U313" s="203"/>
      <c r="V313" s="203"/>
      <c r="W313" s="203"/>
      <c r="X313" s="203"/>
      <c r="Y313" s="203"/>
      <c r="Z313" s="203"/>
    </row>
    <row r="314" spans="1:26" ht="15.75" customHeight="1">
      <c r="A314" s="95" t="s">
        <v>3278</v>
      </c>
      <c r="B314" s="70" t="s">
        <v>3299</v>
      </c>
      <c r="C314" s="70" t="s">
        <v>89</v>
      </c>
      <c r="D314" s="95" t="s">
        <v>3300</v>
      </c>
      <c r="E314" s="178" t="s">
        <v>3301</v>
      </c>
      <c r="F314" s="95" t="s">
        <v>2630</v>
      </c>
      <c r="G314" s="95">
        <v>1</v>
      </c>
      <c r="H314" s="200">
        <v>1</v>
      </c>
      <c r="I314" s="201">
        <v>1</v>
      </c>
      <c r="J314" s="201">
        <v>10</v>
      </c>
      <c r="K314" s="201">
        <f t="shared" si="2"/>
        <v>10</v>
      </c>
      <c r="L314" s="202" t="s">
        <v>683</v>
      </c>
      <c r="M314" s="203"/>
      <c r="N314" s="203"/>
      <c r="O314" s="203"/>
      <c r="P314" s="203"/>
      <c r="Q314" s="203"/>
      <c r="R314" s="203"/>
      <c r="S314" s="203"/>
      <c r="T314" s="203"/>
      <c r="U314" s="203"/>
      <c r="V314" s="203"/>
      <c r="W314" s="203"/>
      <c r="X314" s="203"/>
      <c r="Y314" s="203"/>
      <c r="Z314" s="203"/>
    </row>
    <row r="315" spans="1:26" ht="15.75" customHeight="1">
      <c r="A315" s="95" t="s">
        <v>3278</v>
      </c>
      <c r="B315" s="70" t="s">
        <v>3302</v>
      </c>
      <c r="C315" s="70" t="s">
        <v>89</v>
      </c>
      <c r="D315" s="95" t="s">
        <v>3303</v>
      </c>
      <c r="E315" s="178" t="s">
        <v>3304</v>
      </c>
      <c r="F315" s="95" t="s">
        <v>2630</v>
      </c>
      <c r="G315" s="95">
        <v>1</v>
      </c>
      <c r="H315" s="200">
        <v>1</v>
      </c>
      <c r="I315" s="201">
        <v>1</v>
      </c>
      <c r="J315" s="201">
        <v>10</v>
      </c>
      <c r="K315" s="201">
        <f t="shared" si="2"/>
        <v>10</v>
      </c>
      <c r="L315" s="202" t="s">
        <v>683</v>
      </c>
      <c r="M315" s="203"/>
      <c r="N315" s="203"/>
      <c r="O315" s="203"/>
      <c r="P315" s="203"/>
      <c r="Q315" s="203"/>
      <c r="R315" s="203"/>
      <c r="S315" s="203"/>
      <c r="T315" s="203"/>
      <c r="U315" s="203"/>
      <c r="V315" s="203"/>
      <c r="W315" s="203"/>
      <c r="X315" s="203"/>
      <c r="Y315" s="203"/>
      <c r="Z315" s="203"/>
    </row>
    <row r="316" spans="1:26" ht="15.75" customHeight="1">
      <c r="A316" s="95" t="s">
        <v>3305</v>
      </c>
      <c r="B316" s="70" t="s">
        <v>3306</v>
      </c>
      <c r="C316" s="70" t="s">
        <v>89</v>
      </c>
      <c r="D316" s="95" t="s">
        <v>3307</v>
      </c>
      <c r="E316" s="178" t="s">
        <v>3308</v>
      </c>
      <c r="F316" s="95" t="s">
        <v>2630</v>
      </c>
      <c r="G316" s="95">
        <v>7</v>
      </c>
      <c r="H316" s="200">
        <v>2</v>
      </c>
      <c r="I316" s="201">
        <v>7</v>
      </c>
      <c r="J316" s="201">
        <v>10</v>
      </c>
      <c r="K316" s="201">
        <v>1.42</v>
      </c>
      <c r="L316" s="202" t="s">
        <v>683</v>
      </c>
      <c r="M316" s="203"/>
      <c r="N316" s="203"/>
      <c r="O316" s="203"/>
      <c r="P316" s="203"/>
      <c r="Q316" s="203"/>
      <c r="R316" s="203"/>
      <c r="S316" s="203"/>
      <c r="T316" s="203"/>
      <c r="U316" s="203"/>
      <c r="V316" s="203"/>
      <c r="W316" s="203"/>
      <c r="X316" s="203"/>
      <c r="Y316" s="203"/>
      <c r="Z316" s="203"/>
    </row>
    <row r="317" spans="1:26" ht="15.75" customHeight="1">
      <c r="A317" s="95" t="s">
        <v>1831</v>
      </c>
      <c r="B317" s="70" t="s">
        <v>1832</v>
      </c>
      <c r="C317" s="70" t="s">
        <v>89</v>
      </c>
      <c r="D317" s="95" t="s">
        <v>3309</v>
      </c>
      <c r="E317" s="178" t="s">
        <v>3129</v>
      </c>
      <c r="F317" s="95" t="s">
        <v>2836</v>
      </c>
      <c r="G317" s="95">
        <v>2</v>
      </c>
      <c r="H317" s="200">
        <v>2</v>
      </c>
      <c r="I317" s="201">
        <v>2</v>
      </c>
      <c r="J317" s="201">
        <v>20</v>
      </c>
      <c r="K317" s="201">
        <v>10</v>
      </c>
      <c r="L317" s="202" t="s">
        <v>3310</v>
      </c>
      <c r="M317" s="203"/>
      <c r="N317" s="203"/>
      <c r="O317" s="203"/>
      <c r="P317" s="203"/>
      <c r="Q317" s="203"/>
      <c r="R317" s="203"/>
      <c r="S317" s="203"/>
      <c r="T317" s="203"/>
      <c r="U317" s="203"/>
      <c r="V317" s="203"/>
      <c r="W317" s="203"/>
      <c r="X317" s="203"/>
      <c r="Y317" s="203"/>
      <c r="Z317" s="203"/>
    </row>
    <row r="318" spans="1:26" ht="15.75" customHeight="1">
      <c r="A318" s="95" t="s">
        <v>1831</v>
      </c>
      <c r="B318" s="70" t="s">
        <v>1832</v>
      </c>
      <c r="C318" s="70" t="s">
        <v>89</v>
      </c>
      <c r="D318" s="95" t="s">
        <v>3130</v>
      </c>
      <c r="E318" s="178" t="s">
        <v>3131</v>
      </c>
      <c r="F318" s="95" t="s">
        <v>3132</v>
      </c>
      <c r="G318" s="95">
        <v>2</v>
      </c>
      <c r="H318" s="200">
        <v>2</v>
      </c>
      <c r="I318" s="201">
        <v>2</v>
      </c>
      <c r="J318" s="201">
        <v>20</v>
      </c>
      <c r="K318" s="201">
        <v>10</v>
      </c>
      <c r="L318" s="202" t="s">
        <v>3311</v>
      </c>
      <c r="M318" s="203"/>
      <c r="N318" s="203"/>
      <c r="O318" s="203"/>
      <c r="P318" s="203"/>
      <c r="Q318" s="203"/>
      <c r="R318" s="203"/>
      <c r="S318" s="203"/>
      <c r="T318" s="203"/>
      <c r="U318" s="203"/>
      <c r="V318" s="203"/>
      <c r="W318" s="203"/>
      <c r="X318" s="203"/>
      <c r="Y318" s="203"/>
      <c r="Z318" s="203"/>
    </row>
    <row r="319" spans="1:26" ht="15.75" customHeight="1">
      <c r="A319" s="95" t="s">
        <v>1873</v>
      </c>
      <c r="B319" s="70" t="s">
        <v>1838</v>
      </c>
      <c r="C319" s="70" t="s">
        <v>89</v>
      </c>
      <c r="D319" s="95" t="s">
        <v>3133</v>
      </c>
      <c r="E319" s="178" t="s">
        <v>3134</v>
      </c>
      <c r="F319" s="95" t="s">
        <v>2836</v>
      </c>
      <c r="G319" s="95">
        <v>2</v>
      </c>
      <c r="H319" s="200">
        <v>2</v>
      </c>
      <c r="I319" s="201">
        <v>2</v>
      </c>
      <c r="J319" s="201">
        <v>20</v>
      </c>
      <c r="K319" s="201">
        <v>10</v>
      </c>
      <c r="L319" s="202" t="s">
        <v>3312</v>
      </c>
      <c r="M319" s="203"/>
      <c r="N319" s="203"/>
      <c r="O319" s="203"/>
      <c r="P319" s="203"/>
      <c r="Q319" s="203"/>
      <c r="R319" s="203"/>
      <c r="S319" s="203"/>
      <c r="T319" s="203"/>
      <c r="U319" s="203"/>
      <c r="V319" s="203"/>
      <c r="W319" s="203"/>
      <c r="X319" s="203"/>
      <c r="Y319" s="203"/>
      <c r="Z319" s="203"/>
    </row>
    <row r="320" spans="1:26" ht="15.75" customHeight="1">
      <c r="A320" s="95" t="s">
        <v>1873</v>
      </c>
      <c r="B320" s="70" t="s">
        <v>1838</v>
      </c>
      <c r="C320" s="70" t="s">
        <v>89</v>
      </c>
      <c r="D320" s="95" t="s">
        <v>3135</v>
      </c>
      <c r="E320" s="178" t="s">
        <v>3136</v>
      </c>
      <c r="F320" s="95" t="s">
        <v>3137</v>
      </c>
      <c r="G320" s="95">
        <v>2</v>
      </c>
      <c r="H320" s="200">
        <v>2</v>
      </c>
      <c r="I320" s="201">
        <v>2</v>
      </c>
      <c r="J320" s="201">
        <v>10</v>
      </c>
      <c r="K320" s="201">
        <v>5</v>
      </c>
      <c r="L320" s="202" t="s">
        <v>3313</v>
      </c>
      <c r="M320" s="203"/>
      <c r="N320" s="203"/>
      <c r="O320" s="203"/>
      <c r="P320" s="203"/>
      <c r="Q320" s="203"/>
      <c r="R320" s="203"/>
      <c r="S320" s="203"/>
      <c r="T320" s="203"/>
      <c r="U320" s="203"/>
      <c r="V320" s="203"/>
      <c r="W320" s="203"/>
      <c r="X320" s="203"/>
      <c r="Y320" s="203"/>
      <c r="Z320" s="203"/>
    </row>
    <row r="321" spans="1:26" ht="15.75" customHeight="1">
      <c r="A321" s="95" t="s">
        <v>1873</v>
      </c>
      <c r="B321" s="70" t="s">
        <v>1838</v>
      </c>
      <c r="C321" s="70" t="s">
        <v>89</v>
      </c>
      <c r="D321" s="95" t="s">
        <v>3138</v>
      </c>
      <c r="E321" s="178" t="s">
        <v>3139</v>
      </c>
      <c r="F321" s="95" t="s">
        <v>3140</v>
      </c>
      <c r="G321" s="95">
        <v>2</v>
      </c>
      <c r="H321" s="200">
        <v>2</v>
      </c>
      <c r="I321" s="201">
        <v>2</v>
      </c>
      <c r="J321" s="201">
        <v>10</v>
      </c>
      <c r="K321" s="201">
        <v>5</v>
      </c>
      <c r="L321" s="202" t="s">
        <v>3314</v>
      </c>
      <c r="M321" s="203"/>
      <c r="N321" s="203"/>
      <c r="O321" s="203"/>
      <c r="P321" s="203"/>
      <c r="Q321" s="203"/>
      <c r="R321" s="203"/>
      <c r="S321" s="203"/>
      <c r="T321" s="203"/>
      <c r="U321" s="203"/>
      <c r="V321" s="203"/>
      <c r="W321" s="203"/>
      <c r="X321" s="203"/>
      <c r="Y321" s="203"/>
      <c r="Z321" s="203"/>
    </row>
    <row r="322" spans="1:26" ht="15.75" customHeight="1">
      <c r="A322" s="95" t="s">
        <v>1873</v>
      </c>
      <c r="B322" s="70" t="s">
        <v>3142</v>
      </c>
      <c r="C322" s="70" t="s">
        <v>89</v>
      </c>
      <c r="D322" s="95" t="s">
        <v>3143</v>
      </c>
      <c r="E322" s="178" t="s">
        <v>3144</v>
      </c>
      <c r="F322" s="95" t="s">
        <v>3145</v>
      </c>
      <c r="G322" s="95">
        <v>2</v>
      </c>
      <c r="H322" s="200">
        <v>2</v>
      </c>
      <c r="I322" s="201">
        <v>2</v>
      </c>
      <c r="J322" s="201">
        <v>20</v>
      </c>
      <c r="K322" s="201">
        <v>10</v>
      </c>
      <c r="L322" s="202" t="s">
        <v>3315</v>
      </c>
      <c r="M322" s="203"/>
      <c r="N322" s="203"/>
      <c r="O322" s="203"/>
      <c r="P322" s="203"/>
      <c r="Q322" s="203"/>
      <c r="R322" s="203"/>
      <c r="S322" s="203"/>
      <c r="T322" s="203"/>
      <c r="U322" s="203"/>
      <c r="V322" s="203"/>
      <c r="W322" s="203"/>
      <c r="X322" s="203"/>
      <c r="Y322" s="203"/>
      <c r="Z322" s="203"/>
    </row>
    <row r="323" spans="1:26" ht="15.75" customHeight="1">
      <c r="A323" s="95" t="s">
        <v>2341</v>
      </c>
      <c r="B323" s="70" t="s">
        <v>3316</v>
      </c>
      <c r="C323" s="70" t="s">
        <v>89</v>
      </c>
      <c r="D323" s="95" t="s">
        <v>3317</v>
      </c>
      <c r="E323" s="178" t="s">
        <v>3318</v>
      </c>
      <c r="F323" s="95" t="s">
        <v>2775</v>
      </c>
      <c r="G323" s="95">
        <v>4</v>
      </c>
      <c r="H323" s="200">
        <v>1</v>
      </c>
      <c r="I323" s="201">
        <v>61</v>
      </c>
      <c r="J323" s="201">
        <v>20</v>
      </c>
      <c r="K323" s="201">
        <v>5</v>
      </c>
      <c r="L323" s="202" t="s">
        <v>710</v>
      </c>
      <c r="M323" s="203"/>
      <c r="N323" s="203"/>
      <c r="O323" s="203"/>
      <c r="P323" s="203"/>
      <c r="Q323" s="203"/>
      <c r="R323" s="203"/>
      <c r="S323" s="203"/>
      <c r="T323" s="203"/>
      <c r="U323" s="203"/>
      <c r="V323" s="203"/>
      <c r="W323" s="203"/>
      <c r="X323" s="203"/>
      <c r="Y323" s="203"/>
      <c r="Z323" s="203"/>
    </row>
    <row r="324" spans="1:26" ht="15.75" customHeight="1">
      <c r="A324" s="95" t="s">
        <v>2341</v>
      </c>
      <c r="B324" s="70" t="s">
        <v>3319</v>
      </c>
      <c r="C324" s="70" t="s">
        <v>89</v>
      </c>
      <c r="D324" s="95" t="s">
        <v>3320</v>
      </c>
      <c r="E324" s="178" t="s">
        <v>3321</v>
      </c>
      <c r="F324" s="95" t="s">
        <v>2775</v>
      </c>
      <c r="G324" s="95">
        <v>4</v>
      </c>
      <c r="H324" s="200">
        <v>1</v>
      </c>
      <c r="I324" s="201">
        <v>61</v>
      </c>
      <c r="J324" s="201">
        <v>20</v>
      </c>
      <c r="K324" s="201">
        <v>5</v>
      </c>
      <c r="L324" s="202" t="s">
        <v>710</v>
      </c>
      <c r="M324" s="203"/>
      <c r="N324" s="203"/>
      <c r="O324" s="203"/>
      <c r="P324" s="203"/>
      <c r="Q324" s="203"/>
      <c r="R324" s="203"/>
      <c r="S324" s="203"/>
      <c r="T324" s="203"/>
      <c r="U324" s="203"/>
      <c r="V324" s="203"/>
      <c r="W324" s="203"/>
      <c r="X324" s="203"/>
      <c r="Y324" s="203"/>
      <c r="Z324" s="203"/>
    </row>
    <row r="325" spans="1:26" ht="15.75" customHeight="1">
      <c r="A325" s="95" t="s">
        <v>2341</v>
      </c>
      <c r="B325" s="70" t="s">
        <v>3322</v>
      </c>
      <c r="C325" s="70" t="s">
        <v>89</v>
      </c>
      <c r="D325" s="95" t="s">
        <v>3323</v>
      </c>
      <c r="E325" s="178" t="s">
        <v>3324</v>
      </c>
      <c r="F325" s="95" t="s">
        <v>3325</v>
      </c>
      <c r="G325" s="95">
        <v>4</v>
      </c>
      <c r="H325" s="200">
        <v>1</v>
      </c>
      <c r="I325" s="201">
        <v>61</v>
      </c>
      <c r="J325" s="201">
        <v>10</v>
      </c>
      <c r="K325" s="201">
        <v>2.5</v>
      </c>
      <c r="L325" s="202" t="s">
        <v>710</v>
      </c>
      <c r="M325" s="203"/>
      <c r="N325" s="203"/>
      <c r="O325" s="203"/>
      <c r="P325" s="203"/>
      <c r="Q325" s="203"/>
      <c r="R325" s="203"/>
      <c r="S325" s="203"/>
      <c r="T325" s="203"/>
      <c r="U325" s="203"/>
      <c r="V325" s="203"/>
      <c r="W325" s="203"/>
      <c r="X325" s="203"/>
      <c r="Y325" s="203"/>
      <c r="Z325" s="203"/>
    </row>
    <row r="326" spans="1:26" ht="15.75" customHeight="1">
      <c r="A326" s="95" t="s">
        <v>2333</v>
      </c>
      <c r="B326" s="70" t="s">
        <v>2334</v>
      </c>
      <c r="C326" s="70" t="s">
        <v>89</v>
      </c>
      <c r="D326" s="95" t="s">
        <v>3326</v>
      </c>
      <c r="E326" s="178" t="s">
        <v>3327</v>
      </c>
      <c r="F326" s="95" t="s">
        <v>3325</v>
      </c>
      <c r="G326" s="95">
        <v>3</v>
      </c>
      <c r="H326" s="200">
        <v>2</v>
      </c>
      <c r="I326" s="201">
        <v>4</v>
      </c>
      <c r="J326" s="201">
        <v>10</v>
      </c>
      <c r="K326" s="201">
        <v>3.33</v>
      </c>
      <c r="L326" s="202" t="s">
        <v>710</v>
      </c>
      <c r="M326" s="203"/>
      <c r="N326" s="203"/>
      <c r="O326" s="203"/>
      <c r="P326" s="203"/>
      <c r="Q326" s="203"/>
      <c r="R326" s="203"/>
      <c r="S326" s="203"/>
      <c r="T326" s="203"/>
      <c r="U326" s="203"/>
      <c r="V326" s="203"/>
      <c r="W326" s="203"/>
      <c r="X326" s="203"/>
      <c r="Y326" s="203"/>
      <c r="Z326" s="203"/>
    </row>
    <row r="327" spans="1:26" ht="15.75" customHeight="1">
      <c r="A327" s="95" t="s">
        <v>3328</v>
      </c>
      <c r="B327" s="70" t="s">
        <v>3329</v>
      </c>
      <c r="C327" s="70" t="s">
        <v>89</v>
      </c>
      <c r="D327" s="95" t="s">
        <v>3330</v>
      </c>
      <c r="E327" s="178" t="s">
        <v>3331</v>
      </c>
      <c r="F327" s="95" t="s">
        <v>2775</v>
      </c>
      <c r="G327" s="95">
        <v>2</v>
      </c>
      <c r="H327" s="200">
        <v>1</v>
      </c>
      <c r="I327" s="201">
        <v>2</v>
      </c>
      <c r="J327" s="201">
        <v>10</v>
      </c>
      <c r="K327" s="201">
        <v>5</v>
      </c>
      <c r="L327" s="202" t="s">
        <v>710</v>
      </c>
      <c r="M327" s="203"/>
      <c r="N327" s="203"/>
      <c r="O327" s="203"/>
      <c r="P327" s="203"/>
      <c r="Q327" s="203"/>
      <c r="R327" s="203"/>
      <c r="S327" s="203"/>
      <c r="T327" s="203"/>
      <c r="U327" s="203"/>
      <c r="V327" s="203"/>
      <c r="W327" s="203"/>
      <c r="X327" s="203"/>
      <c r="Y327" s="203"/>
      <c r="Z327" s="203"/>
    </row>
    <row r="328" spans="1:26" ht="15.75" customHeight="1">
      <c r="A328" s="95" t="s">
        <v>3328</v>
      </c>
      <c r="B328" s="70" t="s">
        <v>3329</v>
      </c>
      <c r="C328" s="70" t="s">
        <v>89</v>
      </c>
      <c r="D328" s="95" t="s">
        <v>3332</v>
      </c>
      <c r="E328" s="178" t="s">
        <v>3333</v>
      </c>
      <c r="F328" s="95" t="s">
        <v>3325</v>
      </c>
      <c r="G328" s="95">
        <v>2</v>
      </c>
      <c r="H328" s="200">
        <v>1</v>
      </c>
      <c r="I328" s="201">
        <v>2</v>
      </c>
      <c r="J328" s="201">
        <v>10</v>
      </c>
      <c r="K328" s="201">
        <v>5</v>
      </c>
      <c r="L328" s="202" t="s">
        <v>710</v>
      </c>
      <c r="M328" s="203"/>
      <c r="N328" s="203"/>
      <c r="O328" s="203"/>
      <c r="P328" s="203"/>
      <c r="Q328" s="203"/>
      <c r="R328" s="203"/>
      <c r="S328" s="203"/>
      <c r="T328" s="203"/>
      <c r="U328" s="203"/>
      <c r="V328" s="203"/>
      <c r="W328" s="203"/>
      <c r="X328" s="203"/>
      <c r="Y328" s="203"/>
      <c r="Z328" s="203"/>
    </row>
    <row r="329" spans="1:26" ht="15.75" customHeight="1">
      <c r="A329" s="95" t="s">
        <v>3328</v>
      </c>
      <c r="B329" s="70" t="s">
        <v>3329</v>
      </c>
      <c r="C329" s="70" t="s">
        <v>89</v>
      </c>
      <c r="D329" s="95" t="s">
        <v>3334</v>
      </c>
      <c r="E329" s="178" t="s">
        <v>3335</v>
      </c>
      <c r="F329" s="95" t="s">
        <v>3336</v>
      </c>
      <c r="G329" s="95">
        <v>2</v>
      </c>
      <c r="H329" s="200">
        <v>1</v>
      </c>
      <c r="I329" s="201">
        <v>2</v>
      </c>
      <c r="J329" s="201">
        <v>10</v>
      </c>
      <c r="K329" s="201">
        <v>5</v>
      </c>
      <c r="L329" s="202" t="s">
        <v>710</v>
      </c>
      <c r="M329" s="203"/>
      <c r="N329" s="203"/>
      <c r="O329" s="203"/>
      <c r="P329" s="203"/>
      <c r="Q329" s="203"/>
      <c r="R329" s="203"/>
      <c r="S329" s="203"/>
      <c r="T329" s="203"/>
      <c r="U329" s="203"/>
      <c r="V329" s="203"/>
      <c r="W329" s="203"/>
      <c r="X329" s="203"/>
      <c r="Y329" s="203"/>
      <c r="Z329" s="203"/>
    </row>
    <row r="330" spans="1:26" ht="15.75" customHeight="1">
      <c r="A330" s="95" t="s">
        <v>2357</v>
      </c>
      <c r="B330" s="70" t="s">
        <v>3337</v>
      </c>
      <c r="C330" s="70" t="s">
        <v>89</v>
      </c>
      <c r="D330" s="95" t="s">
        <v>3338</v>
      </c>
      <c r="E330" s="178" t="s">
        <v>3339</v>
      </c>
      <c r="F330" s="95" t="s">
        <v>2775</v>
      </c>
      <c r="G330" s="95">
        <v>6</v>
      </c>
      <c r="H330" s="200">
        <v>1</v>
      </c>
      <c r="I330" s="201">
        <v>10</v>
      </c>
      <c r="J330" s="201">
        <v>10</v>
      </c>
      <c r="K330" s="201">
        <v>1.66</v>
      </c>
      <c r="L330" s="202" t="s">
        <v>710</v>
      </c>
      <c r="M330" s="203"/>
      <c r="N330" s="203"/>
      <c r="O330" s="203"/>
      <c r="P330" s="203"/>
      <c r="Q330" s="203"/>
      <c r="R330" s="203"/>
      <c r="S330" s="203"/>
      <c r="T330" s="203"/>
      <c r="U330" s="203"/>
      <c r="V330" s="203"/>
      <c r="W330" s="203"/>
      <c r="X330" s="203"/>
      <c r="Y330" s="203"/>
      <c r="Z330" s="203"/>
    </row>
    <row r="331" spans="1:26" ht="15.75" customHeight="1">
      <c r="A331" s="95" t="s">
        <v>3340</v>
      </c>
      <c r="B331" s="70" t="s">
        <v>3341</v>
      </c>
      <c r="C331" s="70" t="s">
        <v>89</v>
      </c>
      <c r="D331" s="95" t="s">
        <v>3342</v>
      </c>
      <c r="E331" s="178" t="s">
        <v>3343</v>
      </c>
      <c r="F331" s="95" t="s">
        <v>2775</v>
      </c>
      <c r="G331" s="95">
        <v>1</v>
      </c>
      <c r="H331" s="200">
        <v>1</v>
      </c>
      <c r="I331" s="201">
        <v>1</v>
      </c>
      <c r="J331" s="201">
        <v>10</v>
      </c>
      <c r="K331" s="201">
        <v>10</v>
      </c>
      <c r="L331" s="202" t="s">
        <v>710</v>
      </c>
      <c r="M331" s="203"/>
      <c r="N331" s="203"/>
      <c r="O331" s="203"/>
      <c r="P331" s="203"/>
      <c r="Q331" s="203"/>
      <c r="R331" s="203"/>
      <c r="S331" s="203"/>
      <c r="T331" s="203"/>
      <c r="U331" s="203"/>
      <c r="V331" s="203"/>
      <c r="W331" s="203"/>
      <c r="X331" s="203"/>
      <c r="Y331" s="203"/>
      <c r="Z331" s="203"/>
    </row>
    <row r="332" spans="1:26" ht="15.75" customHeight="1">
      <c r="A332" s="96" t="s">
        <v>121</v>
      </c>
      <c r="B332" s="48"/>
      <c r="C332" s="48"/>
      <c r="D332" s="48"/>
      <c r="E332" s="48"/>
      <c r="F332" s="48"/>
      <c r="G332" s="54"/>
      <c r="H332" s="3"/>
      <c r="I332" s="3"/>
      <c r="J332" s="3"/>
      <c r="K332" s="196">
        <f>SUM(K15:K331)</f>
        <v>2420.6400000000008</v>
      </c>
      <c r="L332" s="3"/>
      <c r="M332" s="3"/>
      <c r="N332" s="3"/>
      <c r="O332" s="3"/>
      <c r="P332" s="3"/>
      <c r="Q332" s="3"/>
      <c r="R332" s="3"/>
      <c r="S332" s="3"/>
      <c r="T332" s="3"/>
      <c r="U332" s="3"/>
      <c r="V332" s="3"/>
      <c r="W332" s="3"/>
      <c r="X332" s="3"/>
      <c r="Y332" s="3"/>
      <c r="Z332" s="3"/>
    </row>
    <row r="333" spans="1:26" ht="15.75" customHeight="1">
      <c r="A333" s="47"/>
      <c r="B333" s="48"/>
      <c r="C333" s="48"/>
      <c r="D333" s="48"/>
      <c r="E333" s="48"/>
      <c r="F333" s="48"/>
      <c r="G333" s="48"/>
      <c r="H333" s="1"/>
      <c r="I333" s="3"/>
      <c r="J333" s="3"/>
      <c r="K333" s="3"/>
      <c r="L333" s="3"/>
      <c r="M333" s="3"/>
      <c r="N333" s="3"/>
      <c r="O333" s="3"/>
      <c r="P333" s="3"/>
      <c r="Q333" s="3"/>
      <c r="R333" s="3"/>
      <c r="S333" s="3"/>
      <c r="T333" s="3"/>
      <c r="U333" s="3"/>
      <c r="V333" s="3"/>
      <c r="W333" s="3"/>
      <c r="X333" s="3"/>
      <c r="Y333" s="3"/>
      <c r="Z333" s="3"/>
    </row>
    <row r="334" spans="1:26" ht="15.75" customHeight="1">
      <c r="A334" s="298" t="s">
        <v>726</v>
      </c>
      <c r="B334" s="280"/>
      <c r="C334" s="280"/>
      <c r="D334" s="280"/>
      <c r="E334" s="280"/>
      <c r="F334" s="280"/>
      <c r="G334" s="280"/>
      <c r="H334" s="281"/>
      <c r="I334" s="3"/>
      <c r="J334" s="3"/>
      <c r="K334" s="3"/>
      <c r="L334" s="3"/>
      <c r="M334" s="3"/>
      <c r="N334" s="3"/>
      <c r="O334" s="3"/>
      <c r="P334" s="3"/>
      <c r="Q334" s="3"/>
      <c r="R334" s="3"/>
      <c r="S334" s="3"/>
      <c r="T334" s="3"/>
      <c r="U334" s="3"/>
      <c r="V334" s="3"/>
      <c r="W334" s="3"/>
      <c r="X334" s="3"/>
      <c r="Y334" s="3"/>
      <c r="Z334" s="3"/>
    </row>
    <row r="335" spans="1:26" ht="15.75" customHeight="1">
      <c r="A335" s="47"/>
      <c r="B335" s="48"/>
      <c r="C335" s="48"/>
      <c r="D335" s="48"/>
      <c r="E335" s="48"/>
      <c r="F335" s="48"/>
      <c r="G335" s="48"/>
      <c r="H335" s="1"/>
      <c r="I335" s="3"/>
      <c r="J335" s="3"/>
      <c r="K335" s="3"/>
      <c r="L335" s="3"/>
      <c r="M335" s="3"/>
      <c r="N335" s="3"/>
      <c r="O335" s="3"/>
      <c r="P335" s="3"/>
      <c r="Q335" s="3"/>
      <c r="R335" s="3"/>
      <c r="S335" s="3"/>
      <c r="T335" s="3"/>
      <c r="U335" s="3"/>
      <c r="V335" s="3"/>
      <c r="W335" s="3"/>
      <c r="X335" s="3"/>
      <c r="Y335" s="3"/>
      <c r="Z335" s="3"/>
    </row>
    <row r="336" spans="1:26" ht="15.75" customHeight="1">
      <c r="A336" s="47"/>
      <c r="B336" s="48"/>
      <c r="C336" s="48"/>
      <c r="D336" s="48"/>
      <c r="E336" s="48"/>
      <c r="F336" s="48"/>
      <c r="G336" s="48"/>
      <c r="H336" s="1"/>
      <c r="I336" s="3"/>
      <c r="J336" s="3"/>
      <c r="K336" s="3"/>
      <c r="L336" s="3"/>
      <c r="M336" s="3"/>
      <c r="N336" s="3"/>
      <c r="O336" s="3"/>
      <c r="P336" s="3"/>
      <c r="Q336" s="3"/>
      <c r="R336" s="3"/>
      <c r="S336" s="3"/>
      <c r="T336" s="3"/>
      <c r="U336" s="3"/>
      <c r="V336" s="3"/>
      <c r="W336" s="3"/>
      <c r="X336" s="3"/>
      <c r="Y336" s="3"/>
      <c r="Z336" s="3"/>
    </row>
    <row r="337" spans="1:26" ht="15.75" customHeight="1">
      <c r="A337" s="47"/>
      <c r="B337" s="48"/>
      <c r="C337" s="48"/>
      <c r="D337" s="48"/>
      <c r="E337" s="48"/>
      <c r="F337" s="48"/>
      <c r="G337" s="48"/>
      <c r="H337" s="1"/>
      <c r="I337" s="3"/>
      <c r="J337" s="3"/>
      <c r="K337" s="3"/>
      <c r="L337" s="3"/>
      <c r="M337" s="3"/>
      <c r="N337" s="3"/>
      <c r="O337" s="3"/>
      <c r="P337" s="3"/>
      <c r="Q337" s="3"/>
      <c r="R337" s="3"/>
      <c r="S337" s="3"/>
      <c r="T337" s="3"/>
      <c r="U337" s="3"/>
      <c r="V337" s="3"/>
      <c r="W337" s="3"/>
      <c r="X337" s="3"/>
      <c r="Y337" s="3"/>
      <c r="Z337" s="3"/>
    </row>
    <row r="338" spans="1:26" ht="15.75" customHeight="1">
      <c r="A338" s="47"/>
      <c r="B338" s="48"/>
      <c r="C338" s="48"/>
      <c r="D338" s="48"/>
      <c r="E338" s="48"/>
      <c r="F338" s="48"/>
      <c r="G338" s="48"/>
      <c r="H338" s="1"/>
      <c r="I338" s="3"/>
      <c r="J338" s="3"/>
      <c r="K338" s="3"/>
      <c r="L338" s="3"/>
      <c r="M338" s="3"/>
      <c r="N338" s="3"/>
      <c r="O338" s="3"/>
      <c r="P338" s="3"/>
      <c r="Q338" s="3"/>
      <c r="R338" s="3"/>
      <c r="S338" s="3"/>
      <c r="T338" s="3"/>
      <c r="U338" s="3"/>
      <c r="V338" s="3"/>
      <c r="W338" s="3"/>
      <c r="X338" s="3"/>
      <c r="Y338" s="3"/>
      <c r="Z338" s="3"/>
    </row>
    <row r="339" spans="1:26" ht="15.75" customHeight="1">
      <c r="A339" s="47"/>
      <c r="B339" s="48"/>
      <c r="C339" s="48"/>
      <c r="D339" s="48"/>
      <c r="E339" s="48"/>
      <c r="F339" s="48"/>
      <c r="G339" s="48"/>
      <c r="H339" s="1"/>
      <c r="I339" s="3"/>
      <c r="J339" s="3"/>
      <c r="K339" s="3"/>
      <c r="L339" s="3"/>
      <c r="M339" s="3"/>
      <c r="N339" s="3"/>
      <c r="O339" s="3"/>
      <c r="P339" s="3"/>
      <c r="Q339" s="3"/>
      <c r="R339" s="3"/>
      <c r="S339" s="3"/>
      <c r="T339" s="3"/>
      <c r="U339" s="3"/>
      <c r="V339" s="3"/>
      <c r="W339" s="3"/>
      <c r="X339" s="3"/>
      <c r="Y339" s="3"/>
      <c r="Z339" s="3"/>
    </row>
    <row r="340" spans="1:26" ht="15.75" customHeight="1">
      <c r="A340" s="47"/>
      <c r="B340" s="48"/>
      <c r="C340" s="48"/>
      <c r="D340" s="48"/>
      <c r="E340" s="48"/>
      <c r="F340" s="48"/>
      <c r="G340" s="48"/>
      <c r="H340" s="1"/>
      <c r="I340" s="3"/>
      <c r="J340" s="3"/>
      <c r="K340" s="3"/>
      <c r="L340" s="3"/>
      <c r="M340" s="3"/>
      <c r="N340" s="3"/>
      <c r="O340" s="3"/>
      <c r="P340" s="3"/>
      <c r="Q340" s="3"/>
      <c r="R340" s="3"/>
      <c r="S340" s="3"/>
      <c r="T340" s="3"/>
      <c r="U340" s="3"/>
      <c r="V340" s="3"/>
      <c r="W340" s="3"/>
      <c r="X340" s="3"/>
      <c r="Y340" s="3"/>
      <c r="Z340" s="3"/>
    </row>
    <row r="341" spans="1:26" ht="15.75" customHeight="1">
      <c r="A341" s="47"/>
      <c r="B341" s="48"/>
      <c r="C341" s="48"/>
      <c r="D341" s="48"/>
      <c r="E341" s="48"/>
      <c r="F341" s="48"/>
      <c r="G341" s="48"/>
      <c r="H341" s="1"/>
      <c r="I341" s="3"/>
      <c r="J341" s="3"/>
      <c r="K341" s="3"/>
      <c r="L341" s="3"/>
      <c r="M341" s="3"/>
      <c r="N341" s="3"/>
      <c r="O341" s="3"/>
      <c r="P341" s="3"/>
      <c r="Q341" s="3"/>
      <c r="R341" s="3"/>
      <c r="S341" s="3"/>
      <c r="T341" s="3"/>
      <c r="U341" s="3"/>
      <c r="V341" s="3"/>
      <c r="W341" s="3"/>
      <c r="X341" s="3"/>
      <c r="Y341" s="3"/>
      <c r="Z341" s="3"/>
    </row>
    <row r="342" spans="1:26" ht="15.75" customHeight="1">
      <c r="A342" s="47"/>
      <c r="B342" s="48"/>
      <c r="C342" s="48"/>
      <c r="D342" s="48"/>
      <c r="E342" s="48"/>
      <c r="F342" s="48"/>
      <c r="G342" s="48"/>
      <c r="H342" s="1"/>
      <c r="I342" s="3"/>
      <c r="J342" s="3"/>
      <c r="K342" s="3"/>
      <c r="L342" s="3"/>
      <c r="M342" s="3"/>
      <c r="N342" s="3"/>
      <c r="O342" s="3"/>
      <c r="P342" s="3"/>
      <c r="Q342" s="3"/>
      <c r="R342" s="3"/>
      <c r="S342" s="3"/>
      <c r="T342" s="3"/>
      <c r="U342" s="3"/>
      <c r="V342" s="3"/>
      <c r="W342" s="3"/>
      <c r="X342" s="3"/>
      <c r="Y342" s="3"/>
      <c r="Z342" s="3"/>
    </row>
    <row r="343" spans="1:26" ht="15.75" customHeight="1">
      <c r="A343" s="47"/>
      <c r="B343" s="48"/>
      <c r="C343" s="48"/>
      <c r="D343" s="48"/>
      <c r="E343" s="48"/>
      <c r="F343" s="48"/>
      <c r="G343" s="48"/>
      <c r="H343" s="1"/>
      <c r="I343" s="3"/>
      <c r="J343" s="3"/>
      <c r="K343" s="3"/>
      <c r="L343" s="3"/>
      <c r="M343" s="3"/>
      <c r="N343" s="3"/>
      <c r="O343" s="3"/>
      <c r="P343" s="3"/>
      <c r="Q343" s="3"/>
      <c r="R343" s="3"/>
      <c r="S343" s="3"/>
      <c r="T343" s="3"/>
      <c r="U343" s="3"/>
      <c r="V343" s="3"/>
      <c r="W343" s="3"/>
      <c r="X343" s="3"/>
      <c r="Y343" s="3"/>
      <c r="Z343" s="3"/>
    </row>
    <row r="344" spans="1:26" ht="15.75" customHeight="1">
      <c r="A344" s="47"/>
      <c r="B344" s="48"/>
      <c r="C344" s="48"/>
      <c r="D344" s="48"/>
      <c r="E344" s="48"/>
      <c r="F344" s="48"/>
      <c r="G344" s="48"/>
      <c r="H344" s="1"/>
      <c r="I344" s="3"/>
      <c r="J344" s="3"/>
      <c r="K344" s="3"/>
      <c r="L344" s="3"/>
      <c r="M344" s="3"/>
      <c r="N344" s="3"/>
      <c r="O344" s="3"/>
      <c r="P344" s="3"/>
      <c r="Q344" s="3"/>
      <c r="R344" s="3"/>
      <c r="S344" s="3"/>
      <c r="T344" s="3"/>
      <c r="U344" s="3"/>
      <c r="V344" s="3"/>
      <c r="W344" s="3"/>
      <c r="X344" s="3"/>
      <c r="Y344" s="3"/>
      <c r="Z344" s="3"/>
    </row>
    <row r="345" spans="1:26" ht="15.75" customHeight="1">
      <c r="A345" s="47"/>
      <c r="B345" s="48"/>
      <c r="C345" s="48"/>
      <c r="D345" s="48"/>
      <c r="E345" s="48"/>
      <c r="F345" s="48"/>
      <c r="G345" s="48"/>
      <c r="H345" s="1"/>
      <c r="I345" s="3"/>
      <c r="J345" s="3"/>
      <c r="K345" s="3"/>
      <c r="L345" s="3"/>
      <c r="M345" s="3"/>
      <c r="N345" s="3"/>
      <c r="O345" s="3"/>
      <c r="P345" s="3"/>
      <c r="Q345" s="3"/>
      <c r="R345" s="3"/>
      <c r="S345" s="3"/>
      <c r="T345" s="3"/>
      <c r="U345" s="3"/>
      <c r="V345" s="3"/>
      <c r="W345" s="3"/>
      <c r="X345" s="3"/>
      <c r="Y345" s="3"/>
      <c r="Z345" s="3"/>
    </row>
    <row r="346" spans="1:26" ht="15.75" customHeight="1">
      <c r="A346" s="47"/>
      <c r="B346" s="48"/>
      <c r="C346" s="48"/>
      <c r="D346" s="48"/>
      <c r="E346" s="48"/>
      <c r="F346" s="48"/>
      <c r="G346" s="48"/>
      <c r="H346" s="1"/>
      <c r="I346" s="3"/>
      <c r="J346" s="3"/>
      <c r="K346" s="3"/>
      <c r="L346" s="3"/>
      <c r="M346" s="3"/>
      <c r="N346" s="3"/>
      <c r="O346" s="3"/>
      <c r="P346" s="3"/>
      <c r="Q346" s="3"/>
      <c r="R346" s="3"/>
      <c r="S346" s="3"/>
      <c r="T346" s="3"/>
      <c r="U346" s="3"/>
      <c r="V346" s="3"/>
      <c r="W346" s="3"/>
      <c r="X346" s="3"/>
      <c r="Y346" s="3"/>
      <c r="Z346" s="3"/>
    </row>
    <row r="347" spans="1:26" ht="15.75" customHeight="1">
      <c r="A347" s="47"/>
      <c r="B347" s="48"/>
      <c r="C347" s="48"/>
      <c r="D347" s="48"/>
      <c r="E347" s="48"/>
      <c r="F347" s="48"/>
      <c r="G347" s="48"/>
      <c r="H347" s="1"/>
      <c r="I347" s="3"/>
      <c r="J347" s="3"/>
      <c r="K347" s="3"/>
      <c r="L347" s="3"/>
      <c r="M347" s="3"/>
      <c r="N347" s="3"/>
      <c r="O347" s="3"/>
      <c r="P347" s="3"/>
      <c r="Q347" s="3"/>
      <c r="R347" s="3"/>
      <c r="S347" s="3"/>
      <c r="T347" s="3"/>
      <c r="U347" s="3"/>
      <c r="V347" s="3"/>
      <c r="W347" s="3"/>
      <c r="X347" s="3"/>
      <c r="Y347" s="3"/>
      <c r="Z347" s="3"/>
    </row>
    <row r="348" spans="1:26" ht="15.75" customHeight="1">
      <c r="A348" s="47"/>
      <c r="B348" s="48"/>
      <c r="C348" s="48"/>
      <c r="D348" s="48"/>
      <c r="E348" s="48"/>
      <c r="F348" s="48"/>
      <c r="G348" s="48"/>
      <c r="H348" s="1"/>
      <c r="I348" s="3"/>
      <c r="J348" s="3"/>
      <c r="K348" s="3"/>
      <c r="L348" s="3"/>
      <c r="M348" s="3"/>
      <c r="N348" s="3"/>
      <c r="O348" s="3"/>
      <c r="P348" s="3"/>
      <c r="Q348" s="3"/>
      <c r="R348" s="3"/>
      <c r="S348" s="3"/>
      <c r="T348" s="3"/>
      <c r="U348" s="3"/>
      <c r="V348" s="3"/>
      <c r="W348" s="3"/>
      <c r="X348" s="3"/>
      <c r="Y348" s="3"/>
      <c r="Z348" s="3"/>
    </row>
    <row r="349" spans="1:26" ht="15.75" customHeight="1">
      <c r="A349" s="47"/>
      <c r="B349" s="48"/>
      <c r="C349" s="48"/>
      <c r="D349" s="48"/>
      <c r="E349" s="48"/>
      <c r="F349" s="48"/>
      <c r="G349" s="48"/>
      <c r="H349" s="1"/>
      <c r="I349" s="3"/>
      <c r="J349" s="3"/>
      <c r="K349" s="3"/>
      <c r="L349" s="3"/>
      <c r="M349" s="3"/>
      <c r="N349" s="3"/>
      <c r="O349" s="3"/>
      <c r="P349" s="3"/>
      <c r="Q349" s="3"/>
      <c r="R349" s="3"/>
      <c r="S349" s="3"/>
      <c r="T349" s="3"/>
      <c r="U349" s="3"/>
      <c r="V349" s="3"/>
      <c r="W349" s="3"/>
      <c r="X349" s="3"/>
      <c r="Y349" s="3"/>
      <c r="Z349" s="3"/>
    </row>
    <row r="350" spans="1:26" ht="15.75" customHeight="1">
      <c r="A350" s="47"/>
      <c r="B350" s="48"/>
      <c r="C350" s="48"/>
      <c r="D350" s="48"/>
      <c r="E350" s="48"/>
      <c r="F350" s="48"/>
      <c r="G350" s="48"/>
      <c r="H350" s="1"/>
      <c r="I350" s="3"/>
      <c r="J350" s="3"/>
      <c r="K350" s="3"/>
      <c r="L350" s="3"/>
      <c r="M350" s="3"/>
      <c r="N350" s="3"/>
      <c r="O350" s="3"/>
      <c r="P350" s="3"/>
      <c r="Q350" s="3"/>
      <c r="R350" s="3"/>
      <c r="S350" s="3"/>
      <c r="T350" s="3"/>
      <c r="U350" s="3"/>
      <c r="V350" s="3"/>
      <c r="W350" s="3"/>
      <c r="X350" s="3"/>
      <c r="Y350" s="3"/>
      <c r="Z350" s="3"/>
    </row>
    <row r="351" spans="1:26" ht="15.75" customHeight="1">
      <c r="A351" s="47"/>
      <c r="B351" s="48"/>
      <c r="C351" s="48"/>
      <c r="D351" s="48"/>
      <c r="E351" s="48"/>
      <c r="F351" s="48"/>
      <c r="G351" s="48"/>
      <c r="H351" s="1"/>
      <c r="I351" s="3"/>
      <c r="J351" s="3"/>
      <c r="K351" s="3"/>
      <c r="L351" s="3"/>
      <c r="M351" s="3"/>
      <c r="N351" s="3"/>
      <c r="O351" s="3"/>
      <c r="P351" s="3"/>
      <c r="Q351" s="3"/>
      <c r="R351" s="3"/>
      <c r="S351" s="3"/>
      <c r="T351" s="3"/>
      <c r="U351" s="3"/>
      <c r="V351" s="3"/>
      <c r="W351" s="3"/>
      <c r="X351" s="3"/>
      <c r="Y351" s="3"/>
      <c r="Z351" s="3"/>
    </row>
    <row r="352" spans="1:26" ht="15.75" customHeight="1">
      <c r="A352" s="47"/>
      <c r="B352" s="48"/>
      <c r="C352" s="48"/>
      <c r="D352" s="48"/>
      <c r="E352" s="48"/>
      <c r="F352" s="48"/>
      <c r="G352" s="48"/>
      <c r="H352" s="1"/>
      <c r="I352" s="3"/>
      <c r="J352" s="3"/>
      <c r="K352" s="3"/>
      <c r="L352" s="3"/>
      <c r="M352" s="3"/>
      <c r="N352" s="3"/>
      <c r="O352" s="3"/>
      <c r="P352" s="3"/>
      <c r="Q352" s="3"/>
      <c r="R352" s="3"/>
      <c r="S352" s="3"/>
      <c r="T352" s="3"/>
      <c r="U352" s="3"/>
      <c r="V352" s="3"/>
      <c r="W352" s="3"/>
      <c r="X352" s="3"/>
      <c r="Y352" s="3"/>
      <c r="Z352" s="3"/>
    </row>
    <row r="353" spans="1:26" ht="15.75" customHeight="1">
      <c r="A353" s="47"/>
      <c r="B353" s="48"/>
      <c r="C353" s="48"/>
      <c r="D353" s="48"/>
      <c r="E353" s="48"/>
      <c r="F353" s="48"/>
      <c r="G353" s="48"/>
      <c r="H353" s="1"/>
      <c r="I353" s="3"/>
      <c r="J353" s="3"/>
      <c r="K353" s="3"/>
      <c r="L353" s="3"/>
      <c r="M353" s="3"/>
      <c r="N353" s="3"/>
      <c r="O353" s="3"/>
      <c r="P353" s="3"/>
      <c r="Q353" s="3"/>
      <c r="R353" s="3"/>
      <c r="S353" s="3"/>
      <c r="T353" s="3"/>
      <c r="U353" s="3"/>
      <c r="V353" s="3"/>
      <c r="W353" s="3"/>
      <c r="X353" s="3"/>
      <c r="Y353" s="3"/>
      <c r="Z353" s="3"/>
    </row>
    <row r="354" spans="1:26" ht="15.75" customHeight="1">
      <c r="A354" s="47"/>
      <c r="B354" s="48"/>
      <c r="C354" s="48"/>
      <c r="D354" s="48"/>
      <c r="E354" s="48"/>
      <c r="F354" s="48"/>
      <c r="G354" s="48"/>
      <c r="H354" s="1"/>
      <c r="I354" s="3"/>
      <c r="J354" s="3"/>
      <c r="K354" s="3"/>
      <c r="L354" s="3"/>
      <c r="M354" s="3"/>
      <c r="N354" s="3"/>
      <c r="O354" s="3"/>
      <c r="P354" s="3"/>
      <c r="Q354" s="3"/>
      <c r="R354" s="3"/>
      <c r="S354" s="3"/>
      <c r="T354" s="3"/>
      <c r="U354" s="3"/>
      <c r="V354" s="3"/>
      <c r="W354" s="3"/>
      <c r="X354" s="3"/>
      <c r="Y354" s="3"/>
      <c r="Z354" s="3"/>
    </row>
    <row r="355" spans="1:26" ht="15.75" customHeight="1">
      <c r="A355" s="47"/>
      <c r="B355" s="48"/>
      <c r="C355" s="48"/>
      <c r="D355" s="48"/>
      <c r="E355" s="48"/>
      <c r="F355" s="48"/>
      <c r="G355" s="48"/>
      <c r="H355" s="1"/>
      <c r="I355" s="3"/>
      <c r="J355" s="3"/>
      <c r="K355" s="3"/>
      <c r="L355" s="3"/>
      <c r="M355" s="3"/>
      <c r="N355" s="3"/>
      <c r="O355" s="3"/>
      <c r="P355" s="3"/>
      <c r="Q355" s="3"/>
      <c r="R355" s="3"/>
      <c r="S355" s="3"/>
      <c r="T355" s="3"/>
      <c r="U355" s="3"/>
      <c r="V355" s="3"/>
      <c r="W355" s="3"/>
      <c r="X355" s="3"/>
      <c r="Y355" s="3"/>
      <c r="Z355" s="3"/>
    </row>
    <row r="356" spans="1:26" ht="15.75" customHeight="1">
      <c r="A356" s="47"/>
      <c r="B356" s="48"/>
      <c r="C356" s="48"/>
      <c r="D356" s="48"/>
      <c r="E356" s="48"/>
      <c r="F356" s="48"/>
      <c r="G356" s="48"/>
      <c r="H356" s="1"/>
      <c r="I356" s="3"/>
      <c r="J356" s="3"/>
      <c r="K356" s="3"/>
      <c r="L356" s="3"/>
      <c r="M356" s="3"/>
      <c r="N356" s="3"/>
      <c r="O356" s="3"/>
      <c r="P356" s="3"/>
      <c r="Q356" s="3"/>
      <c r="R356" s="3"/>
      <c r="S356" s="3"/>
      <c r="T356" s="3"/>
      <c r="U356" s="3"/>
      <c r="V356" s="3"/>
      <c r="W356" s="3"/>
      <c r="X356" s="3"/>
      <c r="Y356" s="3"/>
      <c r="Z356" s="3"/>
    </row>
    <row r="357" spans="1:26" ht="15.75" customHeight="1">
      <c r="A357" s="47"/>
      <c r="B357" s="48"/>
      <c r="C357" s="48"/>
      <c r="D357" s="48"/>
      <c r="E357" s="48"/>
      <c r="F357" s="48"/>
      <c r="G357" s="48"/>
      <c r="H357" s="1"/>
      <c r="I357" s="3"/>
      <c r="J357" s="3"/>
      <c r="K357" s="3"/>
      <c r="L357" s="3"/>
      <c r="M357" s="3"/>
      <c r="N357" s="3"/>
      <c r="O357" s="3"/>
      <c r="P357" s="3"/>
      <c r="Q357" s="3"/>
      <c r="R357" s="3"/>
      <c r="S357" s="3"/>
      <c r="T357" s="3"/>
      <c r="U357" s="3"/>
      <c r="V357" s="3"/>
      <c r="W357" s="3"/>
      <c r="X357" s="3"/>
      <c r="Y357" s="3"/>
      <c r="Z357" s="3"/>
    </row>
    <row r="358" spans="1:26" ht="15.75" customHeight="1">
      <c r="A358" s="47"/>
      <c r="B358" s="48"/>
      <c r="C358" s="48"/>
      <c r="D358" s="48"/>
      <c r="E358" s="48"/>
      <c r="F358" s="48"/>
      <c r="G358" s="48"/>
      <c r="H358" s="1"/>
      <c r="I358" s="3"/>
      <c r="J358" s="3"/>
      <c r="K358" s="3"/>
      <c r="L358" s="3"/>
      <c r="M358" s="3"/>
      <c r="N358" s="3"/>
      <c r="O358" s="3"/>
      <c r="P358" s="3"/>
      <c r="Q358" s="3"/>
      <c r="R358" s="3"/>
      <c r="S358" s="3"/>
      <c r="T358" s="3"/>
      <c r="U358" s="3"/>
      <c r="V358" s="3"/>
      <c r="W358" s="3"/>
      <c r="X358" s="3"/>
      <c r="Y358" s="3"/>
      <c r="Z358" s="3"/>
    </row>
    <row r="359" spans="1:26" ht="15.75" customHeight="1">
      <c r="A359" s="47"/>
      <c r="B359" s="48"/>
      <c r="C359" s="48"/>
      <c r="D359" s="48"/>
      <c r="E359" s="48"/>
      <c r="F359" s="48"/>
      <c r="G359" s="48"/>
      <c r="H359" s="1"/>
      <c r="I359" s="3"/>
      <c r="J359" s="3"/>
      <c r="K359" s="3"/>
      <c r="L359" s="3"/>
      <c r="M359" s="3"/>
      <c r="N359" s="3"/>
      <c r="O359" s="3"/>
      <c r="P359" s="3"/>
      <c r="Q359" s="3"/>
      <c r="R359" s="3"/>
      <c r="S359" s="3"/>
      <c r="T359" s="3"/>
      <c r="U359" s="3"/>
      <c r="V359" s="3"/>
      <c r="W359" s="3"/>
      <c r="X359" s="3"/>
      <c r="Y359" s="3"/>
      <c r="Z359" s="3"/>
    </row>
    <row r="360" spans="1:26" ht="15.75" customHeight="1">
      <c r="A360" s="47"/>
      <c r="B360" s="48"/>
      <c r="C360" s="48"/>
      <c r="D360" s="48"/>
      <c r="E360" s="48"/>
      <c r="F360" s="48"/>
      <c r="G360" s="48"/>
      <c r="H360" s="1"/>
      <c r="I360" s="3"/>
      <c r="J360" s="3"/>
      <c r="K360" s="3"/>
      <c r="L360" s="3"/>
      <c r="M360" s="3"/>
      <c r="N360" s="3"/>
      <c r="O360" s="3"/>
      <c r="P360" s="3"/>
      <c r="Q360" s="3"/>
      <c r="R360" s="3"/>
      <c r="S360" s="3"/>
      <c r="T360" s="3"/>
      <c r="U360" s="3"/>
      <c r="V360" s="3"/>
      <c r="W360" s="3"/>
      <c r="X360" s="3"/>
      <c r="Y360" s="3"/>
      <c r="Z360" s="3"/>
    </row>
    <row r="361" spans="1:26" ht="15.75" customHeight="1">
      <c r="A361" s="47"/>
      <c r="B361" s="48"/>
      <c r="C361" s="48"/>
      <c r="D361" s="48"/>
      <c r="E361" s="48"/>
      <c r="F361" s="48"/>
      <c r="G361" s="48"/>
      <c r="H361" s="1"/>
      <c r="I361" s="3"/>
      <c r="J361" s="3"/>
      <c r="K361" s="3"/>
      <c r="L361" s="3"/>
      <c r="M361" s="3"/>
      <c r="N361" s="3"/>
      <c r="O361" s="3"/>
      <c r="P361" s="3"/>
      <c r="Q361" s="3"/>
      <c r="R361" s="3"/>
      <c r="S361" s="3"/>
      <c r="T361" s="3"/>
      <c r="U361" s="3"/>
      <c r="V361" s="3"/>
      <c r="W361" s="3"/>
      <c r="X361" s="3"/>
      <c r="Y361" s="3"/>
      <c r="Z361" s="3"/>
    </row>
    <row r="362" spans="1:26" ht="15.75" customHeight="1">
      <c r="A362" s="47"/>
      <c r="B362" s="48"/>
      <c r="C362" s="48"/>
      <c r="D362" s="48"/>
      <c r="E362" s="48"/>
      <c r="F362" s="48"/>
      <c r="G362" s="48"/>
      <c r="H362" s="1"/>
      <c r="I362" s="3"/>
      <c r="J362" s="3"/>
      <c r="K362" s="3"/>
      <c r="L362" s="3"/>
      <c r="M362" s="3"/>
      <c r="N362" s="3"/>
      <c r="O362" s="3"/>
      <c r="P362" s="3"/>
      <c r="Q362" s="3"/>
      <c r="R362" s="3"/>
      <c r="S362" s="3"/>
      <c r="T362" s="3"/>
      <c r="U362" s="3"/>
      <c r="V362" s="3"/>
      <c r="W362" s="3"/>
      <c r="X362" s="3"/>
      <c r="Y362" s="3"/>
      <c r="Z362" s="3"/>
    </row>
    <row r="363" spans="1:26" ht="15.75" customHeight="1">
      <c r="A363" s="47"/>
      <c r="B363" s="48"/>
      <c r="C363" s="48"/>
      <c r="D363" s="48"/>
      <c r="E363" s="48"/>
      <c r="F363" s="48"/>
      <c r="G363" s="48"/>
      <c r="H363" s="1"/>
      <c r="I363" s="3"/>
      <c r="J363" s="3"/>
      <c r="K363" s="3"/>
      <c r="L363" s="3"/>
      <c r="M363" s="3"/>
      <c r="N363" s="3"/>
      <c r="O363" s="3"/>
      <c r="P363" s="3"/>
      <c r="Q363" s="3"/>
      <c r="R363" s="3"/>
      <c r="S363" s="3"/>
      <c r="T363" s="3"/>
      <c r="U363" s="3"/>
      <c r="V363" s="3"/>
      <c r="W363" s="3"/>
      <c r="X363" s="3"/>
      <c r="Y363" s="3"/>
      <c r="Z363" s="3"/>
    </row>
    <row r="364" spans="1:26" ht="15.75" customHeight="1">
      <c r="A364" s="47"/>
      <c r="B364" s="48"/>
      <c r="C364" s="48"/>
      <c r="D364" s="48"/>
      <c r="E364" s="48"/>
      <c r="F364" s="48"/>
      <c r="G364" s="48"/>
      <c r="H364" s="1"/>
      <c r="I364" s="3"/>
      <c r="J364" s="3"/>
      <c r="K364" s="3"/>
      <c r="L364" s="3"/>
      <c r="M364" s="3"/>
      <c r="N364" s="3"/>
      <c r="O364" s="3"/>
      <c r="P364" s="3"/>
      <c r="Q364" s="3"/>
      <c r="R364" s="3"/>
      <c r="S364" s="3"/>
      <c r="T364" s="3"/>
      <c r="U364" s="3"/>
      <c r="V364" s="3"/>
      <c r="W364" s="3"/>
      <c r="X364" s="3"/>
      <c r="Y364" s="3"/>
      <c r="Z364" s="3"/>
    </row>
    <row r="365" spans="1:26" ht="15.75" customHeight="1">
      <c r="A365" s="47"/>
      <c r="B365" s="48"/>
      <c r="C365" s="48"/>
      <c r="D365" s="48"/>
      <c r="E365" s="48"/>
      <c r="F365" s="48"/>
      <c r="G365" s="48"/>
      <c r="H365" s="1"/>
      <c r="I365" s="3"/>
      <c r="J365" s="3"/>
      <c r="K365" s="3"/>
      <c r="L365" s="3"/>
      <c r="M365" s="3"/>
      <c r="N365" s="3"/>
      <c r="O365" s="3"/>
      <c r="P365" s="3"/>
      <c r="Q365" s="3"/>
      <c r="R365" s="3"/>
      <c r="S365" s="3"/>
      <c r="T365" s="3"/>
      <c r="U365" s="3"/>
      <c r="V365" s="3"/>
      <c r="W365" s="3"/>
      <c r="X365" s="3"/>
      <c r="Y365" s="3"/>
      <c r="Z365" s="3"/>
    </row>
    <row r="366" spans="1:26" ht="15.75" customHeight="1">
      <c r="A366" s="47"/>
      <c r="B366" s="48"/>
      <c r="C366" s="48"/>
      <c r="D366" s="48"/>
      <c r="E366" s="48"/>
      <c r="F366" s="48"/>
      <c r="G366" s="48"/>
      <c r="H366" s="1"/>
      <c r="I366" s="3"/>
      <c r="J366" s="3"/>
      <c r="K366" s="3"/>
      <c r="L366" s="3"/>
      <c r="M366" s="3"/>
      <c r="N366" s="3"/>
      <c r="O366" s="3"/>
      <c r="P366" s="3"/>
      <c r="Q366" s="3"/>
      <c r="R366" s="3"/>
      <c r="S366" s="3"/>
      <c r="T366" s="3"/>
      <c r="U366" s="3"/>
      <c r="V366" s="3"/>
      <c r="W366" s="3"/>
      <c r="X366" s="3"/>
      <c r="Y366" s="3"/>
      <c r="Z366" s="3"/>
    </row>
    <row r="367" spans="1:26" ht="15.75" customHeight="1">
      <c r="A367" s="47"/>
      <c r="B367" s="48"/>
      <c r="C367" s="48"/>
      <c r="D367" s="48"/>
      <c r="E367" s="48"/>
      <c r="F367" s="48"/>
      <c r="G367" s="48"/>
      <c r="H367" s="1"/>
      <c r="I367" s="3"/>
      <c r="J367" s="3"/>
      <c r="K367" s="3"/>
      <c r="L367" s="3"/>
      <c r="M367" s="3"/>
      <c r="N367" s="3"/>
      <c r="O367" s="3"/>
      <c r="P367" s="3"/>
      <c r="Q367" s="3"/>
      <c r="R367" s="3"/>
      <c r="S367" s="3"/>
      <c r="T367" s="3"/>
      <c r="U367" s="3"/>
      <c r="V367" s="3"/>
      <c r="W367" s="3"/>
      <c r="X367" s="3"/>
      <c r="Y367" s="3"/>
      <c r="Z367" s="3"/>
    </row>
    <row r="368" spans="1:26" ht="15.75" customHeight="1">
      <c r="A368" s="47"/>
      <c r="B368" s="48"/>
      <c r="C368" s="48"/>
      <c r="D368" s="48"/>
      <c r="E368" s="48"/>
      <c r="F368" s="48"/>
      <c r="G368" s="48"/>
      <c r="H368" s="1"/>
      <c r="I368" s="3"/>
      <c r="J368" s="3"/>
      <c r="K368" s="3"/>
      <c r="L368" s="3"/>
      <c r="M368" s="3"/>
      <c r="N368" s="3"/>
      <c r="O368" s="3"/>
      <c r="P368" s="3"/>
      <c r="Q368" s="3"/>
      <c r="R368" s="3"/>
      <c r="S368" s="3"/>
      <c r="T368" s="3"/>
      <c r="U368" s="3"/>
      <c r="V368" s="3"/>
      <c r="W368" s="3"/>
      <c r="X368" s="3"/>
      <c r="Y368" s="3"/>
      <c r="Z368" s="3"/>
    </row>
    <row r="369" spans="1:26" ht="15.75" customHeight="1">
      <c r="A369" s="47"/>
      <c r="B369" s="48"/>
      <c r="C369" s="48"/>
      <c r="D369" s="48"/>
      <c r="E369" s="48"/>
      <c r="F369" s="48"/>
      <c r="G369" s="48"/>
      <c r="H369" s="1"/>
      <c r="I369" s="3"/>
      <c r="J369" s="3"/>
      <c r="K369" s="3"/>
      <c r="L369" s="3"/>
      <c r="M369" s="3"/>
      <c r="N369" s="3"/>
      <c r="O369" s="3"/>
      <c r="P369" s="3"/>
      <c r="Q369" s="3"/>
      <c r="R369" s="3"/>
      <c r="S369" s="3"/>
      <c r="T369" s="3"/>
      <c r="U369" s="3"/>
      <c r="V369" s="3"/>
      <c r="W369" s="3"/>
      <c r="X369" s="3"/>
      <c r="Y369" s="3"/>
      <c r="Z369" s="3"/>
    </row>
    <row r="370" spans="1:26" ht="15.75" customHeight="1">
      <c r="A370" s="47"/>
      <c r="B370" s="48"/>
      <c r="C370" s="48"/>
      <c r="D370" s="48"/>
      <c r="E370" s="48"/>
      <c r="F370" s="48"/>
      <c r="G370" s="48"/>
      <c r="H370" s="1"/>
      <c r="I370" s="3"/>
      <c r="J370" s="3"/>
      <c r="K370" s="3"/>
      <c r="L370" s="3"/>
      <c r="M370" s="3"/>
      <c r="N370" s="3"/>
      <c r="O370" s="3"/>
      <c r="P370" s="3"/>
      <c r="Q370" s="3"/>
      <c r="R370" s="3"/>
      <c r="S370" s="3"/>
      <c r="T370" s="3"/>
      <c r="U370" s="3"/>
      <c r="V370" s="3"/>
      <c r="W370" s="3"/>
      <c r="X370" s="3"/>
      <c r="Y370" s="3"/>
      <c r="Z370" s="3"/>
    </row>
    <row r="371" spans="1:26" ht="15.75" customHeight="1">
      <c r="A371" s="47"/>
      <c r="B371" s="48"/>
      <c r="C371" s="48"/>
      <c r="D371" s="48"/>
      <c r="E371" s="48"/>
      <c r="F371" s="48"/>
      <c r="G371" s="48"/>
      <c r="H371" s="1"/>
      <c r="I371" s="3"/>
      <c r="J371" s="3"/>
      <c r="K371" s="3"/>
      <c r="L371" s="3"/>
      <c r="M371" s="3"/>
      <c r="N371" s="3"/>
      <c r="O371" s="3"/>
      <c r="P371" s="3"/>
      <c r="Q371" s="3"/>
      <c r="R371" s="3"/>
      <c r="S371" s="3"/>
      <c r="T371" s="3"/>
      <c r="U371" s="3"/>
      <c r="V371" s="3"/>
      <c r="W371" s="3"/>
      <c r="X371" s="3"/>
      <c r="Y371" s="3"/>
      <c r="Z371" s="3"/>
    </row>
    <row r="372" spans="1:26" ht="15.75" customHeight="1">
      <c r="A372" s="47"/>
      <c r="B372" s="48"/>
      <c r="C372" s="48"/>
      <c r="D372" s="48"/>
      <c r="E372" s="48"/>
      <c r="F372" s="48"/>
      <c r="G372" s="48"/>
      <c r="H372" s="1"/>
      <c r="I372" s="3"/>
      <c r="J372" s="3"/>
      <c r="K372" s="3"/>
      <c r="L372" s="3"/>
      <c r="M372" s="3"/>
      <c r="N372" s="3"/>
      <c r="O372" s="3"/>
      <c r="P372" s="3"/>
      <c r="Q372" s="3"/>
      <c r="R372" s="3"/>
      <c r="S372" s="3"/>
      <c r="T372" s="3"/>
      <c r="U372" s="3"/>
      <c r="V372" s="3"/>
      <c r="W372" s="3"/>
      <c r="X372" s="3"/>
      <c r="Y372" s="3"/>
      <c r="Z372" s="3"/>
    </row>
    <row r="373" spans="1:26" ht="15.75" customHeight="1">
      <c r="A373" s="47"/>
      <c r="B373" s="48"/>
      <c r="C373" s="48"/>
      <c r="D373" s="48"/>
      <c r="E373" s="48"/>
      <c r="F373" s="48"/>
      <c r="G373" s="48"/>
      <c r="H373" s="1"/>
      <c r="I373" s="3"/>
      <c r="J373" s="3"/>
      <c r="K373" s="3"/>
      <c r="L373" s="3"/>
      <c r="M373" s="3"/>
      <c r="N373" s="3"/>
      <c r="O373" s="3"/>
      <c r="P373" s="3"/>
      <c r="Q373" s="3"/>
      <c r="R373" s="3"/>
      <c r="S373" s="3"/>
      <c r="T373" s="3"/>
      <c r="U373" s="3"/>
      <c r="V373" s="3"/>
      <c r="W373" s="3"/>
      <c r="X373" s="3"/>
      <c r="Y373" s="3"/>
      <c r="Z373" s="3"/>
    </row>
    <row r="374" spans="1:26" ht="15.75" customHeight="1">
      <c r="A374" s="47"/>
      <c r="B374" s="48"/>
      <c r="C374" s="48"/>
      <c r="D374" s="48"/>
      <c r="E374" s="48"/>
      <c r="F374" s="48"/>
      <c r="G374" s="48"/>
      <c r="H374" s="1"/>
      <c r="I374" s="3"/>
      <c r="J374" s="3"/>
      <c r="K374" s="3"/>
      <c r="L374" s="3"/>
      <c r="M374" s="3"/>
      <c r="N374" s="3"/>
      <c r="O374" s="3"/>
      <c r="P374" s="3"/>
      <c r="Q374" s="3"/>
      <c r="R374" s="3"/>
      <c r="S374" s="3"/>
      <c r="T374" s="3"/>
      <c r="U374" s="3"/>
      <c r="V374" s="3"/>
      <c r="W374" s="3"/>
      <c r="X374" s="3"/>
      <c r="Y374" s="3"/>
      <c r="Z374" s="3"/>
    </row>
    <row r="375" spans="1:26" ht="15.75" customHeight="1">
      <c r="A375" s="47"/>
      <c r="B375" s="48"/>
      <c r="C375" s="48"/>
      <c r="D375" s="48"/>
      <c r="E375" s="48"/>
      <c r="F375" s="48"/>
      <c r="G375" s="48"/>
      <c r="H375" s="1"/>
      <c r="I375" s="3"/>
      <c r="J375" s="3"/>
      <c r="K375" s="3"/>
      <c r="L375" s="3"/>
      <c r="M375" s="3"/>
      <c r="N375" s="3"/>
      <c r="O375" s="3"/>
      <c r="P375" s="3"/>
      <c r="Q375" s="3"/>
      <c r="R375" s="3"/>
      <c r="S375" s="3"/>
      <c r="T375" s="3"/>
      <c r="U375" s="3"/>
      <c r="V375" s="3"/>
      <c r="W375" s="3"/>
      <c r="X375" s="3"/>
      <c r="Y375" s="3"/>
      <c r="Z375" s="3"/>
    </row>
    <row r="376" spans="1:26" ht="15.75" customHeight="1">
      <c r="A376" s="47"/>
      <c r="B376" s="48"/>
      <c r="C376" s="48"/>
      <c r="D376" s="48"/>
      <c r="E376" s="48"/>
      <c r="F376" s="48"/>
      <c r="G376" s="48"/>
      <c r="H376" s="1"/>
      <c r="I376" s="3"/>
      <c r="J376" s="3"/>
      <c r="K376" s="3"/>
      <c r="L376" s="3"/>
      <c r="M376" s="3"/>
      <c r="N376" s="3"/>
      <c r="O376" s="3"/>
      <c r="P376" s="3"/>
      <c r="Q376" s="3"/>
      <c r="R376" s="3"/>
      <c r="S376" s="3"/>
      <c r="T376" s="3"/>
      <c r="U376" s="3"/>
      <c r="V376" s="3"/>
      <c r="W376" s="3"/>
      <c r="X376" s="3"/>
      <c r="Y376" s="3"/>
      <c r="Z376" s="3"/>
    </row>
    <row r="377" spans="1:26" ht="15.75" customHeight="1">
      <c r="A377" s="47"/>
      <c r="B377" s="48"/>
      <c r="C377" s="48"/>
      <c r="D377" s="48"/>
      <c r="E377" s="48"/>
      <c r="F377" s="48"/>
      <c r="G377" s="48"/>
      <c r="H377" s="1"/>
      <c r="I377" s="3"/>
      <c r="J377" s="3"/>
      <c r="K377" s="3"/>
      <c r="L377" s="3"/>
      <c r="M377" s="3"/>
      <c r="N377" s="3"/>
      <c r="O377" s="3"/>
      <c r="P377" s="3"/>
      <c r="Q377" s="3"/>
      <c r="R377" s="3"/>
      <c r="S377" s="3"/>
      <c r="T377" s="3"/>
      <c r="U377" s="3"/>
      <c r="V377" s="3"/>
      <c r="W377" s="3"/>
      <c r="X377" s="3"/>
      <c r="Y377" s="3"/>
      <c r="Z377" s="3"/>
    </row>
    <row r="378" spans="1:26" ht="15.75" customHeight="1">
      <c r="A378" s="47"/>
      <c r="B378" s="48"/>
      <c r="C378" s="48"/>
      <c r="D378" s="48"/>
      <c r="E378" s="48"/>
      <c r="F378" s="48"/>
      <c r="G378" s="48"/>
      <c r="H378" s="1"/>
      <c r="I378" s="3"/>
      <c r="J378" s="3"/>
      <c r="K378" s="3"/>
      <c r="L378" s="3"/>
      <c r="M378" s="3"/>
      <c r="N378" s="3"/>
      <c r="O378" s="3"/>
      <c r="P378" s="3"/>
      <c r="Q378" s="3"/>
      <c r="R378" s="3"/>
      <c r="S378" s="3"/>
      <c r="T378" s="3"/>
      <c r="U378" s="3"/>
      <c r="V378" s="3"/>
      <c r="W378" s="3"/>
      <c r="X378" s="3"/>
      <c r="Y378" s="3"/>
      <c r="Z378" s="3"/>
    </row>
    <row r="379" spans="1:26" ht="15.75" customHeight="1">
      <c r="A379" s="47"/>
      <c r="B379" s="48"/>
      <c r="C379" s="48"/>
      <c r="D379" s="48"/>
      <c r="E379" s="48"/>
      <c r="F379" s="48"/>
      <c r="G379" s="48"/>
      <c r="H379" s="1"/>
      <c r="I379" s="3"/>
      <c r="J379" s="3"/>
      <c r="K379" s="3"/>
      <c r="L379" s="3"/>
      <c r="M379" s="3"/>
      <c r="N379" s="3"/>
      <c r="O379" s="3"/>
      <c r="P379" s="3"/>
      <c r="Q379" s="3"/>
      <c r="R379" s="3"/>
      <c r="S379" s="3"/>
      <c r="T379" s="3"/>
      <c r="U379" s="3"/>
      <c r="V379" s="3"/>
      <c r="W379" s="3"/>
      <c r="X379" s="3"/>
      <c r="Y379" s="3"/>
      <c r="Z379" s="3"/>
    </row>
    <row r="380" spans="1:26" ht="15.75" customHeight="1">
      <c r="A380" s="47"/>
      <c r="B380" s="48"/>
      <c r="C380" s="48"/>
      <c r="D380" s="48"/>
      <c r="E380" s="48"/>
      <c r="F380" s="48"/>
      <c r="G380" s="48"/>
      <c r="H380" s="1"/>
      <c r="I380" s="3"/>
      <c r="J380" s="3"/>
      <c r="K380" s="3"/>
      <c r="L380" s="3"/>
      <c r="M380" s="3"/>
      <c r="N380" s="3"/>
      <c r="O380" s="3"/>
      <c r="P380" s="3"/>
      <c r="Q380" s="3"/>
      <c r="R380" s="3"/>
      <c r="S380" s="3"/>
      <c r="T380" s="3"/>
      <c r="U380" s="3"/>
      <c r="V380" s="3"/>
      <c r="W380" s="3"/>
      <c r="X380" s="3"/>
      <c r="Y380" s="3"/>
      <c r="Z380" s="3"/>
    </row>
    <row r="381" spans="1:26" ht="15.75" customHeight="1">
      <c r="A381" s="47"/>
      <c r="B381" s="48"/>
      <c r="C381" s="48"/>
      <c r="D381" s="48"/>
      <c r="E381" s="48"/>
      <c r="F381" s="48"/>
      <c r="G381" s="48"/>
      <c r="H381" s="1"/>
      <c r="I381" s="3"/>
      <c r="J381" s="3"/>
      <c r="K381" s="3"/>
      <c r="L381" s="3"/>
      <c r="M381" s="3"/>
      <c r="N381" s="3"/>
      <c r="O381" s="3"/>
      <c r="P381" s="3"/>
      <c r="Q381" s="3"/>
      <c r="R381" s="3"/>
      <c r="S381" s="3"/>
      <c r="T381" s="3"/>
      <c r="U381" s="3"/>
      <c r="V381" s="3"/>
      <c r="W381" s="3"/>
      <c r="X381" s="3"/>
      <c r="Y381" s="3"/>
      <c r="Z381" s="3"/>
    </row>
    <row r="382" spans="1:26" ht="15.75" customHeight="1">
      <c r="A382" s="47"/>
      <c r="B382" s="48"/>
      <c r="C382" s="48"/>
      <c r="D382" s="48"/>
      <c r="E382" s="48"/>
      <c r="F382" s="48"/>
      <c r="G382" s="48"/>
      <c r="H382" s="1"/>
      <c r="I382" s="3"/>
      <c r="J382" s="3"/>
      <c r="K382" s="3"/>
      <c r="L382" s="3"/>
      <c r="M382" s="3"/>
      <c r="N382" s="3"/>
      <c r="O382" s="3"/>
      <c r="P382" s="3"/>
      <c r="Q382" s="3"/>
      <c r="R382" s="3"/>
      <c r="S382" s="3"/>
      <c r="T382" s="3"/>
      <c r="U382" s="3"/>
      <c r="V382" s="3"/>
      <c r="W382" s="3"/>
      <c r="X382" s="3"/>
      <c r="Y382" s="3"/>
      <c r="Z382" s="3"/>
    </row>
    <row r="383" spans="1:26" ht="15.75" customHeight="1">
      <c r="A383" s="47"/>
      <c r="B383" s="48"/>
      <c r="C383" s="48"/>
      <c r="D383" s="48"/>
      <c r="E383" s="48"/>
      <c r="F383" s="48"/>
      <c r="G383" s="48"/>
      <c r="H383" s="1"/>
      <c r="I383" s="3"/>
      <c r="J383" s="3"/>
      <c r="K383" s="3"/>
      <c r="L383" s="3"/>
      <c r="M383" s="3"/>
      <c r="N383" s="3"/>
      <c r="O383" s="3"/>
      <c r="P383" s="3"/>
      <c r="Q383" s="3"/>
      <c r="R383" s="3"/>
      <c r="S383" s="3"/>
      <c r="T383" s="3"/>
      <c r="U383" s="3"/>
      <c r="V383" s="3"/>
      <c r="W383" s="3"/>
      <c r="X383" s="3"/>
      <c r="Y383" s="3"/>
      <c r="Z383" s="3"/>
    </row>
    <row r="384" spans="1:26" ht="15.75" customHeight="1">
      <c r="A384" s="47"/>
      <c r="B384" s="48"/>
      <c r="C384" s="48"/>
      <c r="D384" s="48"/>
      <c r="E384" s="48"/>
      <c r="F384" s="48"/>
      <c r="G384" s="48"/>
      <c r="H384" s="1"/>
      <c r="I384" s="3"/>
      <c r="J384" s="3"/>
      <c r="K384" s="3"/>
      <c r="L384" s="3"/>
      <c r="M384" s="3"/>
      <c r="N384" s="3"/>
      <c r="O384" s="3"/>
      <c r="P384" s="3"/>
      <c r="Q384" s="3"/>
      <c r="R384" s="3"/>
      <c r="S384" s="3"/>
      <c r="T384" s="3"/>
      <c r="U384" s="3"/>
      <c r="V384" s="3"/>
      <c r="W384" s="3"/>
      <c r="X384" s="3"/>
      <c r="Y384" s="3"/>
      <c r="Z384" s="3"/>
    </row>
    <row r="385" spans="1:26" ht="15.75" customHeight="1">
      <c r="A385" s="47"/>
      <c r="B385" s="48"/>
      <c r="C385" s="48"/>
      <c r="D385" s="48"/>
      <c r="E385" s="48"/>
      <c r="F385" s="48"/>
      <c r="G385" s="48"/>
      <c r="H385" s="1"/>
      <c r="I385" s="3"/>
      <c r="J385" s="3"/>
      <c r="K385" s="3"/>
      <c r="L385" s="3"/>
      <c r="M385" s="3"/>
      <c r="N385" s="3"/>
      <c r="O385" s="3"/>
      <c r="P385" s="3"/>
      <c r="Q385" s="3"/>
      <c r="R385" s="3"/>
      <c r="S385" s="3"/>
      <c r="T385" s="3"/>
      <c r="U385" s="3"/>
      <c r="V385" s="3"/>
      <c r="W385" s="3"/>
      <c r="X385" s="3"/>
      <c r="Y385" s="3"/>
      <c r="Z385" s="3"/>
    </row>
    <row r="386" spans="1:26" ht="15.75" customHeight="1">
      <c r="A386" s="47"/>
      <c r="B386" s="48"/>
      <c r="C386" s="48"/>
      <c r="D386" s="48"/>
      <c r="E386" s="48"/>
      <c r="F386" s="48"/>
      <c r="G386" s="48"/>
      <c r="H386" s="1"/>
      <c r="I386" s="3"/>
      <c r="J386" s="3"/>
      <c r="K386" s="3"/>
      <c r="L386" s="3"/>
      <c r="M386" s="3"/>
      <c r="N386" s="3"/>
      <c r="O386" s="3"/>
      <c r="P386" s="3"/>
      <c r="Q386" s="3"/>
      <c r="R386" s="3"/>
      <c r="S386" s="3"/>
      <c r="T386" s="3"/>
      <c r="U386" s="3"/>
      <c r="V386" s="3"/>
      <c r="W386" s="3"/>
      <c r="X386" s="3"/>
      <c r="Y386" s="3"/>
      <c r="Z386" s="3"/>
    </row>
    <row r="387" spans="1:26" ht="15.75" customHeight="1">
      <c r="A387" s="47"/>
      <c r="B387" s="48"/>
      <c r="C387" s="48"/>
      <c r="D387" s="48"/>
      <c r="E387" s="48"/>
      <c r="F387" s="48"/>
      <c r="G387" s="48"/>
      <c r="H387" s="1"/>
      <c r="I387" s="3"/>
      <c r="J387" s="3"/>
      <c r="K387" s="3"/>
      <c r="L387" s="3"/>
      <c r="M387" s="3"/>
      <c r="N387" s="3"/>
      <c r="O387" s="3"/>
      <c r="P387" s="3"/>
      <c r="Q387" s="3"/>
      <c r="R387" s="3"/>
      <c r="S387" s="3"/>
      <c r="T387" s="3"/>
      <c r="U387" s="3"/>
      <c r="V387" s="3"/>
      <c r="W387" s="3"/>
      <c r="X387" s="3"/>
      <c r="Y387" s="3"/>
      <c r="Z387" s="3"/>
    </row>
    <row r="388" spans="1:26" ht="15.75" customHeight="1">
      <c r="A388" s="47"/>
      <c r="B388" s="48"/>
      <c r="C388" s="48"/>
      <c r="D388" s="48"/>
      <c r="E388" s="48"/>
      <c r="F388" s="48"/>
      <c r="G388" s="48"/>
      <c r="H388" s="1"/>
      <c r="I388" s="3"/>
      <c r="J388" s="3"/>
      <c r="K388" s="3"/>
      <c r="L388" s="3"/>
      <c r="M388" s="3"/>
      <c r="N388" s="3"/>
      <c r="O388" s="3"/>
      <c r="P388" s="3"/>
      <c r="Q388" s="3"/>
      <c r="R388" s="3"/>
      <c r="S388" s="3"/>
      <c r="T388" s="3"/>
      <c r="U388" s="3"/>
      <c r="V388" s="3"/>
      <c r="W388" s="3"/>
      <c r="X388" s="3"/>
      <c r="Y388" s="3"/>
      <c r="Z388" s="3"/>
    </row>
    <row r="389" spans="1:26" ht="15.75" customHeight="1">
      <c r="A389" s="47"/>
      <c r="B389" s="48"/>
      <c r="C389" s="48"/>
      <c r="D389" s="48"/>
      <c r="E389" s="48"/>
      <c r="F389" s="48"/>
      <c r="G389" s="48"/>
      <c r="H389" s="1"/>
      <c r="I389" s="3"/>
      <c r="J389" s="3"/>
      <c r="K389" s="3"/>
      <c r="L389" s="3"/>
      <c r="M389" s="3"/>
      <c r="N389" s="3"/>
      <c r="O389" s="3"/>
      <c r="P389" s="3"/>
      <c r="Q389" s="3"/>
      <c r="R389" s="3"/>
      <c r="S389" s="3"/>
      <c r="T389" s="3"/>
      <c r="U389" s="3"/>
      <c r="V389" s="3"/>
      <c r="W389" s="3"/>
      <c r="X389" s="3"/>
      <c r="Y389" s="3"/>
      <c r="Z389" s="3"/>
    </row>
    <row r="390" spans="1:26" ht="15.75" customHeight="1">
      <c r="A390" s="47"/>
      <c r="B390" s="48"/>
      <c r="C390" s="48"/>
      <c r="D390" s="48"/>
      <c r="E390" s="48"/>
      <c r="F390" s="48"/>
      <c r="G390" s="48"/>
      <c r="H390" s="1"/>
      <c r="I390" s="3"/>
      <c r="J390" s="3"/>
      <c r="K390" s="3"/>
      <c r="L390" s="3"/>
      <c r="M390" s="3"/>
      <c r="N390" s="3"/>
      <c r="O390" s="3"/>
      <c r="P390" s="3"/>
      <c r="Q390" s="3"/>
      <c r="R390" s="3"/>
      <c r="S390" s="3"/>
      <c r="T390" s="3"/>
      <c r="U390" s="3"/>
      <c r="V390" s="3"/>
      <c r="W390" s="3"/>
      <c r="X390" s="3"/>
      <c r="Y390" s="3"/>
      <c r="Z390" s="3"/>
    </row>
    <row r="391" spans="1:26" ht="15.75" customHeight="1">
      <c r="A391" s="47"/>
      <c r="B391" s="48"/>
      <c r="C391" s="48"/>
      <c r="D391" s="48"/>
      <c r="E391" s="48"/>
      <c r="F391" s="48"/>
      <c r="G391" s="48"/>
      <c r="H391" s="1"/>
      <c r="I391" s="3"/>
      <c r="J391" s="3"/>
      <c r="K391" s="3"/>
      <c r="L391" s="3"/>
      <c r="M391" s="3"/>
      <c r="N391" s="3"/>
      <c r="O391" s="3"/>
      <c r="P391" s="3"/>
      <c r="Q391" s="3"/>
      <c r="R391" s="3"/>
      <c r="S391" s="3"/>
      <c r="T391" s="3"/>
      <c r="U391" s="3"/>
      <c r="V391" s="3"/>
      <c r="W391" s="3"/>
      <c r="X391" s="3"/>
      <c r="Y391" s="3"/>
      <c r="Z391" s="3"/>
    </row>
    <row r="392" spans="1:26" ht="15.75" customHeight="1">
      <c r="A392" s="47"/>
      <c r="B392" s="48"/>
      <c r="C392" s="48"/>
      <c r="D392" s="48"/>
      <c r="E392" s="48"/>
      <c r="F392" s="48"/>
      <c r="G392" s="48"/>
      <c r="H392" s="1"/>
      <c r="I392" s="3"/>
      <c r="J392" s="3"/>
      <c r="K392" s="3"/>
      <c r="L392" s="3"/>
      <c r="M392" s="3"/>
      <c r="N392" s="3"/>
      <c r="O392" s="3"/>
      <c r="P392" s="3"/>
      <c r="Q392" s="3"/>
      <c r="R392" s="3"/>
      <c r="S392" s="3"/>
      <c r="T392" s="3"/>
      <c r="U392" s="3"/>
      <c r="V392" s="3"/>
      <c r="W392" s="3"/>
      <c r="X392" s="3"/>
      <c r="Y392" s="3"/>
      <c r="Z392" s="3"/>
    </row>
    <row r="393" spans="1:26" ht="15.75" customHeight="1">
      <c r="A393" s="47"/>
      <c r="B393" s="48"/>
      <c r="C393" s="48"/>
      <c r="D393" s="48"/>
      <c r="E393" s="48"/>
      <c r="F393" s="48"/>
      <c r="G393" s="48"/>
      <c r="H393" s="1"/>
      <c r="I393" s="3"/>
      <c r="J393" s="3"/>
      <c r="K393" s="3"/>
      <c r="L393" s="3"/>
      <c r="M393" s="3"/>
      <c r="N393" s="3"/>
      <c r="O393" s="3"/>
      <c r="P393" s="3"/>
      <c r="Q393" s="3"/>
      <c r="R393" s="3"/>
      <c r="S393" s="3"/>
      <c r="T393" s="3"/>
      <c r="U393" s="3"/>
      <c r="V393" s="3"/>
      <c r="W393" s="3"/>
      <c r="X393" s="3"/>
      <c r="Y393" s="3"/>
      <c r="Z393" s="3"/>
    </row>
    <row r="394" spans="1:26" ht="15.75" customHeight="1">
      <c r="A394" s="47"/>
      <c r="B394" s="48"/>
      <c r="C394" s="48"/>
      <c r="D394" s="48"/>
      <c r="E394" s="48"/>
      <c r="F394" s="48"/>
      <c r="G394" s="48"/>
      <c r="H394" s="1"/>
      <c r="I394" s="3"/>
      <c r="J394" s="3"/>
      <c r="K394" s="3"/>
      <c r="L394" s="3"/>
      <c r="M394" s="3"/>
      <c r="N394" s="3"/>
      <c r="O394" s="3"/>
      <c r="P394" s="3"/>
      <c r="Q394" s="3"/>
      <c r="R394" s="3"/>
      <c r="S394" s="3"/>
      <c r="T394" s="3"/>
      <c r="U394" s="3"/>
      <c r="V394" s="3"/>
      <c r="W394" s="3"/>
      <c r="X394" s="3"/>
      <c r="Y394" s="3"/>
      <c r="Z394" s="3"/>
    </row>
    <row r="395" spans="1:26" ht="15.75" customHeight="1">
      <c r="A395" s="47"/>
      <c r="B395" s="48"/>
      <c r="C395" s="48"/>
      <c r="D395" s="48"/>
      <c r="E395" s="48"/>
      <c r="F395" s="48"/>
      <c r="G395" s="48"/>
      <c r="H395" s="1"/>
      <c r="I395" s="3"/>
      <c r="J395" s="3"/>
      <c r="K395" s="3"/>
      <c r="L395" s="3"/>
      <c r="M395" s="3"/>
      <c r="N395" s="3"/>
      <c r="O395" s="3"/>
      <c r="P395" s="3"/>
      <c r="Q395" s="3"/>
      <c r="R395" s="3"/>
      <c r="S395" s="3"/>
      <c r="T395" s="3"/>
      <c r="U395" s="3"/>
      <c r="V395" s="3"/>
      <c r="W395" s="3"/>
      <c r="X395" s="3"/>
      <c r="Y395" s="3"/>
      <c r="Z395" s="3"/>
    </row>
    <row r="396" spans="1:26" ht="15.75" customHeight="1">
      <c r="A396" s="47"/>
      <c r="B396" s="48"/>
      <c r="C396" s="48"/>
      <c r="D396" s="48"/>
      <c r="E396" s="48"/>
      <c r="F396" s="48"/>
      <c r="G396" s="48"/>
      <c r="H396" s="1"/>
      <c r="I396" s="3"/>
      <c r="J396" s="3"/>
      <c r="K396" s="3"/>
      <c r="L396" s="3"/>
      <c r="M396" s="3"/>
      <c r="N396" s="3"/>
      <c r="O396" s="3"/>
      <c r="P396" s="3"/>
      <c r="Q396" s="3"/>
      <c r="R396" s="3"/>
      <c r="S396" s="3"/>
      <c r="T396" s="3"/>
      <c r="U396" s="3"/>
      <c r="V396" s="3"/>
      <c r="W396" s="3"/>
      <c r="X396" s="3"/>
      <c r="Y396" s="3"/>
      <c r="Z396" s="3"/>
    </row>
    <row r="397" spans="1:26" ht="15.75" customHeight="1">
      <c r="A397" s="47"/>
      <c r="B397" s="48"/>
      <c r="C397" s="48"/>
      <c r="D397" s="48"/>
      <c r="E397" s="48"/>
      <c r="F397" s="48"/>
      <c r="G397" s="48"/>
      <c r="H397" s="1"/>
      <c r="I397" s="3"/>
      <c r="J397" s="3"/>
      <c r="K397" s="3"/>
      <c r="L397" s="3"/>
      <c r="M397" s="3"/>
      <c r="N397" s="3"/>
      <c r="O397" s="3"/>
      <c r="P397" s="3"/>
      <c r="Q397" s="3"/>
      <c r="R397" s="3"/>
      <c r="S397" s="3"/>
      <c r="T397" s="3"/>
      <c r="U397" s="3"/>
      <c r="V397" s="3"/>
      <c r="W397" s="3"/>
      <c r="X397" s="3"/>
      <c r="Y397" s="3"/>
      <c r="Z397" s="3"/>
    </row>
    <row r="398" spans="1:26" ht="15.75" customHeight="1">
      <c r="A398" s="47"/>
      <c r="B398" s="48"/>
      <c r="C398" s="48"/>
      <c r="D398" s="48"/>
      <c r="E398" s="48"/>
      <c r="F398" s="48"/>
      <c r="G398" s="48"/>
      <c r="H398" s="1"/>
      <c r="I398" s="3"/>
      <c r="J398" s="3"/>
      <c r="K398" s="3"/>
      <c r="L398" s="3"/>
      <c r="M398" s="3"/>
      <c r="N398" s="3"/>
      <c r="O398" s="3"/>
      <c r="P398" s="3"/>
      <c r="Q398" s="3"/>
      <c r="R398" s="3"/>
      <c r="S398" s="3"/>
      <c r="T398" s="3"/>
      <c r="U398" s="3"/>
      <c r="V398" s="3"/>
      <c r="W398" s="3"/>
      <c r="X398" s="3"/>
      <c r="Y398" s="3"/>
      <c r="Z398" s="3"/>
    </row>
    <row r="399" spans="1:26" ht="15.75" customHeight="1">
      <c r="A399" s="47"/>
      <c r="B399" s="48"/>
      <c r="C399" s="48"/>
      <c r="D399" s="48"/>
      <c r="E399" s="48"/>
      <c r="F399" s="48"/>
      <c r="G399" s="48"/>
      <c r="H399" s="1"/>
      <c r="I399" s="3"/>
      <c r="J399" s="3"/>
      <c r="K399" s="3"/>
      <c r="L399" s="3"/>
      <c r="M399" s="3"/>
      <c r="N399" s="3"/>
      <c r="O399" s="3"/>
      <c r="P399" s="3"/>
      <c r="Q399" s="3"/>
      <c r="R399" s="3"/>
      <c r="S399" s="3"/>
      <c r="T399" s="3"/>
      <c r="U399" s="3"/>
      <c r="V399" s="3"/>
      <c r="W399" s="3"/>
      <c r="X399" s="3"/>
      <c r="Y399" s="3"/>
      <c r="Z399" s="3"/>
    </row>
    <row r="400" spans="1:26" ht="15.75" customHeight="1">
      <c r="A400" s="47"/>
      <c r="B400" s="48"/>
      <c r="C400" s="48"/>
      <c r="D400" s="48"/>
      <c r="E400" s="48"/>
      <c r="F400" s="48"/>
      <c r="G400" s="48"/>
      <c r="H400" s="1"/>
      <c r="I400" s="3"/>
      <c r="J400" s="3"/>
      <c r="K400" s="3"/>
      <c r="L400" s="3"/>
      <c r="M400" s="3"/>
      <c r="N400" s="3"/>
      <c r="O400" s="3"/>
      <c r="P400" s="3"/>
      <c r="Q400" s="3"/>
      <c r="R400" s="3"/>
      <c r="S400" s="3"/>
      <c r="T400" s="3"/>
      <c r="U400" s="3"/>
      <c r="V400" s="3"/>
      <c r="W400" s="3"/>
      <c r="X400" s="3"/>
      <c r="Y400" s="3"/>
      <c r="Z400" s="3"/>
    </row>
    <row r="401" spans="1:26" ht="15.75" customHeight="1">
      <c r="A401" s="47"/>
      <c r="B401" s="48"/>
      <c r="C401" s="48"/>
      <c r="D401" s="48"/>
      <c r="E401" s="48"/>
      <c r="F401" s="48"/>
      <c r="G401" s="48"/>
      <c r="H401" s="1"/>
      <c r="I401" s="3"/>
      <c r="J401" s="3"/>
      <c r="K401" s="3"/>
      <c r="L401" s="3"/>
      <c r="M401" s="3"/>
      <c r="N401" s="3"/>
      <c r="O401" s="3"/>
      <c r="P401" s="3"/>
      <c r="Q401" s="3"/>
      <c r="R401" s="3"/>
      <c r="S401" s="3"/>
      <c r="T401" s="3"/>
      <c r="U401" s="3"/>
      <c r="V401" s="3"/>
      <c r="W401" s="3"/>
      <c r="X401" s="3"/>
      <c r="Y401" s="3"/>
      <c r="Z401" s="3"/>
    </row>
    <row r="402" spans="1:26" ht="15.75" customHeight="1">
      <c r="A402" s="47"/>
      <c r="B402" s="48"/>
      <c r="C402" s="48"/>
      <c r="D402" s="48"/>
      <c r="E402" s="48"/>
      <c r="F402" s="48"/>
      <c r="G402" s="48"/>
      <c r="H402" s="1"/>
      <c r="I402" s="3"/>
      <c r="J402" s="3"/>
      <c r="K402" s="3"/>
      <c r="L402" s="3"/>
      <c r="M402" s="3"/>
      <c r="N402" s="3"/>
      <c r="O402" s="3"/>
      <c r="P402" s="3"/>
      <c r="Q402" s="3"/>
      <c r="R402" s="3"/>
      <c r="S402" s="3"/>
      <c r="T402" s="3"/>
      <c r="U402" s="3"/>
      <c r="V402" s="3"/>
      <c r="W402" s="3"/>
      <c r="X402" s="3"/>
      <c r="Y402" s="3"/>
      <c r="Z402" s="3"/>
    </row>
    <row r="403" spans="1:26" ht="15.75" customHeight="1">
      <c r="A403" s="47"/>
      <c r="B403" s="48"/>
      <c r="C403" s="48"/>
      <c r="D403" s="48"/>
      <c r="E403" s="48"/>
      <c r="F403" s="48"/>
      <c r="G403" s="48"/>
      <c r="H403" s="1"/>
      <c r="I403" s="3"/>
      <c r="J403" s="3"/>
      <c r="K403" s="3"/>
      <c r="L403" s="3"/>
      <c r="M403" s="3"/>
      <c r="N403" s="3"/>
      <c r="O403" s="3"/>
      <c r="P403" s="3"/>
      <c r="Q403" s="3"/>
      <c r="R403" s="3"/>
      <c r="S403" s="3"/>
      <c r="T403" s="3"/>
      <c r="U403" s="3"/>
      <c r="V403" s="3"/>
      <c r="W403" s="3"/>
      <c r="X403" s="3"/>
      <c r="Y403" s="3"/>
      <c r="Z403" s="3"/>
    </row>
    <row r="404" spans="1:26" ht="15.75" customHeight="1">
      <c r="A404" s="47"/>
      <c r="B404" s="48"/>
      <c r="C404" s="48"/>
      <c r="D404" s="48"/>
      <c r="E404" s="48"/>
      <c r="F404" s="48"/>
      <c r="G404" s="48"/>
      <c r="H404" s="1"/>
      <c r="I404" s="3"/>
      <c r="J404" s="3"/>
      <c r="K404" s="3"/>
      <c r="L404" s="3"/>
      <c r="M404" s="3"/>
      <c r="N404" s="3"/>
      <c r="O404" s="3"/>
      <c r="P404" s="3"/>
      <c r="Q404" s="3"/>
      <c r="R404" s="3"/>
      <c r="S404" s="3"/>
      <c r="T404" s="3"/>
      <c r="U404" s="3"/>
      <c r="V404" s="3"/>
      <c r="W404" s="3"/>
      <c r="X404" s="3"/>
      <c r="Y404" s="3"/>
      <c r="Z404" s="3"/>
    </row>
    <row r="405" spans="1:26" ht="15.75" customHeight="1">
      <c r="A405" s="47"/>
      <c r="B405" s="48"/>
      <c r="C405" s="48"/>
      <c r="D405" s="48"/>
      <c r="E405" s="48"/>
      <c r="F405" s="48"/>
      <c r="G405" s="48"/>
      <c r="H405" s="1"/>
      <c r="I405" s="3"/>
      <c r="J405" s="3"/>
      <c r="K405" s="3"/>
      <c r="L405" s="3"/>
      <c r="M405" s="3"/>
      <c r="N405" s="3"/>
      <c r="O405" s="3"/>
      <c r="P405" s="3"/>
      <c r="Q405" s="3"/>
      <c r="R405" s="3"/>
      <c r="S405" s="3"/>
      <c r="T405" s="3"/>
      <c r="U405" s="3"/>
      <c r="V405" s="3"/>
      <c r="W405" s="3"/>
      <c r="X405" s="3"/>
      <c r="Y405" s="3"/>
      <c r="Z405" s="3"/>
    </row>
    <row r="406" spans="1:26" ht="15.75" customHeight="1">
      <c r="A406" s="47"/>
      <c r="B406" s="48"/>
      <c r="C406" s="48"/>
      <c r="D406" s="48"/>
      <c r="E406" s="48"/>
      <c r="F406" s="48"/>
      <c r="G406" s="48"/>
      <c r="H406" s="1"/>
      <c r="I406" s="3"/>
      <c r="J406" s="3"/>
      <c r="K406" s="3"/>
      <c r="L406" s="3"/>
      <c r="M406" s="3"/>
      <c r="N406" s="3"/>
      <c r="O406" s="3"/>
      <c r="P406" s="3"/>
      <c r="Q406" s="3"/>
      <c r="R406" s="3"/>
      <c r="S406" s="3"/>
      <c r="T406" s="3"/>
      <c r="U406" s="3"/>
      <c r="V406" s="3"/>
      <c r="W406" s="3"/>
      <c r="X406" s="3"/>
      <c r="Y406" s="3"/>
      <c r="Z406" s="3"/>
    </row>
    <row r="407" spans="1:26" ht="15.75" customHeight="1">
      <c r="A407" s="47"/>
      <c r="B407" s="48"/>
      <c r="C407" s="48"/>
      <c r="D407" s="48"/>
      <c r="E407" s="48"/>
      <c r="F407" s="48"/>
      <c r="G407" s="48"/>
      <c r="H407" s="1"/>
      <c r="I407" s="3"/>
      <c r="J407" s="3"/>
      <c r="K407" s="3"/>
      <c r="L407" s="3"/>
      <c r="M407" s="3"/>
      <c r="N407" s="3"/>
      <c r="O407" s="3"/>
      <c r="P407" s="3"/>
      <c r="Q407" s="3"/>
      <c r="R407" s="3"/>
      <c r="S407" s="3"/>
      <c r="T407" s="3"/>
      <c r="U407" s="3"/>
      <c r="V407" s="3"/>
      <c r="W407" s="3"/>
      <c r="X407" s="3"/>
      <c r="Y407" s="3"/>
      <c r="Z407" s="3"/>
    </row>
    <row r="408" spans="1:26" ht="15.75" customHeight="1">
      <c r="A408" s="47"/>
      <c r="B408" s="48"/>
      <c r="C408" s="48"/>
      <c r="D408" s="48"/>
      <c r="E408" s="48"/>
      <c r="F408" s="48"/>
      <c r="G408" s="48"/>
      <c r="H408" s="1"/>
      <c r="I408" s="3"/>
      <c r="J408" s="3"/>
      <c r="K408" s="3"/>
      <c r="L408" s="3"/>
      <c r="M408" s="3"/>
      <c r="N408" s="3"/>
      <c r="O408" s="3"/>
      <c r="P408" s="3"/>
      <c r="Q408" s="3"/>
      <c r="R408" s="3"/>
      <c r="S408" s="3"/>
      <c r="T408" s="3"/>
      <c r="U408" s="3"/>
      <c r="V408" s="3"/>
      <c r="W408" s="3"/>
      <c r="X408" s="3"/>
      <c r="Y408" s="3"/>
      <c r="Z408" s="3"/>
    </row>
    <row r="409" spans="1:26" ht="15.75" customHeight="1">
      <c r="A409" s="47"/>
      <c r="B409" s="48"/>
      <c r="C409" s="48"/>
      <c r="D409" s="48"/>
      <c r="E409" s="48"/>
      <c r="F409" s="48"/>
      <c r="G409" s="48"/>
      <c r="H409" s="1"/>
      <c r="I409" s="3"/>
      <c r="J409" s="3"/>
      <c r="K409" s="3"/>
      <c r="L409" s="3"/>
      <c r="M409" s="3"/>
      <c r="N409" s="3"/>
      <c r="O409" s="3"/>
      <c r="P409" s="3"/>
      <c r="Q409" s="3"/>
      <c r="R409" s="3"/>
      <c r="S409" s="3"/>
      <c r="T409" s="3"/>
      <c r="U409" s="3"/>
      <c r="V409" s="3"/>
      <c r="W409" s="3"/>
      <c r="X409" s="3"/>
      <c r="Y409" s="3"/>
      <c r="Z409" s="3"/>
    </row>
    <row r="410" spans="1:26" ht="15.75" customHeight="1">
      <c r="A410" s="47"/>
      <c r="B410" s="48"/>
      <c r="C410" s="48"/>
      <c r="D410" s="48"/>
      <c r="E410" s="48"/>
      <c r="F410" s="48"/>
      <c r="G410" s="48"/>
      <c r="H410" s="1"/>
      <c r="I410" s="3"/>
      <c r="J410" s="3"/>
      <c r="K410" s="3"/>
      <c r="L410" s="3"/>
      <c r="M410" s="3"/>
      <c r="N410" s="3"/>
      <c r="O410" s="3"/>
      <c r="P410" s="3"/>
      <c r="Q410" s="3"/>
      <c r="R410" s="3"/>
      <c r="S410" s="3"/>
      <c r="T410" s="3"/>
      <c r="U410" s="3"/>
      <c r="V410" s="3"/>
      <c r="W410" s="3"/>
      <c r="X410" s="3"/>
      <c r="Y410" s="3"/>
      <c r="Z410" s="3"/>
    </row>
    <row r="411" spans="1:26" ht="15.75" customHeight="1">
      <c r="A411" s="47"/>
      <c r="B411" s="48"/>
      <c r="C411" s="48"/>
      <c r="D411" s="48"/>
      <c r="E411" s="48"/>
      <c r="F411" s="48"/>
      <c r="G411" s="48"/>
      <c r="H411" s="1"/>
      <c r="I411" s="3"/>
      <c r="J411" s="3"/>
      <c r="K411" s="3"/>
      <c r="L411" s="3"/>
      <c r="M411" s="3"/>
      <c r="N411" s="3"/>
      <c r="O411" s="3"/>
      <c r="P411" s="3"/>
      <c r="Q411" s="3"/>
      <c r="R411" s="3"/>
      <c r="S411" s="3"/>
      <c r="T411" s="3"/>
      <c r="U411" s="3"/>
      <c r="V411" s="3"/>
      <c r="W411" s="3"/>
      <c r="X411" s="3"/>
      <c r="Y411" s="3"/>
      <c r="Z411" s="3"/>
    </row>
    <row r="412" spans="1:26" ht="15.75" customHeight="1">
      <c r="A412" s="47"/>
      <c r="B412" s="48"/>
      <c r="C412" s="48"/>
      <c r="D412" s="48"/>
      <c r="E412" s="48"/>
      <c r="F412" s="48"/>
      <c r="G412" s="48"/>
      <c r="H412" s="1"/>
      <c r="I412" s="3"/>
      <c r="J412" s="3"/>
      <c r="K412" s="3"/>
      <c r="L412" s="3"/>
      <c r="M412" s="3"/>
      <c r="N412" s="3"/>
      <c r="O412" s="3"/>
      <c r="P412" s="3"/>
      <c r="Q412" s="3"/>
      <c r="R412" s="3"/>
      <c r="S412" s="3"/>
      <c r="T412" s="3"/>
      <c r="U412" s="3"/>
      <c r="V412" s="3"/>
      <c r="W412" s="3"/>
      <c r="X412" s="3"/>
      <c r="Y412" s="3"/>
      <c r="Z412" s="3"/>
    </row>
    <row r="413" spans="1:26" ht="15.75" customHeight="1">
      <c r="A413" s="47"/>
      <c r="B413" s="48"/>
      <c r="C413" s="48"/>
      <c r="D413" s="48"/>
      <c r="E413" s="48"/>
      <c r="F413" s="48"/>
      <c r="G413" s="48"/>
      <c r="H413" s="1"/>
      <c r="I413" s="3"/>
      <c r="J413" s="3"/>
      <c r="K413" s="3"/>
      <c r="L413" s="3"/>
      <c r="M413" s="3"/>
      <c r="N413" s="3"/>
      <c r="O413" s="3"/>
      <c r="P413" s="3"/>
      <c r="Q413" s="3"/>
      <c r="R413" s="3"/>
      <c r="S413" s="3"/>
      <c r="T413" s="3"/>
      <c r="U413" s="3"/>
      <c r="V413" s="3"/>
      <c r="W413" s="3"/>
      <c r="X413" s="3"/>
      <c r="Y413" s="3"/>
      <c r="Z413" s="3"/>
    </row>
    <row r="414" spans="1:26" ht="15.75" customHeight="1">
      <c r="A414" s="47"/>
      <c r="B414" s="48"/>
      <c r="C414" s="48"/>
      <c r="D414" s="48"/>
      <c r="E414" s="48"/>
      <c r="F414" s="48"/>
      <c r="G414" s="48"/>
      <c r="H414" s="1"/>
      <c r="I414" s="3"/>
      <c r="J414" s="3"/>
      <c r="K414" s="3"/>
      <c r="L414" s="3"/>
      <c r="M414" s="3"/>
      <c r="N414" s="3"/>
      <c r="O414" s="3"/>
      <c r="P414" s="3"/>
      <c r="Q414" s="3"/>
      <c r="R414" s="3"/>
      <c r="S414" s="3"/>
      <c r="T414" s="3"/>
      <c r="U414" s="3"/>
      <c r="V414" s="3"/>
      <c r="W414" s="3"/>
      <c r="X414" s="3"/>
      <c r="Y414" s="3"/>
      <c r="Z414" s="3"/>
    </row>
    <row r="415" spans="1:26" ht="15.75" customHeight="1">
      <c r="A415" s="47"/>
      <c r="B415" s="48"/>
      <c r="C415" s="48"/>
      <c r="D415" s="48"/>
      <c r="E415" s="48"/>
      <c r="F415" s="48"/>
      <c r="G415" s="48"/>
      <c r="H415" s="1"/>
      <c r="I415" s="3"/>
      <c r="J415" s="3"/>
      <c r="K415" s="3"/>
      <c r="L415" s="3"/>
      <c r="M415" s="3"/>
      <c r="N415" s="3"/>
      <c r="O415" s="3"/>
      <c r="P415" s="3"/>
      <c r="Q415" s="3"/>
      <c r="R415" s="3"/>
      <c r="S415" s="3"/>
      <c r="T415" s="3"/>
      <c r="U415" s="3"/>
      <c r="V415" s="3"/>
      <c r="W415" s="3"/>
      <c r="X415" s="3"/>
      <c r="Y415" s="3"/>
      <c r="Z415" s="3"/>
    </row>
    <row r="416" spans="1:26" ht="15.75" customHeight="1">
      <c r="A416" s="47"/>
      <c r="B416" s="48"/>
      <c r="C416" s="48"/>
      <c r="D416" s="48"/>
      <c r="E416" s="48"/>
      <c r="F416" s="48"/>
      <c r="G416" s="48"/>
      <c r="H416" s="1"/>
      <c r="I416" s="3"/>
      <c r="J416" s="3"/>
      <c r="K416" s="3"/>
      <c r="L416" s="3"/>
      <c r="M416" s="3"/>
      <c r="N416" s="3"/>
      <c r="O416" s="3"/>
      <c r="P416" s="3"/>
      <c r="Q416" s="3"/>
      <c r="R416" s="3"/>
      <c r="S416" s="3"/>
      <c r="T416" s="3"/>
      <c r="U416" s="3"/>
      <c r="V416" s="3"/>
      <c r="W416" s="3"/>
      <c r="X416" s="3"/>
      <c r="Y416" s="3"/>
      <c r="Z416" s="3"/>
    </row>
    <row r="417" spans="1:26" ht="15.75" customHeight="1">
      <c r="A417" s="47"/>
      <c r="B417" s="48"/>
      <c r="C417" s="48"/>
      <c r="D417" s="48"/>
      <c r="E417" s="48"/>
      <c r="F417" s="48"/>
      <c r="G417" s="48"/>
      <c r="H417" s="1"/>
      <c r="I417" s="3"/>
      <c r="J417" s="3"/>
      <c r="K417" s="3"/>
      <c r="L417" s="3"/>
      <c r="M417" s="3"/>
      <c r="N417" s="3"/>
      <c r="O417" s="3"/>
      <c r="P417" s="3"/>
      <c r="Q417" s="3"/>
      <c r="R417" s="3"/>
      <c r="S417" s="3"/>
      <c r="T417" s="3"/>
      <c r="U417" s="3"/>
      <c r="V417" s="3"/>
      <c r="W417" s="3"/>
      <c r="X417" s="3"/>
      <c r="Y417" s="3"/>
      <c r="Z417" s="3"/>
    </row>
    <row r="418" spans="1:26" ht="15.75" customHeight="1">
      <c r="A418" s="47"/>
      <c r="B418" s="48"/>
      <c r="C418" s="48"/>
      <c r="D418" s="48"/>
      <c r="E418" s="48"/>
      <c r="F418" s="48"/>
      <c r="G418" s="48"/>
      <c r="H418" s="1"/>
      <c r="I418" s="3"/>
      <c r="J418" s="3"/>
      <c r="K418" s="3"/>
      <c r="L418" s="3"/>
      <c r="M418" s="3"/>
      <c r="N418" s="3"/>
      <c r="O418" s="3"/>
      <c r="P418" s="3"/>
      <c r="Q418" s="3"/>
      <c r="R418" s="3"/>
      <c r="S418" s="3"/>
      <c r="T418" s="3"/>
      <c r="U418" s="3"/>
      <c r="V418" s="3"/>
      <c r="W418" s="3"/>
      <c r="X418" s="3"/>
      <c r="Y418" s="3"/>
      <c r="Z418" s="3"/>
    </row>
    <row r="419" spans="1:26" ht="15.75" customHeight="1">
      <c r="A419" s="47"/>
      <c r="B419" s="48"/>
      <c r="C419" s="48"/>
      <c r="D419" s="48"/>
      <c r="E419" s="48"/>
      <c r="F419" s="48"/>
      <c r="G419" s="48"/>
      <c r="H419" s="1"/>
      <c r="I419" s="3"/>
      <c r="J419" s="3"/>
      <c r="K419" s="3"/>
      <c r="L419" s="3"/>
      <c r="M419" s="3"/>
      <c r="N419" s="3"/>
      <c r="O419" s="3"/>
      <c r="P419" s="3"/>
      <c r="Q419" s="3"/>
      <c r="R419" s="3"/>
      <c r="S419" s="3"/>
      <c r="T419" s="3"/>
      <c r="U419" s="3"/>
      <c r="V419" s="3"/>
      <c r="W419" s="3"/>
      <c r="X419" s="3"/>
      <c r="Y419" s="3"/>
      <c r="Z419" s="3"/>
    </row>
    <row r="420" spans="1:26" ht="15.75" customHeight="1">
      <c r="A420" s="47"/>
      <c r="B420" s="48"/>
      <c r="C420" s="48"/>
      <c r="D420" s="48"/>
      <c r="E420" s="48"/>
      <c r="F420" s="48"/>
      <c r="G420" s="48"/>
      <c r="H420" s="1"/>
      <c r="I420" s="3"/>
      <c r="J420" s="3"/>
      <c r="K420" s="3"/>
      <c r="L420" s="3"/>
      <c r="M420" s="3"/>
      <c r="N420" s="3"/>
      <c r="O420" s="3"/>
      <c r="P420" s="3"/>
      <c r="Q420" s="3"/>
      <c r="R420" s="3"/>
      <c r="S420" s="3"/>
      <c r="T420" s="3"/>
      <c r="U420" s="3"/>
      <c r="V420" s="3"/>
      <c r="W420" s="3"/>
      <c r="X420" s="3"/>
      <c r="Y420" s="3"/>
      <c r="Z420" s="3"/>
    </row>
    <row r="421" spans="1:26" ht="15.75" customHeight="1">
      <c r="A421" s="47"/>
      <c r="B421" s="48"/>
      <c r="C421" s="48"/>
      <c r="D421" s="48"/>
      <c r="E421" s="48"/>
      <c r="F421" s="48"/>
      <c r="G421" s="48"/>
      <c r="H421" s="1"/>
      <c r="I421" s="3"/>
      <c r="J421" s="3"/>
      <c r="K421" s="3"/>
      <c r="L421" s="3"/>
      <c r="M421" s="3"/>
      <c r="N421" s="3"/>
      <c r="O421" s="3"/>
      <c r="P421" s="3"/>
      <c r="Q421" s="3"/>
      <c r="R421" s="3"/>
      <c r="S421" s="3"/>
      <c r="T421" s="3"/>
      <c r="U421" s="3"/>
      <c r="V421" s="3"/>
      <c r="W421" s="3"/>
      <c r="X421" s="3"/>
      <c r="Y421" s="3"/>
      <c r="Z421" s="3"/>
    </row>
    <row r="422" spans="1:26" ht="15.75" customHeight="1">
      <c r="A422" s="47"/>
      <c r="B422" s="48"/>
      <c r="C422" s="48"/>
      <c r="D422" s="48"/>
      <c r="E422" s="48"/>
      <c r="F422" s="48"/>
      <c r="G422" s="48"/>
      <c r="H422" s="1"/>
      <c r="I422" s="3"/>
      <c r="J422" s="3"/>
      <c r="K422" s="3"/>
      <c r="L422" s="3"/>
      <c r="M422" s="3"/>
      <c r="N422" s="3"/>
      <c r="O422" s="3"/>
      <c r="P422" s="3"/>
      <c r="Q422" s="3"/>
      <c r="R422" s="3"/>
      <c r="S422" s="3"/>
      <c r="T422" s="3"/>
      <c r="U422" s="3"/>
      <c r="V422" s="3"/>
      <c r="W422" s="3"/>
      <c r="X422" s="3"/>
      <c r="Y422" s="3"/>
      <c r="Z422" s="3"/>
    </row>
    <row r="423" spans="1:26" ht="15.75" customHeight="1">
      <c r="A423" s="47"/>
      <c r="B423" s="48"/>
      <c r="C423" s="48"/>
      <c r="D423" s="48"/>
      <c r="E423" s="48"/>
      <c r="F423" s="48"/>
      <c r="G423" s="48"/>
      <c r="H423" s="1"/>
      <c r="I423" s="3"/>
      <c r="J423" s="3"/>
      <c r="K423" s="3"/>
      <c r="L423" s="3"/>
      <c r="M423" s="3"/>
      <c r="N423" s="3"/>
      <c r="O423" s="3"/>
      <c r="P423" s="3"/>
      <c r="Q423" s="3"/>
      <c r="R423" s="3"/>
      <c r="S423" s="3"/>
      <c r="T423" s="3"/>
      <c r="U423" s="3"/>
      <c r="V423" s="3"/>
      <c r="W423" s="3"/>
      <c r="X423" s="3"/>
      <c r="Y423" s="3"/>
      <c r="Z423" s="3"/>
    </row>
    <row r="424" spans="1:26" ht="15.75" customHeight="1">
      <c r="A424" s="47"/>
      <c r="B424" s="48"/>
      <c r="C424" s="48"/>
      <c r="D424" s="48"/>
      <c r="E424" s="48"/>
      <c r="F424" s="48"/>
      <c r="G424" s="48"/>
      <c r="H424" s="1"/>
      <c r="I424" s="3"/>
      <c r="J424" s="3"/>
      <c r="K424" s="3"/>
      <c r="L424" s="3"/>
      <c r="M424" s="3"/>
      <c r="N424" s="3"/>
      <c r="O424" s="3"/>
      <c r="P424" s="3"/>
      <c r="Q424" s="3"/>
      <c r="R424" s="3"/>
      <c r="S424" s="3"/>
      <c r="T424" s="3"/>
      <c r="U424" s="3"/>
      <c r="V424" s="3"/>
      <c r="W424" s="3"/>
      <c r="X424" s="3"/>
      <c r="Y424" s="3"/>
      <c r="Z424" s="3"/>
    </row>
    <row r="425" spans="1:26" ht="15.75" customHeight="1">
      <c r="A425" s="47"/>
      <c r="B425" s="48"/>
      <c r="C425" s="48"/>
      <c r="D425" s="48"/>
      <c r="E425" s="48"/>
      <c r="F425" s="48"/>
      <c r="G425" s="48"/>
      <c r="H425" s="1"/>
      <c r="I425" s="3"/>
      <c r="J425" s="3"/>
      <c r="K425" s="3"/>
      <c r="L425" s="3"/>
      <c r="M425" s="3"/>
      <c r="N425" s="3"/>
      <c r="O425" s="3"/>
      <c r="P425" s="3"/>
      <c r="Q425" s="3"/>
      <c r="R425" s="3"/>
      <c r="S425" s="3"/>
      <c r="T425" s="3"/>
      <c r="U425" s="3"/>
      <c r="V425" s="3"/>
      <c r="W425" s="3"/>
      <c r="X425" s="3"/>
      <c r="Y425" s="3"/>
      <c r="Z425" s="3"/>
    </row>
    <row r="426" spans="1:26" ht="15.75" customHeight="1">
      <c r="A426" s="47"/>
      <c r="B426" s="48"/>
      <c r="C426" s="48"/>
      <c r="D426" s="48"/>
      <c r="E426" s="48"/>
      <c r="F426" s="48"/>
      <c r="G426" s="48"/>
      <c r="H426" s="1"/>
      <c r="I426" s="3"/>
      <c r="J426" s="3"/>
      <c r="K426" s="3"/>
      <c r="L426" s="3"/>
      <c r="M426" s="3"/>
      <c r="N426" s="3"/>
      <c r="O426" s="3"/>
      <c r="P426" s="3"/>
      <c r="Q426" s="3"/>
      <c r="R426" s="3"/>
      <c r="S426" s="3"/>
      <c r="T426" s="3"/>
      <c r="U426" s="3"/>
      <c r="V426" s="3"/>
      <c r="W426" s="3"/>
      <c r="X426" s="3"/>
      <c r="Y426" s="3"/>
      <c r="Z426" s="3"/>
    </row>
    <row r="427" spans="1:26" ht="15.75" customHeight="1">
      <c r="A427" s="47"/>
      <c r="B427" s="48"/>
      <c r="C427" s="48"/>
      <c r="D427" s="48"/>
      <c r="E427" s="48"/>
      <c r="F427" s="48"/>
      <c r="G427" s="48"/>
      <c r="H427" s="1"/>
      <c r="I427" s="3"/>
      <c r="J427" s="3"/>
      <c r="K427" s="3"/>
      <c r="L427" s="3"/>
      <c r="M427" s="3"/>
      <c r="N427" s="3"/>
      <c r="O427" s="3"/>
      <c r="P427" s="3"/>
      <c r="Q427" s="3"/>
      <c r="R427" s="3"/>
      <c r="S427" s="3"/>
      <c r="T427" s="3"/>
      <c r="U427" s="3"/>
      <c r="V427" s="3"/>
      <c r="W427" s="3"/>
      <c r="X427" s="3"/>
      <c r="Y427" s="3"/>
      <c r="Z427" s="3"/>
    </row>
    <row r="428" spans="1:26" ht="15.75" customHeight="1">
      <c r="A428" s="47"/>
      <c r="B428" s="48"/>
      <c r="C428" s="48"/>
      <c r="D428" s="48"/>
      <c r="E428" s="48"/>
      <c r="F428" s="48"/>
      <c r="G428" s="48"/>
      <c r="H428" s="1"/>
      <c r="I428" s="3"/>
      <c r="J428" s="3"/>
      <c r="K428" s="3"/>
      <c r="L428" s="3"/>
      <c r="M428" s="3"/>
      <c r="N428" s="3"/>
      <c r="O428" s="3"/>
      <c r="P428" s="3"/>
      <c r="Q428" s="3"/>
      <c r="R428" s="3"/>
      <c r="S428" s="3"/>
      <c r="T428" s="3"/>
      <c r="U428" s="3"/>
      <c r="V428" s="3"/>
      <c r="W428" s="3"/>
      <c r="X428" s="3"/>
      <c r="Y428" s="3"/>
      <c r="Z428" s="3"/>
    </row>
    <row r="429" spans="1:26" ht="15.75" customHeight="1">
      <c r="A429" s="47"/>
      <c r="B429" s="48"/>
      <c r="C429" s="48"/>
      <c r="D429" s="48"/>
      <c r="E429" s="48"/>
      <c r="F429" s="48"/>
      <c r="G429" s="48"/>
      <c r="H429" s="1"/>
      <c r="I429" s="3"/>
      <c r="J429" s="3"/>
      <c r="K429" s="3"/>
      <c r="L429" s="3"/>
      <c r="M429" s="3"/>
      <c r="N429" s="3"/>
      <c r="O429" s="3"/>
      <c r="P429" s="3"/>
      <c r="Q429" s="3"/>
      <c r="R429" s="3"/>
      <c r="S429" s="3"/>
      <c r="T429" s="3"/>
      <c r="U429" s="3"/>
      <c r="V429" s="3"/>
      <c r="W429" s="3"/>
      <c r="X429" s="3"/>
      <c r="Y429" s="3"/>
      <c r="Z429" s="3"/>
    </row>
    <row r="430" spans="1:26" ht="15.75" customHeight="1">
      <c r="A430" s="47"/>
      <c r="B430" s="48"/>
      <c r="C430" s="48"/>
      <c r="D430" s="48"/>
      <c r="E430" s="48"/>
      <c r="F430" s="48"/>
      <c r="G430" s="48"/>
      <c r="H430" s="1"/>
      <c r="I430" s="3"/>
      <c r="J430" s="3"/>
      <c r="K430" s="3"/>
      <c r="L430" s="3"/>
      <c r="M430" s="3"/>
      <c r="N430" s="3"/>
      <c r="O430" s="3"/>
      <c r="P430" s="3"/>
      <c r="Q430" s="3"/>
      <c r="R430" s="3"/>
      <c r="S430" s="3"/>
      <c r="T430" s="3"/>
      <c r="U430" s="3"/>
      <c r="V430" s="3"/>
      <c r="W430" s="3"/>
      <c r="X430" s="3"/>
      <c r="Y430" s="3"/>
      <c r="Z430" s="3"/>
    </row>
    <row r="431" spans="1:26" ht="15.75" customHeight="1">
      <c r="A431" s="47"/>
      <c r="B431" s="48"/>
      <c r="C431" s="48"/>
      <c r="D431" s="48"/>
      <c r="E431" s="48"/>
      <c r="F431" s="48"/>
      <c r="G431" s="48"/>
      <c r="H431" s="1"/>
      <c r="I431" s="3"/>
      <c r="J431" s="3"/>
      <c r="K431" s="3"/>
      <c r="L431" s="3"/>
      <c r="M431" s="3"/>
      <c r="N431" s="3"/>
      <c r="O431" s="3"/>
      <c r="P431" s="3"/>
      <c r="Q431" s="3"/>
      <c r="R431" s="3"/>
      <c r="S431" s="3"/>
      <c r="T431" s="3"/>
      <c r="U431" s="3"/>
      <c r="V431" s="3"/>
      <c r="W431" s="3"/>
      <c r="X431" s="3"/>
      <c r="Y431" s="3"/>
      <c r="Z431" s="3"/>
    </row>
    <row r="432" spans="1:26" ht="15.75" customHeight="1">
      <c r="A432" s="47"/>
      <c r="B432" s="48"/>
      <c r="C432" s="48"/>
      <c r="D432" s="48"/>
      <c r="E432" s="48"/>
      <c r="F432" s="48"/>
      <c r="G432" s="48"/>
      <c r="H432" s="1"/>
      <c r="I432" s="3"/>
      <c r="J432" s="3"/>
      <c r="K432" s="3"/>
      <c r="L432" s="3"/>
      <c r="M432" s="3"/>
      <c r="N432" s="3"/>
      <c r="O432" s="3"/>
      <c r="P432" s="3"/>
      <c r="Q432" s="3"/>
      <c r="R432" s="3"/>
      <c r="S432" s="3"/>
      <c r="T432" s="3"/>
      <c r="U432" s="3"/>
      <c r="V432" s="3"/>
      <c r="W432" s="3"/>
      <c r="X432" s="3"/>
      <c r="Y432" s="3"/>
      <c r="Z432" s="3"/>
    </row>
    <row r="433" spans="1:26" ht="15.75" customHeight="1">
      <c r="A433" s="47"/>
      <c r="B433" s="48"/>
      <c r="C433" s="48"/>
      <c r="D433" s="48"/>
      <c r="E433" s="48"/>
      <c r="F433" s="48"/>
      <c r="G433" s="48"/>
      <c r="H433" s="1"/>
      <c r="I433" s="3"/>
      <c r="J433" s="3"/>
      <c r="K433" s="3"/>
      <c r="L433" s="3"/>
      <c r="M433" s="3"/>
      <c r="N433" s="3"/>
      <c r="O433" s="3"/>
      <c r="P433" s="3"/>
      <c r="Q433" s="3"/>
      <c r="R433" s="3"/>
      <c r="S433" s="3"/>
      <c r="T433" s="3"/>
      <c r="U433" s="3"/>
      <c r="V433" s="3"/>
      <c r="W433" s="3"/>
      <c r="X433" s="3"/>
      <c r="Y433" s="3"/>
      <c r="Z433" s="3"/>
    </row>
    <row r="434" spans="1:26" ht="15.75" customHeight="1">
      <c r="A434" s="47"/>
      <c r="B434" s="48"/>
      <c r="C434" s="48"/>
      <c r="D434" s="48"/>
      <c r="E434" s="48"/>
      <c r="F434" s="48"/>
      <c r="G434" s="48"/>
      <c r="H434" s="1"/>
      <c r="I434" s="3"/>
      <c r="J434" s="3"/>
      <c r="K434" s="3"/>
      <c r="L434" s="3"/>
      <c r="M434" s="3"/>
      <c r="N434" s="3"/>
      <c r="O434" s="3"/>
      <c r="P434" s="3"/>
      <c r="Q434" s="3"/>
      <c r="R434" s="3"/>
      <c r="S434" s="3"/>
      <c r="T434" s="3"/>
      <c r="U434" s="3"/>
      <c r="V434" s="3"/>
      <c r="W434" s="3"/>
      <c r="X434" s="3"/>
      <c r="Y434" s="3"/>
      <c r="Z434" s="3"/>
    </row>
    <row r="435" spans="1:26" ht="15.75" customHeight="1">
      <c r="A435" s="47"/>
      <c r="B435" s="48"/>
      <c r="C435" s="48"/>
      <c r="D435" s="48"/>
      <c r="E435" s="48"/>
      <c r="F435" s="48"/>
      <c r="G435" s="48"/>
      <c r="H435" s="1"/>
      <c r="I435" s="3"/>
      <c r="J435" s="3"/>
      <c r="K435" s="3"/>
      <c r="L435" s="3"/>
      <c r="M435" s="3"/>
      <c r="N435" s="3"/>
      <c r="O435" s="3"/>
      <c r="P435" s="3"/>
      <c r="Q435" s="3"/>
      <c r="R435" s="3"/>
      <c r="S435" s="3"/>
      <c r="T435" s="3"/>
      <c r="U435" s="3"/>
      <c r="V435" s="3"/>
      <c r="W435" s="3"/>
      <c r="X435" s="3"/>
      <c r="Y435" s="3"/>
      <c r="Z435" s="3"/>
    </row>
    <row r="436" spans="1:26" ht="15.75" customHeight="1">
      <c r="A436" s="47"/>
      <c r="B436" s="48"/>
      <c r="C436" s="48"/>
      <c r="D436" s="48"/>
      <c r="E436" s="48"/>
      <c r="F436" s="48"/>
      <c r="G436" s="48"/>
      <c r="H436" s="1"/>
      <c r="I436" s="3"/>
      <c r="J436" s="3"/>
      <c r="K436" s="3"/>
      <c r="L436" s="3"/>
      <c r="M436" s="3"/>
      <c r="N436" s="3"/>
      <c r="O436" s="3"/>
      <c r="P436" s="3"/>
      <c r="Q436" s="3"/>
      <c r="R436" s="3"/>
      <c r="S436" s="3"/>
      <c r="T436" s="3"/>
      <c r="U436" s="3"/>
      <c r="V436" s="3"/>
      <c r="W436" s="3"/>
      <c r="X436" s="3"/>
      <c r="Y436" s="3"/>
      <c r="Z436" s="3"/>
    </row>
    <row r="437" spans="1:26" ht="15.75" customHeight="1">
      <c r="A437" s="47"/>
      <c r="B437" s="48"/>
      <c r="C437" s="48"/>
      <c r="D437" s="48"/>
      <c r="E437" s="48"/>
      <c r="F437" s="48"/>
      <c r="G437" s="48"/>
      <c r="H437" s="1"/>
      <c r="I437" s="3"/>
      <c r="J437" s="3"/>
      <c r="K437" s="3"/>
      <c r="L437" s="3"/>
      <c r="M437" s="3"/>
      <c r="N437" s="3"/>
      <c r="O437" s="3"/>
      <c r="P437" s="3"/>
      <c r="Q437" s="3"/>
      <c r="R437" s="3"/>
      <c r="S437" s="3"/>
      <c r="T437" s="3"/>
      <c r="U437" s="3"/>
      <c r="V437" s="3"/>
      <c r="W437" s="3"/>
      <c r="X437" s="3"/>
      <c r="Y437" s="3"/>
      <c r="Z437" s="3"/>
    </row>
    <row r="438" spans="1:26" ht="15.75" customHeight="1">
      <c r="A438" s="47"/>
      <c r="B438" s="48"/>
      <c r="C438" s="48"/>
      <c r="D438" s="48"/>
      <c r="E438" s="48"/>
      <c r="F438" s="48"/>
      <c r="G438" s="48"/>
      <c r="H438" s="1"/>
      <c r="I438" s="3"/>
      <c r="J438" s="3"/>
      <c r="K438" s="3"/>
      <c r="L438" s="3"/>
      <c r="M438" s="3"/>
      <c r="N438" s="3"/>
      <c r="O438" s="3"/>
      <c r="P438" s="3"/>
      <c r="Q438" s="3"/>
      <c r="R438" s="3"/>
      <c r="S438" s="3"/>
      <c r="T438" s="3"/>
      <c r="U438" s="3"/>
      <c r="V438" s="3"/>
      <c r="W438" s="3"/>
      <c r="X438" s="3"/>
      <c r="Y438" s="3"/>
      <c r="Z438" s="3"/>
    </row>
    <row r="439" spans="1:26" ht="15.75" customHeight="1">
      <c r="A439" s="47"/>
      <c r="B439" s="48"/>
      <c r="C439" s="48"/>
      <c r="D439" s="48"/>
      <c r="E439" s="48"/>
      <c r="F439" s="48"/>
      <c r="G439" s="48"/>
      <c r="H439" s="1"/>
      <c r="I439" s="3"/>
      <c r="J439" s="3"/>
      <c r="K439" s="3"/>
      <c r="L439" s="3"/>
      <c r="M439" s="3"/>
      <c r="N439" s="3"/>
      <c r="O439" s="3"/>
      <c r="P439" s="3"/>
      <c r="Q439" s="3"/>
      <c r="R439" s="3"/>
      <c r="S439" s="3"/>
      <c r="T439" s="3"/>
      <c r="U439" s="3"/>
      <c r="V439" s="3"/>
      <c r="W439" s="3"/>
      <c r="X439" s="3"/>
      <c r="Y439" s="3"/>
      <c r="Z439" s="3"/>
    </row>
    <row r="440" spans="1:26" ht="15.75" customHeight="1">
      <c r="A440" s="47"/>
      <c r="B440" s="48"/>
      <c r="C440" s="48"/>
      <c r="D440" s="48"/>
      <c r="E440" s="48"/>
      <c r="F440" s="48"/>
      <c r="G440" s="48"/>
      <c r="H440" s="1"/>
      <c r="I440" s="3"/>
      <c r="J440" s="3"/>
      <c r="K440" s="3"/>
      <c r="L440" s="3"/>
      <c r="M440" s="3"/>
      <c r="N440" s="3"/>
      <c r="O440" s="3"/>
      <c r="P440" s="3"/>
      <c r="Q440" s="3"/>
      <c r="R440" s="3"/>
      <c r="S440" s="3"/>
      <c r="T440" s="3"/>
      <c r="U440" s="3"/>
      <c r="V440" s="3"/>
      <c r="W440" s="3"/>
      <c r="X440" s="3"/>
      <c r="Y440" s="3"/>
      <c r="Z440" s="3"/>
    </row>
    <row r="441" spans="1:26" ht="15.75" customHeight="1">
      <c r="A441" s="47"/>
      <c r="B441" s="48"/>
      <c r="C441" s="48"/>
      <c r="D441" s="48"/>
      <c r="E441" s="48"/>
      <c r="F441" s="48"/>
      <c r="G441" s="48"/>
      <c r="H441" s="1"/>
      <c r="I441" s="3"/>
      <c r="J441" s="3"/>
      <c r="K441" s="3"/>
      <c r="L441" s="3"/>
      <c r="M441" s="3"/>
      <c r="N441" s="3"/>
      <c r="O441" s="3"/>
      <c r="P441" s="3"/>
      <c r="Q441" s="3"/>
      <c r="R441" s="3"/>
      <c r="S441" s="3"/>
      <c r="T441" s="3"/>
      <c r="U441" s="3"/>
      <c r="V441" s="3"/>
      <c r="W441" s="3"/>
      <c r="X441" s="3"/>
      <c r="Y441" s="3"/>
      <c r="Z441" s="3"/>
    </row>
    <row r="442" spans="1:26" ht="15.75" customHeight="1">
      <c r="A442" s="47"/>
      <c r="B442" s="48"/>
      <c r="C442" s="48"/>
      <c r="D442" s="48"/>
      <c r="E442" s="48"/>
      <c r="F442" s="48"/>
      <c r="G442" s="48"/>
      <c r="H442" s="1"/>
      <c r="I442" s="3"/>
      <c r="J442" s="3"/>
      <c r="K442" s="3"/>
      <c r="L442" s="3"/>
      <c r="M442" s="3"/>
      <c r="N442" s="3"/>
      <c r="O442" s="3"/>
      <c r="P442" s="3"/>
      <c r="Q442" s="3"/>
      <c r="R442" s="3"/>
      <c r="S442" s="3"/>
      <c r="T442" s="3"/>
      <c r="U442" s="3"/>
      <c r="V442" s="3"/>
      <c r="W442" s="3"/>
      <c r="X442" s="3"/>
      <c r="Y442" s="3"/>
      <c r="Z442" s="3"/>
    </row>
    <row r="443" spans="1:26" ht="15.75" customHeight="1">
      <c r="A443" s="47"/>
      <c r="B443" s="48"/>
      <c r="C443" s="48"/>
      <c r="D443" s="48"/>
      <c r="E443" s="48"/>
      <c r="F443" s="48"/>
      <c r="G443" s="48"/>
      <c r="H443" s="1"/>
      <c r="I443" s="3"/>
      <c r="J443" s="3"/>
      <c r="K443" s="3"/>
      <c r="L443" s="3"/>
      <c r="M443" s="3"/>
      <c r="N443" s="3"/>
      <c r="O443" s="3"/>
      <c r="P443" s="3"/>
      <c r="Q443" s="3"/>
      <c r="R443" s="3"/>
      <c r="S443" s="3"/>
      <c r="T443" s="3"/>
      <c r="U443" s="3"/>
      <c r="V443" s="3"/>
      <c r="W443" s="3"/>
      <c r="X443" s="3"/>
      <c r="Y443" s="3"/>
      <c r="Z443" s="3"/>
    </row>
    <row r="444" spans="1:26" ht="15.75" customHeight="1">
      <c r="A444" s="47"/>
      <c r="B444" s="48"/>
      <c r="C444" s="48"/>
      <c r="D444" s="48"/>
      <c r="E444" s="48"/>
      <c r="F444" s="48"/>
      <c r="G444" s="48"/>
      <c r="H444" s="1"/>
      <c r="I444" s="3"/>
      <c r="J444" s="3"/>
      <c r="K444" s="3"/>
      <c r="L444" s="3"/>
      <c r="M444" s="3"/>
      <c r="N444" s="3"/>
      <c r="O444" s="3"/>
      <c r="P444" s="3"/>
      <c r="Q444" s="3"/>
      <c r="R444" s="3"/>
      <c r="S444" s="3"/>
      <c r="T444" s="3"/>
      <c r="U444" s="3"/>
      <c r="V444" s="3"/>
      <c r="W444" s="3"/>
      <c r="X444" s="3"/>
      <c r="Y444" s="3"/>
      <c r="Z444" s="3"/>
    </row>
    <row r="445" spans="1:26" ht="15.75" customHeight="1">
      <c r="A445" s="47"/>
      <c r="B445" s="48"/>
      <c r="C445" s="48"/>
      <c r="D445" s="48"/>
      <c r="E445" s="48"/>
      <c r="F445" s="48"/>
      <c r="G445" s="48"/>
      <c r="H445" s="1"/>
      <c r="I445" s="3"/>
      <c r="J445" s="3"/>
      <c r="K445" s="3"/>
      <c r="L445" s="3"/>
      <c r="M445" s="3"/>
      <c r="N445" s="3"/>
      <c r="O445" s="3"/>
      <c r="P445" s="3"/>
      <c r="Q445" s="3"/>
      <c r="R445" s="3"/>
      <c r="S445" s="3"/>
      <c r="T445" s="3"/>
      <c r="U445" s="3"/>
      <c r="V445" s="3"/>
      <c r="W445" s="3"/>
      <c r="X445" s="3"/>
      <c r="Y445" s="3"/>
      <c r="Z445" s="3"/>
    </row>
    <row r="446" spans="1:26" ht="15.75" customHeight="1">
      <c r="A446" s="47"/>
      <c r="B446" s="48"/>
      <c r="C446" s="48"/>
      <c r="D446" s="48"/>
      <c r="E446" s="48"/>
      <c r="F446" s="48"/>
      <c r="G446" s="48"/>
      <c r="H446" s="1"/>
      <c r="I446" s="3"/>
      <c r="J446" s="3"/>
      <c r="K446" s="3"/>
      <c r="L446" s="3"/>
      <c r="M446" s="3"/>
      <c r="N446" s="3"/>
      <c r="O446" s="3"/>
      <c r="P446" s="3"/>
      <c r="Q446" s="3"/>
      <c r="R446" s="3"/>
      <c r="S446" s="3"/>
      <c r="T446" s="3"/>
      <c r="U446" s="3"/>
      <c r="V446" s="3"/>
      <c r="W446" s="3"/>
      <c r="X446" s="3"/>
      <c r="Y446" s="3"/>
      <c r="Z446" s="3"/>
    </row>
    <row r="447" spans="1:26" ht="15.75" customHeight="1">
      <c r="A447" s="47"/>
      <c r="B447" s="48"/>
      <c r="C447" s="48"/>
      <c r="D447" s="48"/>
      <c r="E447" s="48"/>
      <c r="F447" s="48"/>
      <c r="G447" s="48"/>
      <c r="H447" s="1"/>
      <c r="I447" s="3"/>
      <c r="J447" s="3"/>
      <c r="K447" s="3"/>
      <c r="L447" s="3"/>
      <c r="M447" s="3"/>
      <c r="N447" s="3"/>
      <c r="O447" s="3"/>
      <c r="P447" s="3"/>
      <c r="Q447" s="3"/>
      <c r="R447" s="3"/>
      <c r="S447" s="3"/>
      <c r="T447" s="3"/>
      <c r="U447" s="3"/>
      <c r="V447" s="3"/>
      <c r="W447" s="3"/>
      <c r="X447" s="3"/>
      <c r="Y447" s="3"/>
      <c r="Z447" s="3"/>
    </row>
    <row r="448" spans="1:26" ht="15.75" customHeight="1">
      <c r="A448" s="47"/>
      <c r="B448" s="48"/>
      <c r="C448" s="48"/>
      <c r="D448" s="48"/>
      <c r="E448" s="48"/>
      <c r="F448" s="48"/>
      <c r="G448" s="48"/>
      <c r="H448" s="1"/>
      <c r="I448" s="3"/>
      <c r="J448" s="3"/>
      <c r="K448" s="3"/>
      <c r="L448" s="3"/>
      <c r="M448" s="3"/>
      <c r="N448" s="3"/>
      <c r="O448" s="3"/>
      <c r="P448" s="3"/>
      <c r="Q448" s="3"/>
      <c r="R448" s="3"/>
      <c r="S448" s="3"/>
      <c r="T448" s="3"/>
      <c r="U448" s="3"/>
      <c r="V448" s="3"/>
      <c r="W448" s="3"/>
      <c r="X448" s="3"/>
      <c r="Y448" s="3"/>
      <c r="Z448" s="3"/>
    </row>
    <row r="449" spans="1:26" ht="15.75" customHeight="1">
      <c r="A449" s="47"/>
      <c r="B449" s="48"/>
      <c r="C449" s="48"/>
      <c r="D449" s="48"/>
      <c r="E449" s="48"/>
      <c r="F449" s="48"/>
      <c r="G449" s="48"/>
      <c r="H449" s="1"/>
      <c r="I449" s="3"/>
      <c r="J449" s="3"/>
      <c r="K449" s="3"/>
      <c r="L449" s="3"/>
      <c r="M449" s="3"/>
      <c r="N449" s="3"/>
      <c r="O449" s="3"/>
      <c r="P449" s="3"/>
      <c r="Q449" s="3"/>
      <c r="R449" s="3"/>
      <c r="S449" s="3"/>
      <c r="T449" s="3"/>
      <c r="U449" s="3"/>
      <c r="V449" s="3"/>
      <c r="W449" s="3"/>
      <c r="X449" s="3"/>
      <c r="Y449" s="3"/>
      <c r="Z449" s="3"/>
    </row>
    <row r="450" spans="1:26" ht="15.75" customHeight="1">
      <c r="A450" s="47"/>
      <c r="B450" s="48"/>
      <c r="C450" s="48"/>
      <c r="D450" s="48"/>
      <c r="E450" s="48"/>
      <c r="F450" s="48"/>
      <c r="G450" s="48"/>
      <c r="H450" s="1"/>
      <c r="I450" s="3"/>
      <c r="J450" s="3"/>
      <c r="K450" s="3"/>
      <c r="L450" s="3"/>
      <c r="M450" s="3"/>
      <c r="N450" s="3"/>
      <c r="O450" s="3"/>
      <c r="P450" s="3"/>
      <c r="Q450" s="3"/>
      <c r="R450" s="3"/>
      <c r="S450" s="3"/>
      <c r="T450" s="3"/>
      <c r="U450" s="3"/>
      <c r="V450" s="3"/>
      <c r="W450" s="3"/>
      <c r="X450" s="3"/>
      <c r="Y450" s="3"/>
      <c r="Z450" s="3"/>
    </row>
    <row r="451" spans="1:26" ht="15.75" customHeight="1">
      <c r="A451" s="47"/>
      <c r="B451" s="48"/>
      <c r="C451" s="48"/>
      <c r="D451" s="48"/>
      <c r="E451" s="48"/>
      <c r="F451" s="48"/>
      <c r="G451" s="48"/>
      <c r="H451" s="1"/>
      <c r="I451" s="3"/>
      <c r="J451" s="3"/>
      <c r="K451" s="3"/>
      <c r="L451" s="3"/>
      <c r="M451" s="3"/>
      <c r="N451" s="3"/>
      <c r="O451" s="3"/>
      <c r="P451" s="3"/>
      <c r="Q451" s="3"/>
      <c r="R451" s="3"/>
      <c r="S451" s="3"/>
      <c r="T451" s="3"/>
      <c r="U451" s="3"/>
      <c r="V451" s="3"/>
      <c r="W451" s="3"/>
      <c r="X451" s="3"/>
      <c r="Y451" s="3"/>
      <c r="Z451" s="3"/>
    </row>
    <row r="452" spans="1:26" ht="15.75" customHeight="1">
      <c r="A452" s="47"/>
      <c r="B452" s="48"/>
      <c r="C452" s="48"/>
      <c r="D452" s="48"/>
      <c r="E452" s="48"/>
      <c r="F452" s="48"/>
      <c r="G452" s="48"/>
      <c r="H452" s="1"/>
      <c r="I452" s="3"/>
      <c r="J452" s="3"/>
      <c r="K452" s="3"/>
      <c r="L452" s="3"/>
      <c r="M452" s="3"/>
      <c r="N452" s="3"/>
      <c r="O452" s="3"/>
      <c r="P452" s="3"/>
      <c r="Q452" s="3"/>
      <c r="R452" s="3"/>
      <c r="S452" s="3"/>
      <c r="T452" s="3"/>
      <c r="U452" s="3"/>
      <c r="V452" s="3"/>
      <c r="W452" s="3"/>
      <c r="X452" s="3"/>
      <c r="Y452" s="3"/>
      <c r="Z452" s="3"/>
    </row>
    <row r="453" spans="1:26" ht="15.75" customHeight="1">
      <c r="A453" s="47"/>
      <c r="B453" s="48"/>
      <c r="C453" s="48"/>
      <c r="D453" s="48"/>
      <c r="E453" s="48"/>
      <c r="F453" s="48"/>
      <c r="G453" s="48"/>
      <c r="H453" s="1"/>
      <c r="I453" s="3"/>
      <c r="J453" s="3"/>
      <c r="K453" s="3"/>
      <c r="L453" s="3"/>
      <c r="M453" s="3"/>
      <c r="N453" s="3"/>
      <c r="O453" s="3"/>
      <c r="P453" s="3"/>
      <c r="Q453" s="3"/>
      <c r="R453" s="3"/>
      <c r="S453" s="3"/>
      <c r="T453" s="3"/>
      <c r="U453" s="3"/>
      <c r="V453" s="3"/>
      <c r="W453" s="3"/>
      <c r="X453" s="3"/>
      <c r="Y453" s="3"/>
      <c r="Z453" s="3"/>
    </row>
    <row r="454" spans="1:26" ht="15.75" customHeight="1">
      <c r="A454" s="47"/>
      <c r="B454" s="48"/>
      <c r="C454" s="48"/>
      <c r="D454" s="48"/>
      <c r="E454" s="48"/>
      <c r="F454" s="48"/>
      <c r="G454" s="48"/>
      <c r="H454" s="1"/>
      <c r="I454" s="3"/>
      <c r="J454" s="3"/>
      <c r="K454" s="3"/>
      <c r="L454" s="3"/>
      <c r="M454" s="3"/>
      <c r="N454" s="3"/>
      <c r="O454" s="3"/>
      <c r="P454" s="3"/>
      <c r="Q454" s="3"/>
      <c r="R454" s="3"/>
      <c r="S454" s="3"/>
      <c r="T454" s="3"/>
      <c r="U454" s="3"/>
      <c r="V454" s="3"/>
      <c r="W454" s="3"/>
      <c r="X454" s="3"/>
      <c r="Y454" s="3"/>
      <c r="Z454" s="3"/>
    </row>
    <row r="455" spans="1:26" ht="15.75" customHeight="1">
      <c r="A455" s="47"/>
      <c r="B455" s="48"/>
      <c r="C455" s="48"/>
      <c r="D455" s="48"/>
      <c r="E455" s="48"/>
      <c r="F455" s="48"/>
      <c r="G455" s="48"/>
      <c r="H455" s="1"/>
      <c r="I455" s="3"/>
      <c r="J455" s="3"/>
      <c r="K455" s="3"/>
      <c r="L455" s="3"/>
      <c r="M455" s="3"/>
      <c r="N455" s="3"/>
      <c r="O455" s="3"/>
      <c r="P455" s="3"/>
      <c r="Q455" s="3"/>
      <c r="R455" s="3"/>
      <c r="S455" s="3"/>
      <c r="T455" s="3"/>
      <c r="U455" s="3"/>
      <c r="V455" s="3"/>
      <c r="W455" s="3"/>
      <c r="X455" s="3"/>
      <c r="Y455" s="3"/>
      <c r="Z455" s="3"/>
    </row>
    <row r="456" spans="1:26" ht="15.75" customHeight="1">
      <c r="A456" s="47"/>
      <c r="B456" s="48"/>
      <c r="C456" s="48"/>
      <c r="D456" s="48"/>
      <c r="E456" s="48"/>
      <c r="F456" s="48"/>
      <c r="G456" s="48"/>
      <c r="H456" s="1"/>
      <c r="I456" s="3"/>
      <c r="J456" s="3"/>
      <c r="K456" s="3"/>
      <c r="L456" s="3"/>
      <c r="M456" s="3"/>
      <c r="N456" s="3"/>
      <c r="O456" s="3"/>
      <c r="P456" s="3"/>
      <c r="Q456" s="3"/>
      <c r="R456" s="3"/>
      <c r="S456" s="3"/>
      <c r="T456" s="3"/>
      <c r="U456" s="3"/>
      <c r="V456" s="3"/>
      <c r="W456" s="3"/>
      <c r="X456" s="3"/>
      <c r="Y456" s="3"/>
      <c r="Z456" s="3"/>
    </row>
    <row r="457" spans="1:26" ht="15.75" customHeight="1">
      <c r="A457" s="47"/>
      <c r="B457" s="48"/>
      <c r="C457" s="48"/>
      <c r="D457" s="48"/>
      <c r="E457" s="48"/>
      <c r="F457" s="48"/>
      <c r="G457" s="48"/>
      <c r="H457" s="1"/>
      <c r="I457" s="3"/>
      <c r="J457" s="3"/>
      <c r="K457" s="3"/>
      <c r="L457" s="3"/>
      <c r="M457" s="3"/>
      <c r="N457" s="3"/>
      <c r="O457" s="3"/>
      <c r="P457" s="3"/>
      <c r="Q457" s="3"/>
      <c r="R457" s="3"/>
      <c r="S457" s="3"/>
      <c r="T457" s="3"/>
      <c r="U457" s="3"/>
      <c r="V457" s="3"/>
      <c r="W457" s="3"/>
      <c r="X457" s="3"/>
      <c r="Y457" s="3"/>
      <c r="Z457" s="3"/>
    </row>
    <row r="458" spans="1:26" ht="15.75" customHeight="1">
      <c r="A458" s="47"/>
      <c r="B458" s="48"/>
      <c r="C458" s="48"/>
      <c r="D458" s="48"/>
      <c r="E458" s="48"/>
      <c r="F458" s="48"/>
      <c r="G458" s="48"/>
      <c r="H458" s="1"/>
      <c r="I458" s="3"/>
      <c r="J458" s="3"/>
      <c r="K458" s="3"/>
      <c r="L458" s="3"/>
      <c r="M458" s="3"/>
      <c r="N458" s="3"/>
      <c r="O458" s="3"/>
      <c r="P458" s="3"/>
      <c r="Q458" s="3"/>
      <c r="R458" s="3"/>
      <c r="S458" s="3"/>
      <c r="T458" s="3"/>
      <c r="U458" s="3"/>
      <c r="V458" s="3"/>
      <c r="W458" s="3"/>
      <c r="X458" s="3"/>
      <c r="Y458" s="3"/>
      <c r="Z458" s="3"/>
    </row>
    <row r="459" spans="1:26" ht="15.75" customHeight="1">
      <c r="A459" s="47"/>
      <c r="B459" s="48"/>
      <c r="C459" s="48"/>
      <c r="D459" s="48"/>
      <c r="E459" s="48"/>
      <c r="F459" s="48"/>
      <c r="G459" s="48"/>
      <c r="H459" s="1"/>
      <c r="I459" s="3"/>
      <c r="J459" s="3"/>
      <c r="K459" s="3"/>
      <c r="L459" s="3"/>
      <c r="M459" s="3"/>
      <c r="N459" s="3"/>
      <c r="O459" s="3"/>
      <c r="P459" s="3"/>
      <c r="Q459" s="3"/>
      <c r="R459" s="3"/>
      <c r="S459" s="3"/>
      <c r="T459" s="3"/>
      <c r="U459" s="3"/>
      <c r="V459" s="3"/>
      <c r="W459" s="3"/>
      <c r="X459" s="3"/>
      <c r="Y459" s="3"/>
      <c r="Z459" s="3"/>
    </row>
    <row r="460" spans="1:26" ht="15.75" customHeight="1">
      <c r="A460" s="47"/>
      <c r="B460" s="48"/>
      <c r="C460" s="48"/>
      <c r="D460" s="48"/>
      <c r="E460" s="48"/>
      <c r="F460" s="48"/>
      <c r="G460" s="48"/>
      <c r="H460" s="1"/>
      <c r="I460" s="3"/>
      <c r="J460" s="3"/>
      <c r="K460" s="3"/>
      <c r="L460" s="3"/>
      <c r="M460" s="3"/>
      <c r="N460" s="3"/>
      <c r="O460" s="3"/>
      <c r="P460" s="3"/>
      <c r="Q460" s="3"/>
      <c r="R460" s="3"/>
      <c r="S460" s="3"/>
      <c r="T460" s="3"/>
      <c r="U460" s="3"/>
      <c r="V460" s="3"/>
      <c r="W460" s="3"/>
      <c r="X460" s="3"/>
      <c r="Y460" s="3"/>
      <c r="Z460" s="3"/>
    </row>
    <row r="461" spans="1:26" ht="15.75" customHeight="1">
      <c r="A461" s="47"/>
      <c r="B461" s="48"/>
      <c r="C461" s="48"/>
      <c r="D461" s="48"/>
      <c r="E461" s="48"/>
      <c r="F461" s="48"/>
      <c r="G461" s="48"/>
      <c r="H461" s="1"/>
      <c r="I461" s="3"/>
      <c r="J461" s="3"/>
      <c r="K461" s="3"/>
      <c r="L461" s="3"/>
      <c r="M461" s="3"/>
      <c r="N461" s="3"/>
      <c r="O461" s="3"/>
      <c r="P461" s="3"/>
      <c r="Q461" s="3"/>
      <c r="R461" s="3"/>
      <c r="S461" s="3"/>
      <c r="T461" s="3"/>
      <c r="U461" s="3"/>
      <c r="V461" s="3"/>
      <c r="W461" s="3"/>
      <c r="X461" s="3"/>
      <c r="Y461" s="3"/>
      <c r="Z461" s="3"/>
    </row>
    <row r="462" spans="1:26" ht="15.75" customHeight="1">
      <c r="A462" s="47"/>
      <c r="B462" s="48"/>
      <c r="C462" s="48"/>
      <c r="D462" s="48"/>
      <c r="E462" s="48"/>
      <c r="F462" s="48"/>
      <c r="G462" s="48"/>
      <c r="H462" s="1"/>
      <c r="I462" s="3"/>
      <c r="J462" s="3"/>
      <c r="K462" s="3"/>
      <c r="L462" s="3"/>
      <c r="M462" s="3"/>
      <c r="N462" s="3"/>
      <c r="O462" s="3"/>
      <c r="P462" s="3"/>
      <c r="Q462" s="3"/>
      <c r="R462" s="3"/>
      <c r="S462" s="3"/>
      <c r="T462" s="3"/>
      <c r="U462" s="3"/>
      <c r="V462" s="3"/>
      <c r="W462" s="3"/>
      <c r="X462" s="3"/>
      <c r="Y462" s="3"/>
      <c r="Z462" s="3"/>
    </row>
    <row r="463" spans="1:26" ht="15.75" customHeight="1">
      <c r="A463" s="47"/>
      <c r="B463" s="48"/>
      <c r="C463" s="48"/>
      <c r="D463" s="48"/>
      <c r="E463" s="48"/>
      <c r="F463" s="48"/>
      <c r="G463" s="48"/>
      <c r="H463" s="1"/>
      <c r="I463" s="3"/>
      <c r="J463" s="3"/>
      <c r="K463" s="3"/>
      <c r="L463" s="3"/>
      <c r="M463" s="3"/>
      <c r="N463" s="3"/>
      <c r="O463" s="3"/>
      <c r="P463" s="3"/>
      <c r="Q463" s="3"/>
      <c r="R463" s="3"/>
      <c r="S463" s="3"/>
      <c r="T463" s="3"/>
      <c r="U463" s="3"/>
      <c r="V463" s="3"/>
      <c r="W463" s="3"/>
      <c r="X463" s="3"/>
      <c r="Y463" s="3"/>
      <c r="Z463" s="3"/>
    </row>
    <row r="464" spans="1:26" ht="15.75" customHeight="1">
      <c r="A464" s="47"/>
      <c r="B464" s="48"/>
      <c r="C464" s="48"/>
      <c r="D464" s="48"/>
      <c r="E464" s="48"/>
      <c r="F464" s="48"/>
      <c r="G464" s="48"/>
      <c r="H464" s="1"/>
      <c r="I464" s="3"/>
      <c r="J464" s="3"/>
      <c r="K464" s="3"/>
      <c r="L464" s="3"/>
      <c r="M464" s="3"/>
      <c r="N464" s="3"/>
      <c r="O464" s="3"/>
      <c r="P464" s="3"/>
      <c r="Q464" s="3"/>
      <c r="R464" s="3"/>
      <c r="S464" s="3"/>
      <c r="T464" s="3"/>
      <c r="U464" s="3"/>
      <c r="V464" s="3"/>
      <c r="W464" s="3"/>
      <c r="X464" s="3"/>
      <c r="Y464" s="3"/>
      <c r="Z464" s="3"/>
    </row>
    <row r="465" spans="1:26" ht="15.75" customHeight="1">
      <c r="A465" s="47"/>
      <c r="B465" s="48"/>
      <c r="C465" s="48"/>
      <c r="D465" s="48"/>
      <c r="E465" s="48"/>
      <c r="F465" s="48"/>
      <c r="G465" s="48"/>
      <c r="H465" s="1"/>
      <c r="I465" s="3"/>
      <c r="J465" s="3"/>
      <c r="K465" s="3"/>
      <c r="L465" s="3"/>
      <c r="M465" s="3"/>
      <c r="N465" s="3"/>
      <c r="O465" s="3"/>
      <c r="P465" s="3"/>
      <c r="Q465" s="3"/>
      <c r="R465" s="3"/>
      <c r="S465" s="3"/>
      <c r="T465" s="3"/>
      <c r="U465" s="3"/>
      <c r="V465" s="3"/>
      <c r="W465" s="3"/>
      <c r="X465" s="3"/>
      <c r="Y465" s="3"/>
      <c r="Z465" s="3"/>
    </row>
    <row r="466" spans="1:26" ht="15.75" customHeight="1">
      <c r="A466" s="47"/>
      <c r="B466" s="48"/>
      <c r="C466" s="48"/>
      <c r="D466" s="48"/>
      <c r="E466" s="48"/>
      <c r="F466" s="48"/>
      <c r="G466" s="48"/>
      <c r="H466" s="1"/>
      <c r="I466" s="3"/>
      <c r="J466" s="3"/>
      <c r="K466" s="3"/>
      <c r="L466" s="3"/>
      <c r="M466" s="3"/>
      <c r="N466" s="3"/>
      <c r="O466" s="3"/>
      <c r="P466" s="3"/>
      <c r="Q466" s="3"/>
      <c r="R466" s="3"/>
      <c r="S466" s="3"/>
      <c r="T466" s="3"/>
      <c r="U466" s="3"/>
      <c r="V466" s="3"/>
      <c r="W466" s="3"/>
      <c r="X466" s="3"/>
      <c r="Y466" s="3"/>
      <c r="Z466" s="3"/>
    </row>
    <row r="467" spans="1:26" ht="15.75" customHeight="1">
      <c r="A467" s="47"/>
      <c r="B467" s="48"/>
      <c r="C467" s="48"/>
      <c r="D467" s="48"/>
      <c r="E467" s="48"/>
      <c r="F467" s="48"/>
      <c r="G467" s="48"/>
      <c r="H467" s="1"/>
      <c r="I467" s="3"/>
      <c r="J467" s="3"/>
      <c r="K467" s="3"/>
      <c r="L467" s="3"/>
      <c r="M467" s="3"/>
      <c r="N467" s="3"/>
      <c r="O467" s="3"/>
      <c r="P467" s="3"/>
      <c r="Q467" s="3"/>
      <c r="R467" s="3"/>
      <c r="S467" s="3"/>
      <c r="T467" s="3"/>
      <c r="U467" s="3"/>
      <c r="V467" s="3"/>
      <c r="W467" s="3"/>
      <c r="X467" s="3"/>
      <c r="Y467" s="3"/>
      <c r="Z467" s="3"/>
    </row>
    <row r="468" spans="1:26" ht="15.75" customHeight="1">
      <c r="A468" s="47"/>
      <c r="B468" s="48"/>
      <c r="C468" s="48"/>
      <c r="D468" s="48"/>
      <c r="E468" s="48"/>
      <c r="F468" s="48"/>
      <c r="G468" s="48"/>
      <c r="H468" s="1"/>
      <c r="I468" s="3"/>
      <c r="J468" s="3"/>
      <c r="K468" s="3"/>
      <c r="L468" s="3"/>
      <c r="M468" s="3"/>
      <c r="N468" s="3"/>
      <c r="O468" s="3"/>
      <c r="P468" s="3"/>
      <c r="Q468" s="3"/>
      <c r="R468" s="3"/>
      <c r="S468" s="3"/>
      <c r="T468" s="3"/>
      <c r="U468" s="3"/>
      <c r="V468" s="3"/>
      <c r="W468" s="3"/>
      <c r="X468" s="3"/>
      <c r="Y468" s="3"/>
      <c r="Z468" s="3"/>
    </row>
    <row r="469" spans="1:26" ht="15.75" customHeight="1">
      <c r="A469" s="47"/>
      <c r="B469" s="48"/>
      <c r="C469" s="48"/>
      <c r="D469" s="48"/>
      <c r="E469" s="48"/>
      <c r="F469" s="48"/>
      <c r="G469" s="48"/>
      <c r="H469" s="1"/>
      <c r="I469" s="3"/>
      <c r="J469" s="3"/>
      <c r="K469" s="3"/>
      <c r="L469" s="3"/>
      <c r="M469" s="3"/>
      <c r="N469" s="3"/>
      <c r="O469" s="3"/>
      <c r="P469" s="3"/>
      <c r="Q469" s="3"/>
      <c r="R469" s="3"/>
      <c r="S469" s="3"/>
      <c r="T469" s="3"/>
      <c r="U469" s="3"/>
      <c r="V469" s="3"/>
      <c r="W469" s="3"/>
      <c r="X469" s="3"/>
      <c r="Y469" s="3"/>
      <c r="Z469" s="3"/>
    </row>
    <row r="470" spans="1:26" ht="15.75" customHeight="1">
      <c r="A470" s="47"/>
      <c r="B470" s="48"/>
      <c r="C470" s="48"/>
      <c r="D470" s="48"/>
      <c r="E470" s="48"/>
      <c r="F470" s="48"/>
      <c r="G470" s="48"/>
      <c r="H470" s="1"/>
      <c r="I470" s="3"/>
      <c r="J470" s="3"/>
      <c r="K470" s="3"/>
      <c r="L470" s="3"/>
      <c r="M470" s="3"/>
      <c r="N470" s="3"/>
      <c r="O470" s="3"/>
      <c r="P470" s="3"/>
      <c r="Q470" s="3"/>
      <c r="R470" s="3"/>
      <c r="S470" s="3"/>
      <c r="T470" s="3"/>
      <c r="U470" s="3"/>
      <c r="V470" s="3"/>
      <c r="W470" s="3"/>
      <c r="X470" s="3"/>
      <c r="Y470" s="3"/>
      <c r="Z470" s="3"/>
    </row>
    <row r="471" spans="1:26" ht="15.75" customHeight="1">
      <c r="A471" s="47"/>
      <c r="B471" s="48"/>
      <c r="C471" s="48"/>
      <c r="D471" s="48"/>
      <c r="E471" s="48"/>
      <c r="F471" s="48"/>
      <c r="G471" s="48"/>
      <c r="H471" s="1"/>
      <c r="I471" s="3"/>
      <c r="J471" s="3"/>
      <c r="K471" s="3"/>
      <c r="L471" s="3"/>
      <c r="M471" s="3"/>
      <c r="N471" s="3"/>
      <c r="O471" s="3"/>
      <c r="P471" s="3"/>
      <c r="Q471" s="3"/>
      <c r="R471" s="3"/>
      <c r="S471" s="3"/>
      <c r="T471" s="3"/>
      <c r="U471" s="3"/>
      <c r="V471" s="3"/>
      <c r="W471" s="3"/>
      <c r="X471" s="3"/>
      <c r="Y471" s="3"/>
      <c r="Z471" s="3"/>
    </row>
    <row r="472" spans="1:26" ht="15.75" customHeight="1">
      <c r="A472" s="47"/>
      <c r="B472" s="48"/>
      <c r="C472" s="48"/>
      <c r="D472" s="48"/>
      <c r="E472" s="48"/>
      <c r="F472" s="48"/>
      <c r="G472" s="48"/>
      <c r="H472" s="1"/>
      <c r="I472" s="3"/>
      <c r="J472" s="3"/>
      <c r="K472" s="3"/>
      <c r="L472" s="3"/>
      <c r="M472" s="3"/>
      <c r="N472" s="3"/>
      <c r="O472" s="3"/>
      <c r="P472" s="3"/>
      <c r="Q472" s="3"/>
      <c r="R472" s="3"/>
      <c r="S472" s="3"/>
      <c r="T472" s="3"/>
      <c r="U472" s="3"/>
      <c r="V472" s="3"/>
      <c r="W472" s="3"/>
      <c r="X472" s="3"/>
      <c r="Y472" s="3"/>
      <c r="Z472" s="3"/>
    </row>
    <row r="473" spans="1:26" ht="15.75" customHeight="1">
      <c r="A473" s="47"/>
      <c r="B473" s="48"/>
      <c r="C473" s="48"/>
      <c r="D473" s="48"/>
      <c r="E473" s="48"/>
      <c r="F473" s="48"/>
      <c r="G473" s="48"/>
      <c r="H473" s="1"/>
      <c r="I473" s="3"/>
      <c r="J473" s="3"/>
      <c r="K473" s="3"/>
      <c r="L473" s="3"/>
      <c r="M473" s="3"/>
      <c r="N473" s="3"/>
      <c r="O473" s="3"/>
      <c r="P473" s="3"/>
      <c r="Q473" s="3"/>
      <c r="R473" s="3"/>
      <c r="S473" s="3"/>
      <c r="T473" s="3"/>
      <c r="U473" s="3"/>
      <c r="V473" s="3"/>
      <c r="W473" s="3"/>
      <c r="X473" s="3"/>
      <c r="Y473" s="3"/>
      <c r="Z473" s="3"/>
    </row>
    <row r="474" spans="1:26" ht="15.75" customHeight="1">
      <c r="A474" s="47"/>
      <c r="B474" s="48"/>
      <c r="C474" s="48"/>
      <c r="D474" s="48"/>
      <c r="E474" s="48"/>
      <c r="F474" s="48"/>
      <c r="G474" s="48"/>
      <c r="H474" s="1"/>
      <c r="I474" s="3"/>
      <c r="J474" s="3"/>
      <c r="K474" s="3"/>
      <c r="L474" s="3"/>
      <c r="M474" s="3"/>
      <c r="N474" s="3"/>
      <c r="O474" s="3"/>
      <c r="P474" s="3"/>
      <c r="Q474" s="3"/>
      <c r="R474" s="3"/>
      <c r="S474" s="3"/>
      <c r="T474" s="3"/>
      <c r="U474" s="3"/>
      <c r="V474" s="3"/>
      <c r="W474" s="3"/>
      <c r="X474" s="3"/>
      <c r="Y474" s="3"/>
      <c r="Z474" s="3"/>
    </row>
    <row r="475" spans="1:26" ht="15.75" customHeight="1">
      <c r="A475" s="47"/>
      <c r="B475" s="48"/>
      <c r="C475" s="48"/>
      <c r="D475" s="48"/>
      <c r="E475" s="48"/>
      <c r="F475" s="48"/>
      <c r="G475" s="48"/>
      <c r="H475" s="1"/>
      <c r="I475" s="3"/>
      <c r="J475" s="3"/>
      <c r="K475" s="3"/>
      <c r="L475" s="3"/>
      <c r="M475" s="3"/>
      <c r="N475" s="3"/>
      <c r="O475" s="3"/>
      <c r="P475" s="3"/>
      <c r="Q475" s="3"/>
      <c r="R475" s="3"/>
      <c r="S475" s="3"/>
      <c r="T475" s="3"/>
      <c r="U475" s="3"/>
      <c r="V475" s="3"/>
      <c r="W475" s="3"/>
      <c r="X475" s="3"/>
      <c r="Y475" s="3"/>
      <c r="Z475" s="3"/>
    </row>
    <row r="476" spans="1:26" ht="15.75" customHeight="1">
      <c r="A476" s="47"/>
      <c r="B476" s="48"/>
      <c r="C476" s="48"/>
      <c r="D476" s="48"/>
      <c r="E476" s="48"/>
      <c r="F476" s="48"/>
      <c r="G476" s="48"/>
      <c r="H476" s="1"/>
      <c r="I476" s="3"/>
      <c r="J476" s="3"/>
      <c r="K476" s="3"/>
      <c r="L476" s="3"/>
      <c r="M476" s="3"/>
      <c r="N476" s="3"/>
      <c r="O476" s="3"/>
      <c r="P476" s="3"/>
      <c r="Q476" s="3"/>
      <c r="R476" s="3"/>
      <c r="S476" s="3"/>
      <c r="T476" s="3"/>
      <c r="U476" s="3"/>
      <c r="V476" s="3"/>
      <c r="W476" s="3"/>
      <c r="X476" s="3"/>
      <c r="Y476" s="3"/>
      <c r="Z476" s="3"/>
    </row>
    <row r="477" spans="1:26" ht="15.75" customHeight="1">
      <c r="A477" s="47"/>
      <c r="B477" s="48"/>
      <c r="C477" s="48"/>
      <c r="D477" s="48"/>
      <c r="E477" s="48"/>
      <c r="F477" s="48"/>
      <c r="G477" s="48"/>
      <c r="H477" s="1"/>
      <c r="I477" s="3"/>
      <c r="J477" s="3"/>
      <c r="K477" s="3"/>
      <c r="L477" s="3"/>
      <c r="M477" s="3"/>
      <c r="N477" s="3"/>
      <c r="O477" s="3"/>
      <c r="P477" s="3"/>
      <c r="Q477" s="3"/>
      <c r="R477" s="3"/>
      <c r="S477" s="3"/>
      <c r="T477" s="3"/>
      <c r="U477" s="3"/>
      <c r="V477" s="3"/>
      <c r="W477" s="3"/>
      <c r="X477" s="3"/>
      <c r="Y477" s="3"/>
      <c r="Z477" s="3"/>
    </row>
    <row r="478" spans="1:26" ht="15.75" customHeight="1">
      <c r="A478" s="47"/>
      <c r="B478" s="48"/>
      <c r="C478" s="48"/>
      <c r="D478" s="48"/>
      <c r="E478" s="48"/>
      <c r="F478" s="48"/>
      <c r="G478" s="48"/>
      <c r="H478" s="1"/>
      <c r="I478" s="3"/>
      <c r="J478" s="3"/>
      <c r="K478" s="3"/>
      <c r="L478" s="3"/>
      <c r="M478" s="3"/>
      <c r="N478" s="3"/>
      <c r="O478" s="3"/>
      <c r="P478" s="3"/>
      <c r="Q478" s="3"/>
      <c r="R478" s="3"/>
      <c r="S478" s="3"/>
      <c r="T478" s="3"/>
      <c r="U478" s="3"/>
      <c r="V478" s="3"/>
      <c r="W478" s="3"/>
      <c r="X478" s="3"/>
      <c r="Y478" s="3"/>
      <c r="Z478" s="3"/>
    </row>
    <row r="479" spans="1:26" ht="15.75" customHeight="1">
      <c r="A479" s="47"/>
      <c r="B479" s="48"/>
      <c r="C479" s="48"/>
      <c r="D479" s="48"/>
      <c r="E479" s="48"/>
      <c r="F479" s="48"/>
      <c r="G479" s="48"/>
      <c r="H479" s="1"/>
      <c r="I479" s="3"/>
      <c r="J479" s="3"/>
      <c r="K479" s="3"/>
      <c r="L479" s="3"/>
      <c r="M479" s="3"/>
      <c r="N479" s="3"/>
      <c r="O479" s="3"/>
      <c r="P479" s="3"/>
      <c r="Q479" s="3"/>
      <c r="R479" s="3"/>
      <c r="S479" s="3"/>
      <c r="T479" s="3"/>
      <c r="U479" s="3"/>
      <c r="V479" s="3"/>
      <c r="W479" s="3"/>
      <c r="X479" s="3"/>
      <c r="Y479" s="3"/>
      <c r="Z479" s="3"/>
    </row>
    <row r="480" spans="1:26" ht="15.75" customHeight="1">
      <c r="A480" s="47"/>
      <c r="B480" s="48"/>
      <c r="C480" s="48"/>
      <c r="D480" s="48"/>
      <c r="E480" s="48"/>
      <c r="F480" s="48"/>
      <c r="G480" s="48"/>
      <c r="H480" s="1"/>
      <c r="I480" s="3"/>
      <c r="J480" s="3"/>
      <c r="K480" s="3"/>
      <c r="L480" s="3"/>
      <c r="M480" s="3"/>
      <c r="N480" s="3"/>
      <c r="O480" s="3"/>
      <c r="P480" s="3"/>
      <c r="Q480" s="3"/>
      <c r="R480" s="3"/>
      <c r="S480" s="3"/>
      <c r="T480" s="3"/>
      <c r="U480" s="3"/>
      <c r="V480" s="3"/>
      <c r="W480" s="3"/>
      <c r="X480" s="3"/>
      <c r="Y480" s="3"/>
      <c r="Z480" s="3"/>
    </row>
    <row r="481" spans="1:26" ht="15.75" customHeight="1">
      <c r="A481" s="47"/>
      <c r="B481" s="48"/>
      <c r="C481" s="48"/>
      <c r="D481" s="48"/>
      <c r="E481" s="48"/>
      <c r="F481" s="48"/>
      <c r="G481" s="48"/>
      <c r="H481" s="1"/>
      <c r="I481" s="3"/>
      <c r="J481" s="3"/>
      <c r="K481" s="3"/>
      <c r="L481" s="3"/>
      <c r="M481" s="3"/>
      <c r="N481" s="3"/>
      <c r="O481" s="3"/>
      <c r="P481" s="3"/>
      <c r="Q481" s="3"/>
      <c r="R481" s="3"/>
      <c r="S481" s="3"/>
      <c r="T481" s="3"/>
      <c r="U481" s="3"/>
      <c r="V481" s="3"/>
      <c r="W481" s="3"/>
      <c r="X481" s="3"/>
      <c r="Y481" s="3"/>
      <c r="Z481" s="3"/>
    </row>
    <row r="482" spans="1:26" ht="15.75" customHeight="1">
      <c r="A482" s="47"/>
      <c r="B482" s="48"/>
      <c r="C482" s="48"/>
      <c r="D482" s="48"/>
      <c r="E482" s="48"/>
      <c r="F482" s="48"/>
      <c r="G482" s="48"/>
      <c r="H482" s="1"/>
      <c r="I482" s="3"/>
      <c r="J482" s="3"/>
      <c r="K482" s="3"/>
      <c r="L482" s="3"/>
      <c r="M482" s="3"/>
      <c r="N482" s="3"/>
      <c r="O482" s="3"/>
      <c r="P482" s="3"/>
      <c r="Q482" s="3"/>
      <c r="R482" s="3"/>
      <c r="S482" s="3"/>
      <c r="T482" s="3"/>
      <c r="U482" s="3"/>
      <c r="V482" s="3"/>
      <c r="W482" s="3"/>
      <c r="X482" s="3"/>
      <c r="Y482" s="3"/>
      <c r="Z482" s="3"/>
    </row>
    <row r="483" spans="1:26" ht="15.75" customHeight="1">
      <c r="A483" s="47"/>
      <c r="B483" s="48"/>
      <c r="C483" s="48"/>
      <c r="D483" s="48"/>
      <c r="E483" s="48"/>
      <c r="F483" s="48"/>
      <c r="G483" s="48"/>
      <c r="H483" s="1"/>
      <c r="I483" s="3"/>
      <c r="J483" s="3"/>
      <c r="K483" s="3"/>
      <c r="L483" s="3"/>
      <c r="M483" s="3"/>
      <c r="N483" s="3"/>
      <c r="O483" s="3"/>
      <c r="P483" s="3"/>
      <c r="Q483" s="3"/>
      <c r="R483" s="3"/>
      <c r="S483" s="3"/>
      <c r="T483" s="3"/>
      <c r="U483" s="3"/>
      <c r="V483" s="3"/>
      <c r="W483" s="3"/>
      <c r="X483" s="3"/>
      <c r="Y483" s="3"/>
      <c r="Z483" s="3"/>
    </row>
    <row r="484" spans="1:26" ht="15.75" customHeight="1">
      <c r="A484" s="47"/>
      <c r="B484" s="48"/>
      <c r="C484" s="48"/>
      <c r="D484" s="48"/>
      <c r="E484" s="48"/>
      <c r="F484" s="48"/>
      <c r="G484" s="48"/>
      <c r="H484" s="1"/>
      <c r="I484" s="3"/>
      <c r="J484" s="3"/>
      <c r="K484" s="3"/>
      <c r="L484" s="3"/>
      <c r="M484" s="3"/>
      <c r="N484" s="3"/>
      <c r="O484" s="3"/>
      <c r="P484" s="3"/>
      <c r="Q484" s="3"/>
      <c r="R484" s="3"/>
      <c r="S484" s="3"/>
      <c r="T484" s="3"/>
      <c r="U484" s="3"/>
      <c r="V484" s="3"/>
      <c r="W484" s="3"/>
      <c r="X484" s="3"/>
      <c r="Y484" s="3"/>
      <c r="Z484" s="3"/>
    </row>
    <row r="485" spans="1:26" ht="15.75" customHeight="1">
      <c r="A485" s="47"/>
      <c r="B485" s="48"/>
      <c r="C485" s="48"/>
      <c r="D485" s="48"/>
      <c r="E485" s="48"/>
      <c r="F485" s="48"/>
      <c r="G485" s="48"/>
      <c r="H485" s="1"/>
      <c r="I485" s="3"/>
      <c r="J485" s="3"/>
      <c r="K485" s="3"/>
      <c r="L485" s="3"/>
      <c r="M485" s="3"/>
      <c r="N485" s="3"/>
      <c r="O485" s="3"/>
      <c r="P485" s="3"/>
      <c r="Q485" s="3"/>
      <c r="R485" s="3"/>
      <c r="S485" s="3"/>
      <c r="T485" s="3"/>
      <c r="U485" s="3"/>
      <c r="V485" s="3"/>
      <c r="W485" s="3"/>
      <c r="X485" s="3"/>
      <c r="Y485" s="3"/>
      <c r="Z485" s="3"/>
    </row>
    <row r="486" spans="1:26" ht="15.75" customHeight="1">
      <c r="A486" s="47"/>
      <c r="B486" s="48"/>
      <c r="C486" s="48"/>
      <c r="D486" s="48"/>
      <c r="E486" s="48"/>
      <c r="F486" s="48"/>
      <c r="G486" s="48"/>
      <c r="H486" s="1"/>
      <c r="I486" s="3"/>
      <c r="J486" s="3"/>
      <c r="K486" s="3"/>
      <c r="L486" s="3"/>
      <c r="M486" s="3"/>
      <c r="N486" s="3"/>
      <c r="O486" s="3"/>
      <c r="P486" s="3"/>
      <c r="Q486" s="3"/>
      <c r="R486" s="3"/>
      <c r="S486" s="3"/>
      <c r="T486" s="3"/>
      <c r="U486" s="3"/>
      <c r="V486" s="3"/>
      <c r="W486" s="3"/>
      <c r="X486" s="3"/>
      <c r="Y486" s="3"/>
      <c r="Z486" s="3"/>
    </row>
    <row r="487" spans="1:26" ht="15.75" customHeight="1">
      <c r="A487" s="47"/>
      <c r="B487" s="48"/>
      <c r="C487" s="48"/>
      <c r="D487" s="48"/>
      <c r="E487" s="48"/>
      <c r="F487" s="48"/>
      <c r="G487" s="48"/>
      <c r="H487" s="1"/>
      <c r="I487" s="3"/>
      <c r="J487" s="3"/>
      <c r="K487" s="3"/>
      <c r="L487" s="3"/>
      <c r="M487" s="3"/>
      <c r="N487" s="3"/>
      <c r="O487" s="3"/>
      <c r="P487" s="3"/>
      <c r="Q487" s="3"/>
      <c r="R487" s="3"/>
      <c r="S487" s="3"/>
      <c r="T487" s="3"/>
      <c r="U487" s="3"/>
      <c r="V487" s="3"/>
      <c r="W487" s="3"/>
      <c r="X487" s="3"/>
      <c r="Y487" s="3"/>
      <c r="Z487" s="3"/>
    </row>
    <row r="488" spans="1:26" ht="15.75" customHeight="1">
      <c r="A488" s="47"/>
      <c r="B488" s="48"/>
      <c r="C488" s="48"/>
      <c r="D488" s="48"/>
      <c r="E488" s="48"/>
      <c r="F488" s="48"/>
      <c r="G488" s="48"/>
      <c r="H488" s="1"/>
      <c r="I488" s="3"/>
      <c r="J488" s="3"/>
      <c r="K488" s="3"/>
      <c r="L488" s="3"/>
      <c r="M488" s="3"/>
      <c r="N488" s="3"/>
      <c r="O488" s="3"/>
      <c r="P488" s="3"/>
      <c r="Q488" s="3"/>
      <c r="R488" s="3"/>
      <c r="S488" s="3"/>
      <c r="T488" s="3"/>
      <c r="U488" s="3"/>
      <c r="V488" s="3"/>
      <c r="W488" s="3"/>
      <c r="X488" s="3"/>
      <c r="Y488" s="3"/>
      <c r="Z488" s="3"/>
    </row>
    <row r="489" spans="1:26" ht="15.75" customHeight="1">
      <c r="A489" s="47"/>
      <c r="B489" s="48"/>
      <c r="C489" s="48"/>
      <c r="D489" s="48"/>
      <c r="E489" s="48"/>
      <c r="F489" s="48"/>
      <c r="G489" s="48"/>
      <c r="H489" s="1"/>
      <c r="I489" s="3"/>
      <c r="J489" s="3"/>
      <c r="K489" s="3"/>
      <c r="L489" s="3"/>
      <c r="M489" s="3"/>
      <c r="N489" s="3"/>
      <c r="O489" s="3"/>
      <c r="P489" s="3"/>
      <c r="Q489" s="3"/>
      <c r="R489" s="3"/>
      <c r="S489" s="3"/>
      <c r="T489" s="3"/>
      <c r="U489" s="3"/>
      <c r="V489" s="3"/>
      <c r="W489" s="3"/>
      <c r="X489" s="3"/>
      <c r="Y489" s="3"/>
      <c r="Z489" s="3"/>
    </row>
    <row r="490" spans="1:26" ht="15.75" customHeight="1">
      <c r="A490" s="47"/>
      <c r="B490" s="48"/>
      <c r="C490" s="48"/>
      <c r="D490" s="48"/>
      <c r="E490" s="48"/>
      <c r="F490" s="48"/>
      <c r="G490" s="48"/>
      <c r="H490" s="1"/>
      <c r="I490" s="3"/>
      <c r="J490" s="3"/>
      <c r="K490" s="3"/>
      <c r="L490" s="3"/>
      <c r="M490" s="3"/>
      <c r="N490" s="3"/>
      <c r="O490" s="3"/>
      <c r="P490" s="3"/>
      <c r="Q490" s="3"/>
      <c r="R490" s="3"/>
      <c r="S490" s="3"/>
      <c r="T490" s="3"/>
      <c r="U490" s="3"/>
      <c r="V490" s="3"/>
      <c r="W490" s="3"/>
      <c r="X490" s="3"/>
      <c r="Y490" s="3"/>
      <c r="Z490" s="3"/>
    </row>
    <row r="491" spans="1:26" ht="15.75" customHeight="1">
      <c r="A491" s="47"/>
      <c r="B491" s="48"/>
      <c r="C491" s="48"/>
      <c r="D491" s="48"/>
      <c r="E491" s="48"/>
      <c r="F491" s="48"/>
      <c r="G491" s="48"/>
      <c r="H491" s="1"/>
      <c r="I491" s="3"/>
      <c r="J491" s="3"/>
      <c r="K491" s="3"/>
      <c r="L491" s="3"/>
      <c r="M491" s="3"/>
      <c r="N491" s="3"/>
      <c r="O491" s="3"/>
      <c r="P491" s="3"/>
      <c r="Q491" s="3"/>
      <c r="R491" s="3"/>
      <c r="S491" s="3"/>
      <c r="T491" s="3"/>
      <c r="U491" s="3"/>
      <c r="V491" s="3"/>
      <c r="W491" s="3"/>
      <c r="X491" s="3"/>
      <c r="Y491" s="3"/>
      <c r="Z491" s="3"/>
    </row>
    <row r="492" spans="1:26" ht="15.75" customHeight="1">
      <c r="A492" s="47"/>
      <c r="B492" s="48"/>
      <c r="C492" s="48"/>
      <c r="D492" s="48"/>
      <c r="E492" s="48"/>
      <c r="F492" s="48"/>
      <c r="G492" s="48"/>
      <c r="H492" s="1"/>
      <c r="I492" s="3"/>
      <c r="J492" s="3"/>
      <c r="K492" s="3"/>
      <c r="L492" s="3"/>
      <c r="M492" s="3"/>
      <c r="N492" s="3"/>
      <c r="O492" s="3"/>
      <c r="P492" s="3"/>
      <c r="Q492" s="3"/>
      <c r="R492" s="3"/>
      <c r="S492" s="3"/>
      <c r="T492" s="3"/>
      <c r="U492" s="3"/>
      <c r="V492" s="3"/>
      <c r="W492" s="3"/>
      <c r="X492" s="3"/>
      <c r="Y492" s="3"/>
      <c r="Z492" s="3"/>
    </row>
    <row r="493" spans="1:26" ht="15.75" customHeight="1">
      <c r="A493" s="47"/>
      <c r="B493" s="48"/>
      <c r="C493" s="48"/>
      <c r="D493" s="48"/>
      <c r="E493" s="48"/>
      <c r="F493" s="48"/>
      <c r="G493" s="48"/>
      <c r="H493" s="1"/>
      <c r="I493" s="3"/>
      <c r="J493" s="3"/>
      <c r="K493" s="3"/>
      <c r="L493" s="3"/>
      <c r="M493" s="3"/>
      <c r="N493" s="3"/>
      <c r="O493" s="3"/>
      <c r="P493" s="3"/>
      <c r="Q493" s="3"/>
      <c r="R493" s="3"/>
      <c r="S493" s="3"/>
      <c r="T493" s="3"/>
      <c r="U493" s="3"/>
      <c r="V493" s="3"/>
      <c r="W493" s="3"/>
      <c r="X493" s="3"/>
      <c r="Y493" s="3"/>
      <c r="Z493" s="3"/>
    </row>
    <row r="494" spans="1:26" ht="15.75" customHeight="1">
      <c r="A494" s="47"/>
      <c r="B494" s="48"/>
      <c r="C494" s="48"/>
      <c r="D494" s="48"/>
      <c r="E494" s="48"/>
      <c r="F494" s="48"/>
      <c r="G494" s="48"/>
      <c r="H494" s="1"/>
      <c r="I494" s="3"/>
      <c r="J494" s="3"/>
      <c r="K494" s="3"/>
      <c r="L494" s="3"/>
      <c r="M494" s="3"/>
      <c r="N494" s="3"/>
      <c r="O494" s="3"/>
      <c r="P494" s="3"/>
      <c r="Q494" s="3"/>
      <c r="R494" s="3"/>
      <c r="S494" s="3"/>
      <c r="T494" s="3"/>
      <c r="U494" s="3"/>
      <c r="V494" s="3"/>
      <c r="W494" s="3"/>
      <c r="X494" s="3"/>
      <c r="Y494" s="3"/>
      <c r="Z494" s="3"/>
    </row>
    <row r="495" spans="1:26" ht="15.75" customHeight="1">
      <c r="A495" s="47"/>
      <c r="B495" s="48"/>
      <c r="C495" s="48"/>
      <c r="D495" s="48"/>
      <c r="E495" s="48"/>
      <c r="F495" s="48"/>
      <c r="G495" s="48"/>
      <c r="H495" s="1"/>
      <c r="I495" s="3"/>
      <c r="J495" s="3"/>
      <c r="K495" s="3"/>
      <c r="L495" s="3"/>
      <c r="M495" s="3"/>
      <c r="N495" s="3"/>
      <c r="O495" s="3"/>
      <c r="P495" s="3"/>
      <c r="Q495" s="3"/>
      <c r="R495" s="3"/>
      <c r="S495" s="3"/>
      <c r="T495" s="3"/>
      <c r="U495" s="3"/>
      <c r="V495" s="3"/>
      <c r="W495" s="3"/>
      <c r="X495" s="3"/>
      <c r="Y495" s="3"/>
      <c r="Z495" s="3"/>
    </row>
    <row r="496" spans="1:26" ht="15.75" customHeight="1">
      <c r="A496" s="47"/>
      <c r="B496" s="48"/>
      <c r="C496" s="48"/>
      <c r="D496" s="48"/>
      <c r="E496" s="48"/>
      <c r="F496" s="48"/>
      <c r="G496" s="48"/>
      <c r="H496" s="1"/>
      <c r="I496" s="3"/>
      <c r="J496" s="3"/>
      <c r="K496" s="3"/>
      <c r="L496" s="3"/>
      <c r="M496" s="3"/>
      <c r="N496" s="3"/>
      <c r="O496" s="3"/>
      <c r="P496" s="3"/>
      <c r="Q496" s="3"/>
      <c r="R496" s="3"/>
      <c r="S496" s="3"/>
      <c r="T496" s="3"/>
      <c r="U496" s="3"/>
      <c r="V496" s="3"/>
      <c r="W496" s="3"/>
      <c r="X496" s="3"/>
      <c r="Y496" s="3"/>
      <c r="Z496" s="3"/>
    </row>
    <row r="497" spans="1:26" ht="15.75" customHeight="1">
      <c r="A497" s="47"/>
      <c r="B497" s="48"/>
      <c r="C497" s="48"/>
      <c r="D497" s="48"/>
      <c r="E497" s="48"/>
      <c r="F497" s="48"/>
      <c r="G497" s="48"/>
      <c r="H497" s="1"/>
      <c r="I497" s="3"/>
      <c r="J497" s="3"/>
      <c r="K497" s="3"/>
      <c r="L497" s="3"/>
      <c r="M497" s="3"/>
      <c r="N497" s="3"/>
      <c r="O497" s="3"/>
      <c r="P497" s="3"/>
      <c r="Q497" s="3"/>
      <c r="R497" s="3"/>
      <c r="S497" s="3"/>
      <c r="T497" s="3"/>
      <c r="U497" s="3"/>
      <c r="V497" s="3"/>
      <c r="W497" s="3"/>
      <c r="X497" s="3"/>
      <c r="Y497" s="3"/>
      <c r="Z497" s="3"/>
    </row>
    <row r="498" spans="1:26" ht="15.75" customHeight="1">
      <c r="A498" s="47"/>
      <c r="B498" s="48"/>
      <c r="C498" s="48"/>
      <c r="D498" s="48"/>
      <c r="E498" s="48"/>
      <c r="F498" s="48"/>
      <c r="G498" s="48"/>
      <c r="H498" s="1"/>
      <c r="I498" s="3"/>
      <c r="J498" s="3"/>
      <c r="K498" s="3"/>
      <c r="L498" s="3"/>
      <c r="M498" s="3"/>
      <c r="N498" s="3"/>
      <c r="O498" s="3"/>
      <c r="P498" s="3"/>
      <c r="Q498" s="3"/>
      <c r="R498" s="3"/>
      <c r="S498" s="3"/>
      <c r="T498" s="3"/>
      <c r="U498" s="3"/>
      <c r="V498" s="3"/>
      <c r="W498" s="3"/>
      <c r="X498" s="3"/>
      <c r="Y498" s="3"/>
      <c r="Z498" s="3"/>
    </row>
    <row r="499" spans="1:26" ht="15.75" customHeight="1">
      <c r="A499" s="47"/>
      <c r="B499" s="48"/>
      <c r="C499" s="48"/>
      <c r="D499" s="48"/>
      <c r="E499" s="48"/>
      <c r="F499" s="48"/>
      <c r="G499" s="48"/>
      <c r="H499" s="1"/>
      <c r="I499" s="3"/>
      <c r="J499" s="3"/>
      <c r="K499" s="3"/>
      <c r="L499" s="3"/>
      <c r="M499" s="3"/>
      <c r="N499" s="3"/>
      <c r="O499" s="3"/>
      <c r="P499" s="3"/>
      <c r="Q499" s="3"/>
      <c r="R499" s="3"/>
      <c r="S499" s="3"/>
      <c r="T499" s="3"/>
      <c r="U499" s="3"/>
      <c r="V499" s="3"/>
      <c r="W499" s="3"/>
      <c r="X499" s="3"/>
      <c r="Y499" s="3"/>
      <c r="Z499" s="3"/>
    </row>
    <row r="500" spans="1:26" ht="15.75" customHeight="1">
      <c r="A500" s="47"/>
      <c r="B500" s="48"/>
      <c r="C500" s="48"/>
      <c r="D500" s="48"/>
      <c r="E500" s="48"/>
      <c r="F500" s="48"/>
      <c r="G500" s="48"/>
      <c r="H500" s="1"/>
      <c r="I500" s="3"/>
      <c r="J500" s="3"/>
      <c r="K500" s="3"/>
      <c r="L500" s="3"/>
      <c r="M500" s="3"/>
      <c r="N500" s="3"/>
      <c r="O500" s="3"/>
      <c r="P500" s="3"/>
      <c r="Q500" s="3"/>
      <c r="R500" s="3"/>
      <c r="S500" s="3"/>
      <c r="T500" s="3"/>
      <c r="U500" s="3"/>
      <c r="V500" s="3"/>
      <c r="W500" s="3"/>
      <c r="X500" s="3"/>
      <c r="Y500" s="3"/>
      <c r="Z500" s="3"/>
    </row>
    <row r="501" spans="1:26" ht="15.75" customHeight="1">
      <c r="A501" s="47"/>
      <c r="B501" s="48"/>
      <c r="C501" s="48"/>
      <c r="D501" s="48"/>
      <c r="E501" s="48"/>
      <c r="F501" s="48"/>
      <c r="G501" s="48"/>
      <c r="H501" s="1"/>
      <c r="I501" s="3"/>
      <c r="J501" s="3"/>
      <c r="K501" s="3"/>
      <c r="L501" s="3"/>
      <c r="M501" s="3"/>
      <c r="N501" s="3"/>
      <c r="O501" s="3"/>
      <c r="P501" s="3"/>
      <c r="Q501" s="3"/>
      <c r="R501" s="3"/>
      <c r="S501" s="3"/>
      <c r="T501" s="3"/>
      <c r="U501" s="3"/>
      <c r="V501" s="3"/>
      <c r="W501" s="3"/>
      <c r="X501" s="3"/>
      <c r="Y501" s="3"/>
      <c r="Z501" s="3"/>
    </row>
    <row r="502" spans="1:26" ht="15.75" customHeight="1">
      <c r="A502" s="47"/>
      <c r="B502" s="48"/>
      <c r="C502" s="48"/>
      <c r="D502" s="48"/>
      <c r="E502" s="48"/>
      <c r="F502" s="48"/>
      <c r="G502" s="48"/>
      <c r="H502" s="1"/>
      <c r="I502" s="3"/>
      <c r="J502" s="3"/>
      <c r="K502" s="3"/>
      <c r="L502" s="3"/>
      <c r="M502" s="3"/>
      <c r="N502" s="3"/>
      <c r="O502" s="3"/>
      <c r="P502" s="3"/>
      <c r="Q502" s="3"/>
      <c r="R502" s="3"/>
      <c r="S502" s="3"/>
      <c r="T502" s="3"/>
      <c r="U502" s="3"/>
      <c r="V502" s="3"/>
      <c r="W502" s="3"/>
      <c r="X502" s="3"/>
      <c r="Y502" s="3"/>
      <c r="Z502" s="3"/>
    </row>
    <row r="503" spans="1:26" ht="15.75" customHeight="1">
      <c r="A503" s="47"/>
      <c r="B503" s="48"/>
      <c r="C503" s="48"/>
      <c r="D503" s="48"/>
      <c r="E503" s="48"/>
      <c r="F503" s="48"/>
      <c r="G503" s="48"/>
      <c r="H503" s="1"/>
      <c r="I503" s="3"/>
      <c r="J503" s="3"/>
      <c r="K503" s="3"/>
      <c r="L503" s="3"/>
      <c r="M503" s="3"/>
      <c r="N503" s="3"/>
      <c r="O503" s="3"/>
      <c r="P503" s="3"/>
      <c r="Q503" s="3"/>
      <c r="R503" s="3"/>
      <c r="S503" s="3"/>
      <c r="T503" s="3"/>
      <c r="U503" s="3"/>
      <c r="V503" s="3"/>
      <c r="W503" s="3"/>
      <c r="X503" s="3"/>
      <c r="Y503" s="3"/>
      <c r="Z503" s="3"/>
    </row>
    <row r="504" spans="1:26" ht="15.75" customHeight="1">
      <c r="A504" s="47"/>
      <c r="B504" s="48"/>
      <c r="C504" s="48"/>
      <c r="D504" s="48"/>
      <c r="E504" s="48"/>
      <c r="F504" s="48"/>
      <c r="G504" s="48"/>
      <c r="H504" s="1"/>
      <c r="I504" s="3"/>
      <c r="J504" s="3"/>
      <c r="K504" s="3"/>
      <c r="L504" s="3"/>
      <c r="M504" s="3"/>
      <c r="N504" s="3"/>
      <c r="O504" s="3"/>
      <c r="P504" s="3"/>
      <c r="Q504" s="3"/>
      <c r="R504" s="3"/>
      <c r="S504" s="3"/>
      <c r="T504" s="3"/>
      <c r="U504" s="3"/>
      <c r="V504" s="3"/>
      <c r="W504" s="3"/>
      <c r="X504" s="3"/>
      <c r="Y504" s="3"/>
      <c r="Z504" s="3"/>
    </row>
    <row r="505" spans="1:26" ht="15.75" customHeight="1">
      <c r="A505" s="47"/>
      <c r="B505" s="48"/>
      <c r="C505" s="48"/>
      <c r="D505" s="48"/>
      <c r="E505" s="48"/>
      <c r="F505" s="48"/>
      <c r="G505" s="48"/>
      <c r="H505" s="1"/>
      <c r="I505" s="3"/>
      <c r="J505" s="3"/>
      <c r="K505" s="3"/>
      <c r="L505" s="3"/>
      <c r="M505" s="3"/>
      <c r="N505" s="3"/>
      <c r="O505" s="3"/>
      <c r="P505" s="3"/>
      <c r="Q505" s="3"/>
      <c r="R505" s="3"/>
      <c r="S505" s="3"/>
      <c r="T505" s="3"/>
      <c r="U505" s="3"/>
      <c r="V505" s="3"/>
      <c r="W505" s="3"/>
      <c r="X505" s="3"/>
      <c r="Y505" s="3"/>
      <c r="Z505" s="3"/>
    </row>
    <row r="506" spans="1:26" ht="15.75" customHeight="1">
      <c r="A506" s="47"/>
      <c r="B506" s="48"/>
      <c r="C506" s="48"/>
      <c r="D506" s="48"/>
      <c r="E506" s="48"/>
      <c r="F506" s="48"/>
      <c r="G506" s="48"/>
      <c r="H506" s="1"/>
      <c r="I506" s="3"/>
      <c r="J506" s="3"/>
      <c r="K506" s="3"/>
      <c r="L506" s="3"/>
      <c r="M506" s="3"/>
      <c r="N506" s="3"/>
      <c r="O506" s="3"/>
      <c r="P506" s="3"/>
      <c r="Q506" s="3"/>
      <c r="R506" s="3"/>
      <c r="S506" s="3"/>
      <c r="T506" s="3"/>
      <c r="U506" s="3"/>
      <c r="V506" s="3"/>
      <c r="W506" s="3"/>
      <c r="X506" s="3"/>
      <c r="Y506" s="3"/>
      <c r="Z506" s="3"/>
    </row>
    <row r="507" spans="1:26" ht="15.75" customHeight="1">
      <c r="A507" s="47"/>
      <c r="B507" s="48"/>
      <c r="C507" s="48"/>
      <c r="D507" s="48"/>
      <c r="E507" s="48"/>
      <c r="F507" s="48"/>
      <c r="G507" s="48"/>
      <c r="H507" s="1"/>
      <c r="I507" s="3"/>
      <c r="J507" s="3"/>
      <c r="K507" s="3"/>
      <c r="L507" s="3"/>
      <c r="M507" s="3"/>
      <c r="N507" s="3"/>
      <c r="O507" s="3"/>
      <c r="P507" s="3"/>
      <c r="Q507" s="3"/>
      <c r="R507" s="3"/>
      <c r="S507" s="3"/>
      <c r="T507" s="3"/>
      <c r="U507" s="3"/>
      <c r="V507" s="3"/>
      <c r="W507" s="3"/>
      <c r="X507" s="3"/>
      <c r="Y507" s="3"/>
      <c r="Z507" s="3"/>
    </row>
    <row r="508" spans="1:26" ht="15.75" customHeight="1">
      <c r="A508" s="47"/>
      <c r="B508" s="48"/>
      <c r="C508" s="48"/>
      <c r="D508" s="48"/>
      <c r="E508" s="48"/>
      <c r="F508" s="48"/>
      <c r="G508" s="48"/>
      <c r="H508" s="1"/>
      <c r="I508" s="3"/>
      <c r="J508" s="3"/>
      <c r="K508" s="3"/>
      <c r="L508" s="3"/>
      <c r="M508" s="3"/>
      <c r="N508" s="3"/>
      <c r="O508" s="3"/>
      <c r="P508" s="3"/>
      <c r="Q508" s="3"/>
      <c r="R508" s="3"/>
      <c r="S508" s="3"/>
      <c r="T508" s="3"/>
      <c r="U508" s="3"/>
      <c r="V508" s="3"/>
      <c r="W508" s="3"/>
      <c r="X508" s="3"/>
      <c r="Y508" s="3"/>
      <c r="Z508" s="3"/>
    </row>
    <row r="509" spans="1:26" ht="15.75" customHeight="1">
      <c r="A509" s="47"/>
      <c r="B509" s="48"/>
      <c r="C509" s="48"/>
      <c r="D509" s="48"/>
      <c r="E509" s="48"/>
      <c r="F509" s="48"/>
      <c r="G509" s="48"/>
      <c r="H509" s="1"/>
      <c r="I509" s="3"/>
      <c r="J509" s="3"/>
      <c r="K509" s="3"/>
      <c r="L509" s="3"/>
      <c r="M509" s="3"/>
      <c r="N509" s="3"/>
      <c r="O509" s="3"/>
      <c r="P509" s="3"/>
      <c r="Q509" s="3"/>
      <c r="R509" s="3"/>
      <c r="S509" s="3"/>
      <c r="T509" s="3"/>
      <c r="U509" s="3"/>
      <c r="V509" s="3"/>
      <c r="W509" s="3"/>
      <c r="X509" s="3"/>
      <c r="Y509" s="3"/>
      <c r="Z509" s="3"/>
    </row>
    <row r="510" spans="1:26" ht="15.75" customHeight="1">
      <c r="A510" s="47"/>
      <c r="B510" s="48"/>
      <c r="C510" s="48"/>
      <c r="D510" s="48"/>
      <c r="E510" s="48"/>
      <c r="F510" s="48"/>
      <c r="G510" s="48"/>
      <c r="H510" s="1"/>
      <c r="I510" s="3"/>
      <c r="J510" s="3"/>
      <c r="K510" s="3"/>
      <c r="L510" s="3"/>
      <c r="M510" s="3"/>
      <c r="N510" s="3"/>
      <c r="O510" s="3"/>
      <c r="P510" s="3"/>
      <c r="Q510" s="3"/>
      <c r="R510" s="3"/>
      <c r="S510" s="3"/>
      <c r="T510" s="3"/>
      <c r="U510" s="3"/>
      <c r="V510" s="3"/>
      <c r="W510" s="3"/>
      <c r="X510" s="3"/>
      <c r="Y510" s="3"/>
      <c r="Z510" s="3"/>
    </row>
    <row r="511" spans="1:26" ht="15.75" customHeight="1">
      <c r="A511" s="47"/>
      <c r="B511" s="48"/>
      <c r="C511" s="48"/>
      <c r="D511" s="48"/>
      <c r="E511" s="48"/>
      <c r="F511" s="48"/>
      <c r="G511" s="48"/>
      <c r="H511" s="1"/>
      <c r="I511" s="3"/>
      <c r="J511" s="3"/>
      <c r="K511" s="3"/>
      <c r="L511" s="3"/>
      <c r="M511" s="3"/>
      <c r="N511" s="3"/>
      <c r="O511" s="3"/>
      <c r="P511" s="3"/>
      <c r="Q511" s="3"/>
      <c r="R511" s="3"/>
      <c r="S511" s="3"/>
      <c r="T511" s="3"/>
      <c r="U511" s="3"/>
      <c r="V511" s="3"/>
      <c r="W511" s="3"/>
      <c r="X511" s="3"/>
      <c r="Y511" s="3"/>
      <c r="Z511" s="3"/>
    </row>
    <row r="512" spans="1:26" ht="15.75" customHeight="1">
      <c r="A512" s="47"/>
      <c r="B512" s="48"/>
      <c r="C512" s="48"/>
      <c r="D512" s="48"/>
      <c r="E512" s="48"/>
      <c r="F512" s="48"/>
      <c r="G512" s="48"/>
      <c r="H512" s="1"/>
      <c r="I512" s="3"/>
      <c r="J512" s="3"/>
      <c r="K512" s="3"/>
      <c r="L512" s="3"/>
      <c r="M512" s="3"/>
      <c r="N512" s="3"/>
      <c r="O512" s="3"/>
      <c r="P512" s="3"/>
      <c r="Q512" s="3"/>
      <c r="R512" s="3"/>
      <c r="S512" s="3"/>
      <c r="T512" s="3"/>
      <c r="U512" s="3"/>
      <c r="V512" s="3"/>
      <c r="W512" s="3"/>
      <c r="X512" s="3"/>
      <c r="Y512" s="3"/>
      <c r="Z512" s="3"/>
    </row>
    <row r="513" spans="1:26" ht="15.75" customHeight="1">
      <c r="A513" s="47"/>
      <c r="B513" s="48"/>
      <c r="C513" s="48"/>
      <c r="D513" s="48"/>
      <c r="E513" s="48"/>
      <c r="F513" s="48"/>
      <c r="G513" s="48"/>
      <c r="H513" s="1"/>
      <c r="I513" s="3"/>
      <c r="J513" s="3"/>
      <c r="K513" s="3"/>
      <c r="L513" s="3"/>
      <c r="M513" s="3"/>
      <c r="N513" s="3"/>
      <c r="O513" s="3"/>
      <c r="P513" s="3"/>
      <c r="Q513" s="3"/>
      <c r="R513" s="3"/>
      <c r="S513" s="3"/>
      <c r="T513" s="3"/>
      <c r="U513" s="3"/>
      <c r="V513" s="3"/>
      <c r="W513" s="3"/>
      <c r="X513" s="3"/>
      <c r="Y513" s="3"/>
      <c r="Z513" s="3"/>
    </row>
    <row r="514" spans="1:26" ht="15.75" customHeight="1">
      <c r="A514" s="47"/>
      <c r="B514" s="48"/>
      <c r="C514" s="48"/>
      <c r="D514" s="48"/>
      <c r="E514" s="48"/>
      <c r="F514" s="48"/>
      <c r="G514" s="48"/>
      <c r="H514" s="1"/>
      <c r="I514" s="3"/>
      <c r="J514" s="3"/>
      <c r="K514" s="3"/>
      <c r="L514" s="3"/>
      <c r="M514" s="3"/>
      <c r="N514" s="3"/>
      <c r="O514" s="3"/>
      <c r="P514" s="3"/>
      <c r="Q514" s="3"/>
      <c r="R514" s="3"/>
      <c r="S514" s="3"/>
      <c r="T514" s="3"/>
      <c r="U514" s="3"/>
      <c r="V514" s="3"/>
      <c r="W514" s="3"/>
      <c r="X514" s="3"/>
      <c r="Y514" s="3"/>
      <c r="Z514" s="3"/>
    </row>
    <row r="515" spans="1:26" ht="15.75" customHeight="1">
      <c r="A515" s="47"/>
      <c r="B515" s="48"/>
      <c r="C515" s="48"/>
      <c r="D515" s="48"/>
      <c r="E515" s="48"/>
      <c r="F515" s="48"/>
      <c r="G515" s="48"/>
      <c r="H515" s="1"/>
      <c r="I515" s="3"/>
      <c r="J515" s="3"/>
      <c r="K515" s="3"/>
      <c r="L515" s="3"/>
      <c r="M515" s="3"/>
      <c r="N515" s="3"/>
      <c r="O515" s="3"/>
      <c r="P515" s="3"/>
      <c r="Q515" s="3"/>
      <c r="R515" s="3"/>
      <c r="S515" s="3"/>
      <c r="T515" s="3"/>
      <c r="U515" s="3"/>
      <c r="V515" s="3"/>
      <c r="W515" s="3"/>
      <c r="X515" s="3"/>
      <c r="Y515" s="3"/>
      <c r="Z515" s="3"/>
    </row>
    <row r="516" spans="1:26" ht="15.75" customHeight="1">
      <c r="A516" s="47"/>
      <c r="B516" s="48"/>
      <c r="C516" s="48"/>
      <c r="D516" s="48"/>
      <c r="E516" s="48"/>
      <c r="F516" s="48"/>
      <c r="G516" s="48"/>
      <c r="H516" s="1"/>
      <c r="I516" s="3"/>
      <c r="J516" s="3"/>
      <c r="K516" s="3"/>
      <c r="L516" s="3"/>
      <c r="M516" s="3"/>
      <c r="N516" s="3"/>
      <c r="O516" s="3"/>
      <c r="P516" s="3"/>
      <c r="Q516" s="3"/>
      <c r="R516" s="3"/>
      <c r="S516" s="3"/>
      <c r="T516" s="3"/>
      <c r="U516" s="3"/>
      <c r="V516" s="3"/>
      <c r="W516" s="3"/>
      <c r="X516" s="3"/>
      <c r="Y516" s="3"/>
      <c r="Z516" s="3"/>
    </row>
    <row r="517" spans="1:26" ht="15.75" customHeight="1">
      <c r="A517" s="47"/>
      <c r="B517" s="48"/>
      <c r="C517" s="48"/>
      <c r="D517" s="48"/>
      <c r="E517" s="48"/>
      <c r="F517" s="48"/>
      <c r="G517" s="48"/>
      <c r="H517" s="1"/>
      <c r="I517" s="3"/>
      <c r="J517" s="3"/>
      <c r="K517" s="3"/>
      <c r="L517" s="3"/>
      <c r="M517" s="3"/>
      <c r="N517" s="3"/>
      <c r="O517" s="3"/>
      <c r="P517" s="3"/>
      <c r="Q517" s="3"/>
      <c r="R517" s="3"/>
      <c r="S517" s="3"/>
      <c r="T517" s="3"/>
      <c r="U517" s="3"/>
      <c r="V517" s="3"/>
      <c r="W517" s="3"/>
      <c r="X517" s="3"/>
      <c r="Y517" s="3"/>
      <c r="Z517" s="3"/>
    </row>
    <row r="518" spans="1:26" ht="15.75" customHeight="1">
      <c r="A518" s="47"/>
      <c r="B518" s="48"/>
      <c r="C518" s="48"/>
      <c r="D518" s="48"/>
      <c r="E518" s="48"/>
      <c r="F518" s="48"/>
      <c r="G518" s="48"/>
      <c r="H518" s="1"/>
      <c r="I518" s="3"/>
      <c r="J518" s="3"/>
      <c r="K518" s="3"/>
      <c r="L518" s="3"/>
      <c r="M518" s="3"/>
      <c r="N518" s="3"/>
      <c r="O518" s="3"/>
      <c r="P518" s="3"/>
      <c r="Q518" s="3"/>
      <c r="R518" s="3"/>
      <c r="S518" s="3"/>
      <c r="T518" s="3"/>
      <c r="U518" s="3"/>
      <c r="V518" s="3"/>
      <c r="W518" s="3"/>
      <c r="X518" s="3"/>
      <c r="Y518" s="3"/>
      <c r="Z518" s="3"/>
    </row>
    <row r="519" spans="1:26" ht="15.75" customHeight="1">
      <c r="A519" s="47"/>
      <c r="B519" s="48"/>
      <c r="C519" s="48"/>
      <c r="D519" s="48"/>
      <c r="E519" s="48"/>
      <c r="F519" s="48"/>
      <c r="G519" s="48"/>
      <c r="H519" s="1"/>
      <c r="I519" s="3"/>
      <c r="J519" s="3"/>
      <c r="K519" s="3"/>
      <c r="L519" s="3"/>
      <c r="M519" s="3"/>
      <c r="N519" s="3"/>
      <c r="O519" s="3"/>
      <c r="P519" s="3"/>
      <c r="Q519" s="3"/>
      <c r="R519" s="3"/>
      <c r="S519" s="3"/>
      <c r="T519" s="3"/>
      <c r="U519" s="3"/>
      <c r="V519" s="3"/>
      <c r="W519" s="3"/>
      <c r="X519" s="3"/>
      <c r="Y519" s="3"/>
      <c r="Z519" s="3"/>
    </row>
    <row r="520" spans="1:26" ht="15.75" customHeight="1">
      <c r="A520" s="47"/>
      <c r="B520" s="48"/>
      <c r="C520" s="48"/>
      <c r="D520" s="48"/>
      <c r="E520" s="48"/>
      <c r="F520" s="48"/>
      <c r="G520" s="48"/>
      <c r="H520" s="1"/>
      <c r="I520" s="3"/>
      <c r="J520" s="3"/>
      <c r="K520" s="3"/>
      <c r="L520" s="3"/>
      <c r="M520" s="3"/>
      <c r="N520" s="3"/>
      <c r="O520" s="3"/>
      <c r="P520" s="3"/>
      <c r="Q520" s="3"/>
      <c r="R520" s="3"/>
      <c r="S520" s="3"/>
      <c r="T520" s="3"/>
      <c r="U520" s="3"/>
      <c r="V520" s="3"/>
      <c r="W520" s="3"/>
      <c r="X520" s="3"/>
      <c r="Y520" s="3"/>
      <c r="Z520" s="3"/>
    </row>
    <row r="521" spans="1:26" ht="15.75" customHeight="1">
      <c r="A521" s="47"/>
      <c r="B521" s="48"/>
      <c r="C521" s="48"/>
      <c r="D521" s="48"/>
      <c r="E521" s="48"/>
      <c r="F521" s="48"/>
      <c r="G521" s="48"/>
      <c r="H521" s="1"/>
      <c r="I521" s="3"/>
      <c r="J521" s="3"/>
      <c r="K521" s="3"/>
      <c r="L521" s="3"/>
      <c r="M521" s="3"/>
      <c r="N521" s="3"/>
      <c r="O521" s="3"/>
      <c r="P521" s="3"/>
      <c r="Q521" s="3"/>
      <c r="R521" s="3"/>
      <c r="S521" s="3"/>
      <c r="T521" s="3"/>
      <c r="U521" s="3"/>
      <c r="V521" s="3"/>
      <c r="W521" s="3"/>
      <c r="X521" s="3"/>
      <c r="Y521" s="3"/>
      <c r="Z521" s="3"/>
    </row>
    <row r="522" spans="1:26" ht="15.75" customHeight="1">
      <c r="A522" s="47"/>
      <c r="B522" s="48"/>
      <c r="C522" s="48"/>
      <c r="D522" s="48"/>
      <c r="E522" s="48"/>
      <c r="F522" s="48"/>
      <c r="G522" s="48"/>
      <c r="H522" s="1"/>
      <c r="I522" s="3"/>
      <c r="J522" s="3"/>
      <c r="K522" s="3"/>
      <c r="L522" s="3"/>
      <c r="M522" s="3"/>
      <c r="N522" s="3"/>
      <c r="O522" s="3"/>
      <c r="P522" s="3"/>
      <c r="Q522" s="3"/>
      <c r="R522" s="3"/>
      <c r="S522" s="3"/>
      <c r="T522" s="3"/>
      <c r="U522" s="3"/>
      <c r="V522" s="3"/>
      <c r="W522" s="3"/>
      <c r="X522" s="3"/>
      <c r="Y522" s="3"/>
      <c r="Z522" s="3"/>
    </row>
    <row r="523" spans="1:26" ht="15.75" customHeight="1">
      <c r="A523" s="47"/>
      <c r="B523" s="48"/>
      <c r="C523" s="48"/>
      <c r="D523" s="48"/>
      <c r="E523" s="48"/>
      <c r="F523" s="48"/>
      <c r="G523" s="48"/>
      <c r="H523" s="1"/>
      <c r="I523" s="3"/>
      <c r="J523" s="3"/>
      <c r="K523" s="3"/>
      <c r="L523" s="3"/>
      <c r="M523" s="3"/>
      <c r="N523" s="3"/>
      <c r="O523" s="3"/>
      <c r="P523" s="3"/>
      <c r="Q523" s="3"/>
      <c r="R523" s="3"/>
      <c r="S523" s="3"/>
      <c r="T523" s="3"/>
      <c r="U523" s="3"/>
      <c r="V523" s="3"/>
      <c r="W523" s="3"/>
      <c r="X523" s="3"/>
      <c r="Y523" s="3"/>
      <c r="Z523" s="3"/>
    </row>
    <row r="524" spans="1:26" ht="15.75" customHeight="1">
      <c r="A524" s="47"/>
      <c r="B524" s="48"/>
      <c r="C524" s="48"/>
      <c r="D524" s="48"/>
      <c r="E524" s="48"/>
      <c r="F524" s="48"/>
      <c r="G524" s="48"/>
      <c r="H524" s="1"/>
      <c r="I524" s="3"/>
      <c r="J524" s="3"/>
      <c r="K524" s="3"/>
      <c r="L524" s="3"/>
      <c r="M524" s="3"/>
      <c r="N524" s="3"/>
      <c r="O524" s="3"/>
      <c r="P524" s="3"/>
      <c r="Q524" s="3"/>
      <c r="R524" s="3"/>
      <c r="S524" s="3"/>
      <c r="T524" s="3"/>
      <c r="U524" s="3"/>
      <c r="V524" s="3"/>
      <c r="W524" s="3"/>
      <c r="X524" s="3"/>
      <c r="Y524" s="3"/>
      <c r="Z524" s="3"/>
    </row>
    <row r="525" spans="1:26" ht="15.75" customHeight="1">
      <c r="A525" s="47"/>
      <c r="B525" s="48"/>
      <c r="C525" s="48"/>
      <c r="D525" s="48"/>
      <c r="E525" s="48"/>
      <c r="F525" s="48"/>
      <c r="G525" s="48"/>
      <c r="H525" s="1"/>
      <c r="I525" s="3"/>
      <c r="J525" s="3"/>
      <c r="K525" s="3"/>
      <c r="L525" s="3"/>
      <c r="M525" s="3"/>
      <c r="N525" s="3"/>
      <c r="O525" s="3"/>
      <c r="P525" s="3"/>
      <c r="Q525" s="3"/>
      <c r="R525" s="3"/>
      <c r="S525" s="3"/>
      <c r="T525" s="3"/>
      <c r="U525" s="3"/>
      <c r="V525" s="3"/>
      <c r="W525" s="3"/>
      <c r="X525" s="3"/>
      <c r="Y525" s="3"/>
      <c r="Z525" s="3"/>
    </row>
    <row r="526" spans="1:26" ht="15.75" customHeight="1">
      <c r="A526" s="47"/>
      <c r="B526" s="48"/>
      <c r="C526" s="48"/>
      <c r="D526" s="48"/>
      <c r="E526" s="48"/>
      <c r="F526" s="48"/>
      <c r="G526" s="48"/>
      <c r="H526" s="1"/>
      <c r="I526" s="3"/>
      <c r="J526" s="3"/>
      <c r="K526" s="3"/>
      <c r="L526" s="3"/>
      <c r="M526" s="3"/>
      <c r="N526" s="3"/>
      <c r="O526" s="3"/>
      <c r="P526" s="3"/>
      <c r="Q526" s="3"/>
      <c r="R526" s="3"/>
      <c r="S526" s="3"/>
      <c r="T526" s="3"/>
      <c r="U526" s="3"/>
      <c r="V526" s="3"/>
      <c r="W526" s="3"/>
      <c r="X526" s="3"/>
      <c r="Y526" s="3"/>
      <c r="Z526" s="3"/>
    </row>
    <row r="527" spans="1:26" ht="15.75" customHeight="1">
      <c r="A527" s="47"/>
      <c r="B527" s="48"/>
      <c r="C527" s="48"/>
      <c r="D527" s="48"/>
      <c r="E527" s="48"/>
      <c r="F527" s="48"/>
      <c r="G527" s="48"/>
      <c r="H527" s="1"/>
      <c r="I527" s="3"/>
      <c r="J527" s="3"/>
      <c r="K527" s="3"/>
      <c r="L527" s="3"/>
      <c r="M527" s="3"/>
      <c r="N527" s="3"/>
      <c r="O527" s="3"/>
      <c r="P527" s="3"/>
      <c r="Q527" s="3"/>
      <c r="R527" s="3"/>
      <c r="S527" s="3"/>
      <c r="T527" s="3"/>
      <c r="U527" s="3"/>
      <c r="V527" s="3"/>
      <c r="W527" s="3"/>
      <c r="X527" s="3"/>
      <c r="Y527" s="3"/>
      <c r="Z527" s="3"/>
    </row>
    <row r="528" spans="1:26" ht="15.75" customHeight="1">
      <c r="A528" s="47"/>
      <c r="B528" s="48"/>
      <c r="C528" s="48"/>
      <c r="D528" s="48"/>
      <c r="E528" s="48"/>
      <c r="F528" s="48"/>
      <c r="G528" s="48"/>
      <c r="H528" s="1"/>
      <c r="I528" s="3"/>
      <c r="J528" s="3"/>
      <c r="K528" s="3"/>
      <c r="L528" s="3"/>
      <c r="M528" s="3"/>
      <c r="N528" s="3"/>
      <c r="O528" s="3"/>
      <c r="P528" s="3"/>
      <c r="Q528" s="3"/>
      <c r="R528" s="3"/>
      <c r="S528" s="3"/>
      <c r="T528" s="3"/>
      <c r="U528" s="3"/>
      <c r="V528" s="3"/>
      <c r="W528" s="3"/>
      <c r="X528" s="3"/>
      <c r="Y528" s="3"/>
      <c r="Z528" s="3"/>
    </row>
    <row r="529" spans="1:26" ht="15.75" customHeight="1">
      <c r="A529" s="47"/>
      <c r="B529" s="48"/>
      <c r="C529" s="48"/>
      <c r="D529" s="48"/>
      <c r="E529" s="48"/>
      <c r="F529" s="48"/>
      <c r="G529" s="48"/>
      <c r="H529" s="1"/>
      <c r="I529" s="3"/>
      <c r="J529" s="3"/>
      <c r="K529" s="3"/>
      <c r="L529" s="3"/>
      <c r="M529" s="3"/>
      <c r="N529" s="3"/>
      <c r="O529" s="3"/>
      <c r="P529" s="3"/>
      <c r="Q529" s="3"/>
      <c r="R529" s="3"/>
      <c r="S529" s="3"/>
      <c r="T529" s="3"/>
      <c r="U529" s="3"/>
      <c r="V529" s="3"/>
      <c r="W529" s="3"/>
      <c r="X529" s="3"/>
      <c r="Y529" s="3"/>
      <c r="Z529" s="3"/>
    </row>
    <row r="530" spans="1:26" ht="15.75" customHeight="1">
      <c r="A530" s="47"/>
      <c r="B530" s="48"/>
      <c r="C530" s="48"/>
      <c r="D530" s="48"/>
      <c r="E530" s="48"/>
      <c r="F530" s="48"/>
      <c r="G530" s="48"/>
      <c r="H530" s="1"/>
      <c r="I530" s="3"/>
      <c r="J530" s="3"/>
      <c r="K530" s="3"/>
      <c r="L530" s="3"/>
      <c r="M530" s="3"/>
      <c r="N530" s="3"/>
      <c r="O530" s="3"/>
      <c r="P530" s="3"/>
      <c r="Q530" s="3"/>
      <c r="R530" s="3"/>
      <c r="S530" s="3"/>
      <c r="T530" s="3"/>
      <c r="U530" s="3"/>
      <c r="V530" s="3"/>
      <c r="W530" s="3"/>
      <c r="X530" s="3"/>
      <c r="Y530" s="3"/>
      <c r="Z530" s="3"/>
    </row>
    <row r="531" spans="1:26" ht="15.75" customHeight="1">
      <c r="A531" s="47"/>
      <c r="B531" s="48"/>
      <c r="C531" s="48"/>
      <c r="D531" s="48"/>
      <c r="E531" s="48"/>
      <c r="F531" s="48"/>
      <c r="G531" s="48"/>
      <c r="H531" s="1"/>
      <c r="I531" s="3"/>
      <c r="J531" s="3"/>
      <c r="K531" s="3"/>
      <c r="L531" s="3"/>
      <c r="M531" s="3"/>
      <c r="N531" s="3"/>
      <c r="O531" s="3"/>
      <c r="P531" s="3"/>
      <c r="Q531" s="3"/>
      <c r="R531" s="3"/>
      <c r="S531" s="3"/>
      <c r="T531" s="3"/>
      <c r="U531" s="3"/>
      <c r="V531" s="3"/>
      <c r="W531" s="3"/>
      <c r="X531" s="3"/>
      <c r="Y531" s="3"/>
      <c r="Z531" s="3"/>
    </row>
    <row r="532" spans="1:26" ht="15.75" customHeight="1">
      <c r="A532" s="47"/>
      <c r="B532" s="48"/>
      <c r="C532" s="48"/>
      <c r="D532" s="48"/>
      <c r="E532" s="48"/>
      <c r="F532" s="48"/>
      <c r="G532" s="48"/>
      <c r="H532" s="1"/>
      <c r="I532" s="3"/>
      <c r="J532" s="3"/>
      <c r="K532" s="3"/>
      <c r="L532" s="3"/>
      <c r="M532" s="3"/>
      <c r="N532" s="3"/>
      <c r="O532" s="3"/>
      <c r="P532" s="3"/>
      <c r="Q532" s="3"/>
      <c r="R532" s="3"/>
      <c r="S532" s="3"/>
      <c r="T532" s="3"/>
      <c r="U532" s="3"/>
      <c r="V532" s="3"/>
      <c r="W532" s="3"/>
      <c r="X532" s="3"/>
      <c r="Y532" s="3"/>
      <c r="Z532" s="3"/>
    </row>
    <row r="533" spans="1:26" ht="15.75" customHeight="1">
      <c r="A533" s="47"/>
      <c r="B533" s="48"/>
      <c r="C533" s="48"/>
      <c r="D533" s="48"/>
      <c r="E533" s="48"/>
      <c r="F533" s="48"/>
      <c r="G533" s="48"/>
      <c r="H533" s="1"/>
      <c r="I533" s="3"/>
      <c r="J533" s="3"/>
      <c r="K533" s="3"/>
      <c r="L533" s="3"/>
      <c r="M533" s="3"/>
      <c r="N533" s="3"/>
      <c r="O533" s="3"/>
      <c r="P533" s="3"/>
      <c r="Q533" s="3"/>
      <c r="R533" s="3"/>
      <c r="S533" s="3"/>
      <c r="T533" s="3"/>
      <c r="U533" s="3"/>
      <c r="V533" s="3"/>
      <c r="W533" s="3"/>
      <c r="X533" s="3"/>
      <c r="Y533" s="3"/>
      <c r="Z533" s="3"/>
    </row>
    <row r="534" spans="1:26" ht="15.75" customHeight="1">
      <c r="A534" s="47"/>
      <c r="B534" s="48"/>
      <c r="C534" s="48"/>
      <c r="D534" s="48"/>
      <c r="E534" s="48"/>
      <c r="F534" s="48"/>
      <c r="G534" s="48"/>
      <c r="H534" s="1"/>
      <c r="I534" s="3"/>
      <c r="J534" s="3"/>
      <c r="K534" s="3"/>
      <c r="L534" s="3"/>
      <c r="M534" s="3"/>
      <c r="N534" s="3"/>
      <c r="O534" s="3"/>
      <c r="P534" s="3"/>
      <c r="Q534" s="3"/>
      <c r="R534" s="3"/>
      <c r="S534" s="3"/>
      <c r="T534" s="3"/>
      <c r="U534" s="3"/>
      <c r="V534" s="3"/>
      <c r="W534" s="3"/>
      <c r="X534" s="3"/>
      <c r="Y534" s="3"/>
      <c r="Z534" s="3"/>
    </row>
    <row r="535" spans="1:26" ht="15.75" customHeight="1"/>
    <row r="536" spans="1:26" ht="15.75" customHeight="1"/>
    <row r="537" spans="1:26" ht="15.75" customHeight="1"/>
    <row r="538" spans="1:26" ht="15.75" customHeight="1"/>
    <row r="539" spans="1:26" ht="15.75" customHeight="1"/>
    <row r="540" spans="1:26" ht="15.75" customHeight="1"/>
    <row r="541" spans="1:26" ht="15.75" customHeight="1"/>
    <row r="542" spans="1:26" ht="15.75" customHeight="1"/>
    <row r="543" spans="1:26" ht="15.75" customHeight="1"/>
    <row r="544" spans="1:26"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K10"/>
    <mergeCell ref="A11:K11"/>
    <mergeCell ref="A12:K12"/>
    <mergeCell ref="A334:H334"/>
    <mergeCell ref="A2:K2"/>
    <mergeCell ref="A4:K4"/>
    <mergeCell ref="A5:K5"/>
    <mergeCell ref="A6:K6"/>
    <mergeCell ref="A7:K7"/>
    <mergeCell ref="A8:K8"/>
    <mergeCell ref="A9:K9"/>
  </mergeCells>
  <hyperlinks>
    <hyperlink ref="E15" r:id="rId1" xr:uid="{00000000-0004-0000-0C00-000000000000}"/>
    <hyperlink ref="E16" r:id="rId2" xr:uid="{00000000-0004-0000-0C00-000001000000}"/>
    <hyperlink ref="E17" r:id="rId3" location="page=143" xr:uid="{00000000-0004-0000-0C00-000002000000}"/>
    <hyperlink ref="E18" r:id="rId4" xr:uid="{00000000-0004-0000-0C00-000003000000}"/>
    <hyperlink ref="E19" r:id="rId5" xr:uid="{00000000-0004-0000-0C00-000004000000}"/>
    <hyperlink ref="E20" r:id="rId6" location="v=onepage&amp;q&amp;f=false" xr:uid="{00000000-0004-0000-0C00-000005000000}"/>
    <hyperlink ref="E21" r:id="rId7" xr:uid="{00000000-0004-0000-0C00-000006000000}"/>
    <hyperlink ref="E22" r:id="rId8" xr:uid="{00000000-0004-0000-0C00-000007000000}"/>
    <hyperlink ref="E23" r:id="rId9" xr:uid="{00000000-0004-0000-0C00-000008000000}"/>
    <hyperlink ref="E24" r:id="rId10" xr:uid="{00000000-0004-0000-0C00-000009000000}"/>
    <hyperlink ref="E25" r:id="rId11" xr:uid="{00000000-0004-0000-0C00-00000A000000}"/>
    <hyperlink ref="E26" r:id="rId12" xr:uid="{00000000-0004-0000-0C00-00000B000000}"/>
    <hyperlink ref="E27" r:id="rId13" xr:uid="{00000000-0004-0000-0C00-00000C000000}"/>
    <hyperlink ref="E28" r:id="rId14" xr:uid="{00000000-0004-0000-0C00-00000D000000}"/>
    <hyperlink ref="E29" r:id="rId15" xr:uid="{00000000-0004-0000-0C00-00000E000000}"/>
    <hyperlink ref="E31" r:id="rId16" xr:uid="{00000000-0004-0000-0C00-00000F000000}"/>
    <hyperlink ref="E32" r:id="rId17" xr:uid="{00000000-0004-0000-0C00-000010000000}"/>
    <hyperlink ref="E34" r:id="rId18" location="authors" xr:uid="{00000000-0004-0000-0C00-000011000000}"/>
    <hyperlink ref="E35" r:id="rId19" xr:uid="{00000000-0004-0000-0C00-000012000000}"/>
    <hyperlink ref="E36" r:id="rId20" xr:uid="{00000000-0004-0000-0C00-000013000000}"/>
    <hyperlink ref="B37" r:id="rId21" xr:uid="{00000000-0004-0000-0C00-000014000000}"/>
    <hyperlink ref="F37" r:id="rId22" xr:uid="{00000000-0004-0000-0C00-000015000000}"/>
    <hyperlink ref="B38" r:id="rId23" xr:uid="{00000000-0004-0000-0C00-000016000000}"/>
    <hyperlink ref="B39" r:id="rId24" xr:uid="{00000000-0004-0000-0C00-000017000000}"/>
    <hyperlink ref="D40" r:id="rId25" xr:uid="{00000000-0004-0000-0C00-000018000000}"/>
    <hyperlink ref="B41" r:id="rId26" xr:uid="{00000000-0004-0000-0C00-000019000000}"/>
    <hyperlink ref="E44" r:id="rId27" xr:uid="{00000000-0004-0000-0C00-00001A000000}"/>
    <hyperlink ref="E46" r:id="rId28" xr:uid="{00000000-0004-0000-0C00-00001B000000}"/>
    <hyperlink ref="B48" r:id="rId29" xr:uid="{00000000-0004-0000-0C00-00001C000000}"/>
    <hyperlink ref="E52" r:id="rId30" xr:uid="{00000000-0004-0000-0C00-00001D000000}"/>
    <hyperlink ref="B55" r:id="rId31" xr:uid="{00000000-0004-0000-0C00-00001E000000}"/>
    <hyperlink ref="B56" r:id="rId32" xr:uid="{00000000-0004-0000-0C00-00001F000000}"/>
    <hyperlink ref="B57" r:id="rId33" xr:uid="{00000000-0004-0000-0C00-000020000000}"/>
    <hyperlink ref="B58" r:id="rId34" xr:uid="{00000000-0004-0000-0C00-000021000000}"/>
    <hyperlink ref="E59" r:id="rId35" xr:uid="{00000000-0004-0000-0C00-000022000000}"/>
    <hyperlink ref="B60" r:id="rId36" xr:uid="{00000000-0004-0000-0C00-000023000000}"/>
    <hyperlink ref="E61" r:id="rId37" xr:uid="{00000000-0004-0000-0C00-000024000000}"/>
    <hyperlink ref="E62" r:id="rId38" xr:uid="{00000000-0004-0000-0C00-000025000000}"/>
    <hyperlink ref="E69" r:id="rId39" xr:uid="{00000000-0004-0000-0C00-000026000000}"/>
    <hyperlink ref="E70" r:id="rId40" xr:uid="{00000000-0004-0000-0C00-000027000000}"/>
    <hyperlink ref="E72" r:id="rId41" xr:uid="{00000000-0004-0000-0C00-000028000000}"/>
    <hyperlink ref="E73" r:id="rId42" xr:uid="{00000000-0004-0000-0C00-000029000000}"/>
    <hyperlink ref="E75" r:id="rId43" xr:uid="{00000000-0004-0000-0C00-00002A000000}"/>
    <hyperlink ref="E76" r:id="rId44" xr:uid="{00000000-0004-0000-0C00-00002B000000}"/>
    <hyperlink ref="E80" r:id="rId45" xr:uid="{00000000-0004-0000-0C00-00002C000000}"/>
    <hyperlink ref="E81" r:id="rId46" xr:uid="{00000000-0004-0000-0C00-00002D000000}"/>
    <hyperlink ref="E88" r:id="rId47" xr:uid="{00000000-0004-0000-0C00-00002E000000}"/>
    <hyperlink ref="E89" r:id="rId48" xr:uid="{00000000-0004-0000-0C00-00002F000000}"/>
    <hyperlink ref="E91" r:id="rId49" xr:uid="{00000000-0004-0000-0C00-000030000000}"/>
    <hyperlink ref="E94" r:id="rId50" xr:uid="{00000000-0004-0000-0C00-000031000000}"/>
    <hyperlink ref="E96" r:id="rId51" xr:uid="{00000000-0004-0000-0C00-000032000000}"/>
    <hyperlink ref="E97" r:id="rId52" xr:uid="{00000000-0004-0000-0C00-000033000000}"/>
    <hyperlink ref="E102" r:id="rId53" xr:uid="{00000000-0004-0000-0C00-000034000000}"/>
    <hyperlink ref="E104" r:id="rId54" xr:uid="{00000000-0004-0000-0C00-000035000000}"/>
    <hyperlink ref="E105" r:id="rId55" xr:uid="{00000000-0004-0000-0C00-000036000000}"/>
    <hyperlink ref="E106" r:id="rId56" xr:uid="{00000000-0004-0000-0C00-000037000000}"/>
    <hyperlink ref="E112" r:id="rId57" xr:uid="{00000000-0004-0000-0C00-000038000000}"/>
    <hyperlink ref="F112" r:id="rId58" xr:uid="{00000000-0004-0000-0C00-000039000000}"/>
    <hyperlink ref="E113" r:id="rId59" xr:uid="{00000000-0004-0000-0C00-00003A000000}"/>
    <hyperlink ref="F113" r:id="rId60" xr:uid="{00000000-0004-0000-0C00-00003B000000}"/>
    <hyperlink ref="E116" r:id="rId61" xr:uid="{00000000-0004-0000-0C00-00003C000000}"/>
    <hyperlink ref="E118" r:id="rId62" xr:uid="{00000000-0004-0000-0C00-00003D000000}"/>
    <hyperlink ref="E119" r:id="rId63" xr:uid="{00000000-0004-0000-0C00-00003E000000}"/>
    <hyperlink ref="E120" r:id="rId64" xr:uid="{00000000-0004-0000-0C00-00003F000000}"/>
    <hyperlink ref="E122" r:id="rId65" xr:uid="{00000000-0004-0000-0C00-000040000000}"/>
    <hyperlink ref="E124" r:id="rId66" xr:uid="{00000000-0004-0000-0C00-000041000000}"/>
    <hyperlink ref="E125" r:id="rId67" xr:uid="{00000000-0004-0000-0C00-000042000000}"/>
    <hyperlink ref="E126" r:id="rId68" xr:uid="{00000000-0004-0000-0C00-000043000000}"/>
    <hyperlink ref="E127" r:id="rId69" xr:uid="{00000000-0004-0000-0C00-000044000000}"/>
    <hyperlink ref="E128" r:id="rId70" xr:uid="{00000000-0004-0000-0C00-000045000000}"/>
    <hyperlink ref="E129" r:id="rId71" xr:uid="{00000000-0004-0000-0C00-000046000000}"/>
    <hyperlink ref="E130" r:id="rId72" xr:uid="{00000000-0004-0000-0C00-000047000000}"/>
    <hyperlink ref="E131" r:id="rId73" xr:uid="{00000000-0004-0000-0C00-000048000000}"/>
    <hyperlink ref="E132" r:id="rId74" xr:uid="{00000000-0004-0000-0C00-000049000000}"/>
    <hyperlink ref="E133" r:id="rId75" xr:uid="{00000000-0004-0000-0C00-00004A000000}"/>
    <hyperlink ref="E135" r:id="rId76" xr:uid="{00000000-0004-0000-0C00-00004B000000}"/>
    <hyperlink ref="E136" r:id="rId77" xr:uid="{00000000-0004-0000-0C00-00004C000000}"/>
    <hyperlink ref="E137" r:id="rId78" xr:uid="{00000000-0004-0000-0C00-00004D000000}"/>
    <hyperlink ref="E138" r:id="rId79" xr:uid="{00000000-0004-0000-0C00-00004E000000}"/>
    <hyperlink ref="E139" r:id="rId80" xr:uid="{00000000-0004-0000-0C00-00004F000000}"/>
    <hyperlink ref="E140" r:id="rId81" xr:uid="{00000000-0004-0000-0C00-000050000000}"/>
    <hyperlink ref="E142" r:id="rId82" xr:uid="{00000000-0004-0000-0C00-000051000000}"/>
    <hyperlink ref="E143" r:id="rId83" xr:uid="{00000000-0004-0000-0C00-000052000000}"/>
    <hyperlink ref="E144" r:id="rId84" xr:uid="{00000000-0004-0000-0C00-000053000000}"/>
    <hyperlink ref="E145" r:id="rId85" xr:uid="{00000000-0004-0000-0C00-000054000000}"/>
    <hyperlink ref="E146" r:id="rId86" xr:uid="{00000000-0004-0000-0C00-000055000000}"/>
    <hyperlink ref="E147" r:id="rId87" xr:uid="{00000000-0004-0000-0C00-000056000000}"/>
    <hyperlink ref="E148" r:id="rId88" xr:uid="{00000000-0004-0000-0C00-000057000000}"/>
    <hyperlink ref="E149" r:id="rId89" xr:uid="{00000000-0004-0000-0C00-000058000000}"/>
    <hyperlink ref="E150" r:id="rId90" xr:uid="{00000000-0004-0000-0C00-000059000000}"/>
    <hyperlink ref="E151" r:id="rId91" xr:uid="{00000000-0004-0000-0C00-00005A000000}"/>
    <hyperlink ref="E152" r:id="rId92" xr:uid="{00000000-0004-0000-0C00-00005B000000}"/>
    <hyperlink ref="E153" r:id="rId93" xr:uid="{00000000-0004-0000-0C00-00005C000000}"/>
    <hyperlink ref="E154" r:id="rId94" xr:uid="{00000000-0004-0000-0C00-00005D000000}"/>
    <hyperlink ref="E155" r:id="rId95" xr:uid="{00000000-0004-0000-0C00-00005E000000}"/>
    <hyperlink ref="E156" r:id="rId96" xr:uid="{00000000-0004-0000-0C00-00005F000000}"/>
    <hyperlink ref="E157" r:id="rId97" xr:uid="{00000000-0004-0000-0C00-000060000000}"/>
    <hyperlink ref="E158" r:id="rId98" xr:uid="{00000000-0004-0000-0C00-000061000000}"/>
    <hyperlink ref="E159" r:id="rId99" xr:uid="{00000000-0004-0000-0C00-000062000000}"/>
    <hyperlink ref="E160" r:id="rId100" xr:uid="{00000000-0004-0000-0C00-000063000000}"/>
    <hyperlink ref="E161" r:id="rId101" xr:uid="{00000000-0004-0000-0C00-000064000000}"/>
    <hyperlink ref="E162" r:id="rId102" xr:uid="{00000000-0004-0000-0C00-000065000000}"/>
    <hyperlink ref="E163" r:id="rId103" xr:uid="{00000000-0004-0000-0C00-000066000000}"/>
    <hyperlink ref="E164" r:id="rId104" xr:uid="{00000000-0004-0000-0C00-000067000000}"/>
    <hyperlink ref="E167" r:id="rId105" xr:uid="{00000000-0004-0000-0C00-000068000000}"/>
    <hyperlink ref="E168" r:id="rId106" xr:uid="{00000000-0004-0000-0C00-000069000000}"/>
    <hyperlink ref="E169" r:id="rId107" xr:uid="{00000000-0004-0000-0C00-00006A000000}"/>
    <hyperlink ref="E170" r:id="rId108" xr:uid="{00000000-0004-0000-0C00-00006B000000}"/>
    <hyperlink ref="E171" r:id="rId109" xr:uid="{00000000-0004-0000-0C00-00006C000000}"/>
    <hyperlink ref="E175" r:id="rId110" xr:uid="{00000000-0004-0000-0C00-00006D000000}"/>
    <hyperlink ref="E176" r:id="rId111" xr:uid="{00000000-0004-0000-0C00-00006E000000}"/>
    <hyperlink ref="E177" r:id="rId112" xr:uid="{00000000-0004-0000-0C00-00006F000000}"/>
    <hyperlink ref="E178" r:id="rId113" xr:uid="{00000000-0004-0000-0C00-000070000000}"/>
    <hyperlink ref="E179" r:id="rId114" xr:uid="{00000000-0004-0000-0C00-000071000000}"/>
    <hyperlink ref="E180" r:id="rId115" location="references" xr:uid="{00000000-0004-0000-0C00-000072000000}"/>
    <hyperlink ref="E181" r:id="rId116" xr:uid="{00000000-0004-0000-0C00-000073000000}"/>
    <hyperlink ref="E182" r:id="rId117" xr:uid="{00000000-0004-0000-0C00-000074000000}"/>
    <hyperlink ref="E183" r:id="rId118" location="references" xr:uid="{00000000-0004-0000-0C00-000075000000}"/>
    <hyperlink ref="E184" r:id="rId119" xr:uid="{00000000-0004-0000-0C00-000076000000}"/>
    <hyperlink ref="E185" r:id="rId120" xr:uid="{00000000-0004-0000-0C00-000077000000}"/>
    <hyperlink ref="E186" r:id="rId121" xr:uid="{00000000-0004-0000-0C00-000078000000}"/>
    <hyperlink ref="E187" r:id="rId122" location="references" xr:uid="{00000000-0004-0000-0C00-000079000000}"/>
    <hyperlink ref="E188" r:id="rId123" xr:uid="{00000000-0004-0000-0C00-00007A000000}"/>
    <hyperlink ref="E189" r:id="rId124" xr:uid="{00000000-0004-0000-0C00-00007B000000}"/>
    <hyperlink ref="E190" r:id="rId125" xr:uid="{00000000-0004-0000-0C00-00007C000000}"/>
    <hyperlink ref="E191" r:id="rId126" xr:uid="{00000000-0004-0000-0C00-00007D000000}"/>
    <hyperlink ref="E192" r:id="rId127" xr:uid="{00000000-0004-0000-0C00-00007E000000}"/>
    <hyperlink ref="F192" r:id="rId128" xr:uid="{00000000-0004-0000-0C00-00007F000000}"/>
    <hyperlink ref="E194" r:id="rId129" xr:uid="{00000000-0004-0000-0C00-000080000000}"/>
    <hyperlink ref="F194" r:id="rId130" xr:uid="{00000000-0004-0000-0C00-000081000000}"/>
    <hyperlink ref="E195" r:id="rId131" xr:uid="{00000000-0004-0000-0C00-000082000000}"/>
    <hyperlink ref="E196" r:id="rId132" xr:uid="{00000000-0004-0000-0C00-000083000000}"/>
    <hyperlink ref="E197" r:id="rId133" xr:uid="{00000000-0004-0000-0C00-000084000000}"/>
    <hyperlink ref="E200" r:id="rId134" xr:uid="{00000000-0004-0000-0C00-000085000000}"/>
    <hyperlink ref="E201" r:id="rId135" xr:uid="{00000000-0004-0000-0C00-000086000000}"/>
    <hyperlink ref="E202" r:id="rId136" xr:uid="{00000000-0004-0000-0C00-000087000000}"/>
    <hyperlink ref="E203" r:id="rId137" xr:uid="{00000000-0004-0000-0C00-000088000000}"/>
    <hyperlink ref="E204" r:id="rId138" xr:uid="{00000000-0004-0000-0C00-000089000000}"/>
    <hyperlink ref="E205" r:id="rId139" xr:uid="{00000000-0004-0000-0C00-00008A000000}"/>
    <hyperlink ref="E206" r:id="rId140" xr:uid="{00000000-0004-0000-0C00-00008B000000}"/>
    <hyperlink ref="E207" r:id="rId141" xr:uid="{00000000-0004-0000-0C00-00008C000000}"/>
    <hyperlink ref="E208" r:id="rId142" xr:uid="{00000000-0004-0000-0C00-00008D000000}"/>
    <hyperlink ref="E209" r:id="rId143" xr:uid="{00000000-0004-0000-0C00-00008E000000}"/>
    <hyperlink ref="E211" r:id="rId144" xr:uid="{00000000-0004-0000-0C00-00008F000000}"/>
    <hyperlink ref="E213" r:id="rId145" xr:uid="{00000000-0004-0000-0C00-000090000000}"/>
    <hyperlink ref="E215" r:id="rId146" xr:uid="{00000000-0004-0000-0C00-000091000000}"/>
    <hyperlink ref="E217" r:id="rId147" xr:uid="{00000000-0004-0000-0C00-000092000000}"/>
    <hyperlink ref="E218" r:id="rId148" xr:uid="{00000000-0004-0000-0C00-000093000000}"/>
    <hyperlink ref="E219" r:id="rId149" xr:uid="{00000000-0004-0000-0C00-000094000000}"/>
    <hyperlink ref="E220" r:id="rId150" xr:uid="{00000000-0004-0000-0C00-000095000000}"/>
    <hyperlink ref="E222" r:id="rId151" xr:uid="{00000000-0004-0000-0C00-000096000000}"/>
    <hyperlink ref="E224" r:id="rId152" xr:uid="{00000000-0004-0000-0C00-000097000000}"/>
    <hyperlink ref="F224" r:id="rId153" xr:uid="{00000000-0004-0000-0C00-000098000000}"/>
    <hyperlink ref="E225" r:id="rId154" xr:uid="{00000000-0004-0000-0C00-000099000000}"/>
    <hyperlink ref="E226" r:id="rId155" xr:uid="{00000000-0004-0000-0C00-00009A000000}"/>
    <hyperlink ref="E227" r:id="rId156" xr:uid="{00000000-0004-0000-0C00-00009B000000}"/>
    <hyperlink ref="E228" r:id="rId157" xr:uid="{00000000-0004-0000-0C00-00009C000000}"/>
    <hyperlink ref="E231" r:id="rId158" xr:uid="{00000000-0004-0000-0C00-00009D000000}"/>
    <hyperlink ref="E232" r:id="rId159" xr:uid="{00000000-0004-0000-0C00-00009E000000}"/>
    <hyperlink ref="E233" r:id="rId160" xr:uid="{00000000-0004-0000-0C00-00009F000000}"/>
    <hyperlink ref="E234" r:id="rId161" xr:uid="{00000000-0004-0000-0C00-0000A0000000}"/>
    <hyperlink ref="E235" r:id="rId162" xr:uid="{00000000-0004-0000-0C00-0000A1000000}"/>
    <hyperlink ref="E236" r:id="rId163" xr:uid="{00000000-0004-0000-0C00-0000A2000000}"/>
    <hyperlink ref="E237" r:id="rId164" xr:uid="{00000000-0004-0000-0C00-0000A3000000}"/>
    <hyperlink ref="E238" r:id="rId165" xr:uid="{00000000-0004-0000-0C00-0000A4000000}"/>
    <hyperlink ref="E239" r:id="rId166" xr:uid="{00000000-0004-0000-0C00-0000A5000000}"/>
    <hyperlink ref="E240" r:id="rId167" xr:uid="{00000000-0004-0000-0C00-0000A6000000}"/>
    <hyperlink ref="E242" r:id="rId168" xr:uid="{00000000-0004-0000-0C00-0000A7000000}"/>
    <hyperlink ref="E243" r:id="rId169" xr:uid="{00000000-0004-0000-0C00-0000A8000000}"/>
    <hyperlink ref="E244" r:id="rId170" xr:uid="{00000000-0004-0000-0C00-0000A9000000}"/>
    <hyperlink ref="E246" r:id="rId171" xr:uid="{00000000-0004-0000-0C00-0000AA000000}"/>
    <hyperlink ref="E247" r:id="rId172" xr:uid="{00000000-0004-0000-0C00-0000AB000000}"/>
    <hyperlink ref="E248" r:id="rId173" xr:uid="{00000000-0004-0000-0C00-0000AC000000}"/>
    <hyperlink ref="E249" r:id="rId174" xr:uid="{00000000-0004-0000-0C00-0000AD000000}"/>
    <hyperlink ref="E250" r:id="rId175" xr:uid="{00000000-0004-0000-0C00-0000AE000000}"/>
    <hyperlink ref="E251" r:id="rId176" xr:uid="{00000000-0004-0000-0C00-0000AF000000}"/>
    <hyperlink ref="E252" r:id="rId177" xr:uid="{00000000-0004-0000-0C00-0000B0000000}"/>
    <hyperlink ref="E254" r:id="rId178" xr:uid="{00000000-0004-0000-0C00-0000B1000000}"/>
    <hyperlink ref="E255" r:id="rId179" xr:uid="{00000000-0004-0000-0C00-0000B2000000}"/>
    <hyperlink ref="E256" r:id="rId180" xr:uid="{00000000-0004-0000-0C00-0000B3000000}"/>
    <hyperlink ref="E257" r:id="rId181" xr:uid="{00000000-0004-0000-0C00-0000B4000000}"/>
    <hyperlink ref="E258" r:id="rId182" xr:uid="{00000000-0004-0000-0C00-0000B5000000}"/>
    <hyperlink ref="E259" r:id="rId183" xr:uid="{00000000-0004-0000-0C00-0000B6000000}"/>
    <hyperlink ref="E260" r:id="rId184" xr:uid="{00000000-0004-0000-0C00-0000B7000000}"/>
    <hyperlink ref="E262" r:id="rId185" xr:uid="{00000000-0004-0000-0C00-0000B8000000}"/>
    <hyperlink ref="E263" r:id="rId186" xr:uid="{00000000-0004-0000-0C00-0000B9000000}"/>
    <hyperlink ref="E264" r:id="rId187" xr:uid="{00000000-0004-0000-0C00-0000BA000000}"/>
    <hyperlink ref="E265" r:id="rId188" xr:uid="{00000000-0004-0000-0C00-0000BB000000}"/>
    <hyperlink ref="F265" r:id="rId189" xr:uid="{00000000-0004-0000-0C00-0000BC000000}"/>
    <hyperlink ref="E266" r:id="rId190" xr:uid="{00000000-0004-0000-0C00-0000BD000000}"/>
    <hyperlink ref="E267" r:id="rId191" xr:uid="{00000000-0004-0000-0C00-0000BE000000}"/>
    <hyperlink ref="E268" r:id="rId192" xr:uid="{00000000-0004-0000-0C00-0000BF000000}"/>
    <hyperlink ref="F268" r:id="rId193" xr:uid="{00000000-0004-0000-0C00-0000C0000000}"/>
    <hyperlink ref="E269" r:id="rId194" xr:uid="{00000000-0004-0000-0C00-0000C1000000}"/>
    <hyperlink ref="E270" r:id="rId195" xr:uid="{00000000-0004-0000-0C00-0000C2000000}"/>
    <hyperlink ref="E271" r:id="rId196" xr:uid="{00000000-0004-0000-0C00-0000C3000000}"/>
    <hyperlink ref="E272" r:id="rId197" xr:uid="{00000000-0004-0000-0C00-0000C4000000}"/>
    <hyperlink ref="E273" r:id="rId198" xr:uid="{00000000-0004-0000-0C00-0000C5000000}"/>
    <hyperlink ref="E274" r:id="rId199" xr:uid="{00000000-0004-0000-0C00-0000C6000000}"/>
    <hyperlink ref="E275" r:id="rId200" xr:uid="{00000000-0004-0000-0C00-0000C7000000}"/>
    <hyperlink ref="E276" r:id="rId201" xr:uid="{00000000-0004-0000-0C00-0000C8000000}"/>
    <hyperlink ref="E277" r:id="rId202" xr:uid="{00000000-0004-0000-0C00-0000C9000000}"/>
    <hyperlink ref="E278" r:id="rId203" xr:uid="{00000000-0004-0000-0C00-0000CA000000}"/>
    <hyperlink ref="E279" r:id="rId204" xr:uid="{00000000-0004-0000-0C00-0000CB000000}"/>
    <hyperlink ref="E280" r:id="rId205" xr:uid="{00000000-0004-0000-0C00-0000CC000000}"/>
    <hyperlink ref="E281" r:id="rId206" xr:uid="{00000000-0004-0000-0C00-0000CD000000}"/>
    <hyperlink ref="E283" r:id="rId207" xr:uid="{00000000-0004-0000-0C00-0000CE000000}"/>
    <hyperlink ref="E289" r:id="rId208" xr:uid="{00000000-0004-0000-0C00-0000CF000000}"/>
    <hyperlink ref="E290" r:id="rId209" xr:uid="{00000000-0004-0000-0C00-0000D0000000}"/>
    <hyperlink ref="E291" r:id="rId210" xr:uid="{00000000-0004-0000-0C00-0000D1000000}"/>
    <hyperlink ref="E298" r:id="rId211" xr:uid="{00000000-0004-0000-0C00-0000D2000000}"/>
    <hyperlink ref="E299" r:id="rId212" xr:uid="{00000000-0004-0000-0C00-0000D3000000}"/>
    <hyperlink ref="E300" r:id="rId213" xr:uid="{00000000-0004-0000-0C00-0000D4000000}"/>
    <hyperlink ref="E301" r:id="rId214" xr:uid="{00000000-0004-0000-0C00-0000D5000000}"/>
    <hyperlink ref="E302" r:id="rId215" xr:uid="{00000000-0004-0000-0C00-0000D6000000}"/>
    <hyperlink ref="E303" r:id="rId216" xr:uid="{00000000-0004-0000-0C00-0000D7000000}"/>
    <hyperlink ref="E304" r:id="rId217" xr:uid="{00000000-0004-0000-0C00-0000D8000000}"/>
    <hyperlink ref="E305" r:id="rId218" xr:uid="{00000000-0004-0000-0C00-0000D9000000}"/>
    <hyperlink ref="E306" r:id="rId219" xr:uid="{00000000-0004-0000-0C00-0000DA000000}"/>
    <hyperlink ref="E307" r:id="rId220" location="citeas" xr:uid="{00000000-0004-0000-0C00-0000DB000000}"/>
    <hyperlink ref="E308" r:id="rId221" xr:uid="{00000000-0004-0000-0C00-0000DC000000}"/>
    <hyperlink ref="E309" r:id="rId222" xr:uid="{00000000-0004-0000-0C00-0000DD000000}"/>
    <hyperlink ref="E310" r:id="rId223" xr:uid="{00000000-0004-0000-0C00-0000DE000000}"/>
    <hyperlink ref="E311" r:id="rId224" location="v=onepage&amp;q&amp;f=false" xr:uid="{00000000-0004-0000-0C00-0000DF000000}"/>
    <hyperlink ref="E312" r:id="rId225" xr:uid="{00000000-0004-0000-0C00-0000E0000000}"/>
    <hyperlink ref="E313" r:id="rId226" xr:uid="{00000000-0004-0000-0C00-0000E1000000}"/>
    <hyperlink ref="E314" r:id="rId227" xr:uid="{00000000-0004-0000-0C00-0000E2000000}"/>
    <hyperlink ref="E315" r:id="rId228" xr:uid="{00000000-0004-0000-0C00-0000E3000000}"/>
    <hyperlink ref="E317" r:id="rId229" xr:uid="{00000000-0004-0000-0C00-0000E4000000}"/>
    <hyperlink ref="E318" r:id="rId230" xr:uid="{00000000-0004-0000-0C00-0000E5000000}"/>
    <hyperlink ref="E319" r:id="rId231" xr:uid="{00000000-0004-0000-0C00-0000E6000000}"/>
    <hyperlink ref="E320" r:id="rId232" xr:uid="{00000000-0004-0000-0C00-0000E7000000}"/>
    <hyperlink ref="E321" r:id="rId233" xr:uid="{00000000-0004-0000-0C00-0000E8000000}"/>
    <hyperlink ref="E322" r:id="rId234" xr:uid="{00000000-0004-0000-0C00-0000E9000000}"/>
    <hyperlink ref="E325" r:id="rId235" xr:uid="{00000000-0004-0000-0C00-0000EA000000}"/>
  </hyperlinks>
  <pageMargins left="0.75" right="0.75" top="1" bottom="1"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Y1000"/>
  <sheetViews>
    <sheetView workbookViewId="0"/>
  </sheetViews>
  <sheetFormatPr defaultColWidth="14.3984375" defaultRowHeight="15" customHeight="1"/>
  <cols>
    <col min="1" max="1" width="23.73046875" customWidth="1"/>
    <col min="2" max="2" width="17.3984375" customWidth="1"/>
    <col min="3" max="3" width="12.1328125" customWidth="1"/>
    <col min="4" max="4" width="20.1328125" customWidth="1"/>
    <col min="5" max="5" width="28.3984375" customWidth="1"/>
    <col min="6" max="6" width="18.59765625" customWidth="1"/>
    <col min="7" max="7" width="11.86328125" customWidth="1"/>
    <col min="8" max="8" width="11.3984375" customWidth="1"/>
    <col min="9" max="9" width="8" customWidth="1"/>
    <col min="10" max="10" width="18" customWidth="1"/>
    <col min="11" max="25" width="8" customWidth="1"/>
  </cols>
  <sheetData>
    <row r="1" spans="1:25" ht="14.25">
      <c r="A1" s="47"/>
      <c r="B1" s="48"/>
      <c r="C1" s="48"/>
      <c r="D1" s="48"/>
      <c r="E1" s="48"/>
      <c r="F1" s="1"/>
      <c r="G1" s="1"/>
      <c r="H1" s="3"/>
      <c r="I1" s="3"/>
      <c r="J1" s="3"/>
      <c r="K1" s="3"/>
      <c r="L1" s="3"/>
      <c r="M1" s="3"/>
      <c r="N1" s="3"/>
      <c r="O1" s="3"/>
      <c r="P1" s="3"/>
      <c r="Q1" s="3"/>
      <c r="R1" s="3"/>
      <c r="S1" s="3"/>
      <c r="T1" s="3"/>
      <c r="U1" s="3"/>
      <c r="V1" s="3"/>
      <c r="W1" s="3"/>
      <c r="X1" s="3"/>
      <c r="Y1" s="3"/>
    </row>
    <row r="2" spans="1:25" ht="14.25" customHeight="1">
      <c r="A2" s="299" t="s">
        <v>3344</v>
      </c>
      <c r="B2" s="280"/>
      <c r="C2" s="280"/>
      <c r="D2" s="280"/>
      <c r="E2" s="280"/>
      <c r="F2" s="280"/>
      <c r="G2" s="280"/>
      <c r="H2" s="280"/>
      <c r="I2" s="281"/>
      <c r="J2" s="50"/>
      <c r="K2" s="50"/>
      <c r="L2" s="50"/>
      <c r="M2" s="50"/>
      <c r="N2" s="50"/>
      <c r="O2" s="50"/>
      <c r="P2" s="50"/>
      <c r="Q2" s="50"/>
      <c r="R2" s="50"/>
      <c r="S2" s="50"/>
      <c r="T2" s="50"/>
      <c r="U2" s="50"/>
      <c r="V2" s="50"/>
      <c r="W2" s="50"/>
      <c r="X2" s="50"/>
      <c r="Y2" s="50"/>
    </row>
    <row r="3" spans="1:25" ht="15.4">
      <c r="A3" s="123"/>
      <c r="B3" s="123"/>
      <c r="C3" s="123"/>
      <c r="D3" s="123"/>
      <c r="E3" s="123"/>
      <c r="F3" s="123"/>
      <c r="G3" s="49"/>
      <c r="H3" s="50"/>
      <c r="I3" s="50"/>
      <c r="J3" s="50"/>
      <c r="K3" s="50"/>
      <c r="L3" s="50"/>
      <c r="M3" s="50"/>
      <c r="N3" s="50"/>
      <c r="O3" s="50"/>
      <c r="P3" s="50"/>
      <c r="Q3" s="50"/>
      <c r="R3" s="50"/>
      <c r="S3" s="50"/>
      <c r="T3" s="50"/>
      <c r="U3" s="50"/>
      <c r="V3" s="50"/>
      <c r="W3" s="50"/>
      <c r="X3" s="50"/>
      <c r="Y3" s="50"/>
    </row>
    <row r="4" spans="1:25" ht="14.25" customHeight="1">
      <c r="A4" s="275" t="s">
        <v>3345</v>
      </c>
      <c r="B4" s="276"/>
      <c r="C4" s="276"/>
      <c r="D4" s="276"/>
      <c r="E4" s="276"/>
      <c r="F4" s="276"/>
      <c r="G4" s="276"/>
      <c r="H4" s="276"/>
      <c r="I4" s="277"/>
      <c r="J4" s="50"/>
      <c r="K4" s="50"/>
      <c r="L4" s="50"/>
      <c r="M4" s="50"/>
      <c r="N4" s="50"/>
      <c r="O4" s="50"/>
      <c r="P4" s="50"/>
      <c r="Q4" s="50"/>
      <c r="R4" s="50"/>
      <c r="S4" s="50"/>
      <c r="T4" s="50"/>
      <c r="U4" s="50"/>
      <c r="V4" s="50"/>
      <c r="W4" s="50"/>
      <c r="X4" s="50"/>
      <c r="Y4" s="50"/>
    </row>
    <row r="5" spans="1:25" ht="27" customHeight="1">
      <c r="A5" s="275" t="s">
        <v>3346</v>
      </c>
      <c r="B5" s="276"/>
      <c r="C5" s="276"/>
      <c r="D5" s="276"/>
      <c r="E5" s="276"/>
      <c r="F5" s="276"/>
      <c r="G5" s="276"/>
      <c r="H5" s="276"/>
      <c r="I5" s="277"/>
      <c r="J5" s="50"/>
      <c r="K5" s="50"/>
      <c r="L5" s="50"/>
      <c r="M5" s="50"/>
      <c r="N5" s="50"/>
      <c r="O5" s="50"/>
      <c r="P5" s="50"/>
      <c r="Q5" s="50"/>
      <c r="R5" s="50"/>
      <c r="S5" s="50"/>
      <c r="T5" s="50"/>
      <c r="U5" s="50"/>
      <c r="V5" s="50"/>
      <c r="W5" s="50"/>
      <c r="X5" s="50"/>
      <c r="Y5" s="50"/>
    </row>
    <row r="6" spans="1:25" ht="14.25" customHeight="1">
      <c r="A6" s="275" t="s">
        <v>3347</v>
      </c>
      <c r="B6" s="276"/>
      <c r="C6" s="276"/>
      <c r="D6" s="276"/>
      <c r="E6" s="276"/>
      <c r="F6" s="276"/>
      <c r="G6" s="276"/>
      <c r="H6" s="276"/>
      <c r="I6" s="277"/>
      <c r="J6" s="50"/>
      <c r="K6" s="50"/>
      <c r="L6" s="50"/>
      <c r="M6" s="50"/>
      <c r="N6" s="50"/>
      <c r="O6" s="50"/>
      <c r="P6" s="50"/>
      <c r="Q6" s="50"/>
      <c r="R6" s="50"/>
      <c r="S6" s="50"/>
      <c r="T6" s="50"/>
      <c r="U6" s="50"/>
      <c r="V6" s="50"/>
      <c r="W6" s="50"/>
      <c r="X6" s="50"/>
      <c r="Y6" s="50"/>
    </row>
    <row r="7" spans="1:25" ht="17.25" customHeight="1">
      <c r="A7" s="275" t="s">
        <v>3348</v>
      </c>
      <c r="B7" s="276"/>
      <c r="C7" s="276"/>
      <c r="D7" s="276"/>
      <c r="E7" s="276"/>
      <c r="F7" s="276"/>
      <c r="G7" s="276"/>
      <c r="H7" s="276"/>
      <c r="I7" s="277"/>
      <c r="J7" s="50"/>
      <c r="K7" s="50"/>
      <c r="L7" s="50"/>
      <c r="M7" s="50"/>
      <c r="N7" s="50"/>
      <c r="O7" s="50"/>
      <c r="P7" s="50"/>
      <c r="Q7" s="50"/>
      <c r="R7" s="50"/>
      <c r="S7" s="50"/>
      <c r="T7" s="50"/>
      <c r="U7" s="50"/>
      <c r="V7" s="50"/>
      <c r="W7" s="50"/>
      <c r="X7" s="50"/>
      <c r="Y7" s="50"/>
    </row>
    <row r="8" spans="1:25" ht="30" customHeight="1">
      <c r="A8" s="275" t="s">
        <v>3349</v>
      </c>
      <c r="B8" s="276"/>
      <c r="C8" s="276"/>
      <c r="D8" s="276"/>
      <c r="E8" s="276"/>
      <c r="F8" s="276"/>
      <c r="G8" s="276"/>
      <c r="H8" s="276"/>
      <c r="I8" s="277"/>
      <c r="J8" s="50"/>
      <c r="K8" s="50"/>
      <c r="L8" s="50"/>
      <c r="M8" s="50"/>
      <c r="N8" s="50"/>
      <c r="O8" s="50"/>
      <c r="P8" s="50"/>
      <c r="Q8" s="50"/>
      <c r="R8" s="50"/>
      <c r="S8" s="50"/>
      <c r="T8" s="50"/>
      <c r="U8" s="50"/>
      <c r="V8" s="50"/>
      <c r="W8" s="50"/>
      <c r="X8" s="50"/>
      <c r="Y8" s="50"/>
    </row>
    <row r="9" spans="1:25" ht="15" customHeight="1">
      <c r="A9" s="275" t="s">
        <v>3350</v>
      </c>
      <c r="B9" s="276"/>
      <c r="C9" s="276"/>
      <c r="D9" s="276"/>
      <c r="E9" s="276"/>
      <c r="F9" s="276"/>
      <c r="G9" s="276"/>
      <c r="H9" s="276"/>
      <c r="I9" s="277"/>
      <c r="J9" s="50"/>
      <c r="K9" s="50"/>
      <c r="L9" s="50"/>
      <c r="M9" s="50"/>
      <c r="N9" s="50"/>
      <c r="O9" s="50"/>
      <c r="P9" s="50"/>
      <c r="Q9" s="50"/>
      <c r="R9" s="50"/>
      <c r="S9" s="50"/>
      <c r="T9" s="50"/>
      <c r="U9" s="50"/>
      <c r="V9" s="50"/>
      <c r="W9" s="50"/>
      <c r="X9" s="50"/>
      <c r="Y9" s="50"/>
    </row>
    <row r="10" spans="1:25" ht="24.75" customHeight="1">
      <c r="A10" s="275" t="s">
        <v>3351</v>
      </c>
      <c r="B10" s="276"/>
      <c r="C10" s="276"/>
      <c r="D10" s="276"/>
      <c r="E10" s="276"/>
      <c r="F10" s="276"/>
      <c r="G10" s="276"/>
      <c r="H10" s="276"/>
      <c r="I10" s="277"/>
      <c r="J10" s="50"/>
      <c r="K10" s="50"/>
      <c r="L10" s="50"/>
      <c r="M10" s="50"/>
      <c r="N10" s="50"/>
      <c r="O10" s="50"/>
      <c r="P10" s="50"/>
      <c r="Q10" s="50"/>
      <c r="R10" s="50"/>
      <c r="S10" s="50"/>
      <c r="T10" s="50"/>
      <c r="U10" s="50"/>
      <c r="V10" s="50"/>
      <c r="W10" s="50"/>
      <c r="X10" s="50"/>
      <c r="Y10" s="50"/>
    </row>
    <row r="11" spans="1:25" ht="14.25" customHeight="1">
      <c r="A11" s="275" t="s">
        <v>3352</v>
      </c>
      <c r="B11" s="276"/>
      <c r="C11" s="276"/>
      <c r="D11" s="276"/>
      <c r="E11" s="276"/>
      <c r="F11" s="276"/>
      <c r="G11" s="276"/>
      <c r="H11" s="276"/>
      <c r="I11" s="277"/>
      <c r="J11" s="50"/>
      <c r="K11" s="50"/>
      <c r="L11" s="50"/>
      <c r="M11" s="50"/>
      <c r="N11" s="50"/>
      <c r="O11" s="50"/>
      <c r="P11" s="50"/>
      <c r="Q11" s="50"/>
      <c r="R11" s="50"/>
      <c r="S11" s="50"/>
      <c r="T11" s="50"/>
      <c r="U11" s="50"/>
      <c r="V11" s="50"/>
      <c r="W11" s="50"/>
      <c r="X11" s="50"/>
      <c r="Y11" s="50"/>
    </row>
    <row r="12" spans="1:25" ht="15.75" customHeight="1">
      <c r="A12" s="275" t="s">
        <v>3353</v>
      </c>
      <c r="B12" s="276"/>
      <c r="C12" s="276"/>
      <c r="D12" s="276"/>
      <c r="E12" s="276"/>
      <c r="F12" s="276"/>
      <c r="G12" s="276"/>
      <c r="H12" s="276"/>
      <c r="I12" s="277"/>
      <c r="J12" s="50"/>
      <c r="K12" s="50"/>
      <c r="L12" s="50"/>
      <c r="M12" s="50"/>
      <c r="N12" s="50"/>
      <c r="O12" s="50"/>
      <c r="P12" s="50"/>
      <c r="Q12" s="50"/>
      <c r="R12" s="50"/>
      <c r="S12" s="50"/>
      <c r="T12" s="50"/>
      <c r="U12" s="50"/>
      <c r="V12" s="50"/>
      <c r="W12" s="50"/>
      <c r="X12" s="50"/>
      <c r="Y12" s="50"/>
    </row>
    <row r="13" spans="1:25" ht="213" customHeight="1">
      <c r="A13" s="278" t="s">
        <v>3354</v>
      </c>
      <c r="B13" s="276"/>
      <c r="C13" s="276"/>
      <c r="D13" s="276"/>
      <c r="E13" s="276"/>
      <c r="F13" s="276"/>
      <c r="G13" s="276"/>
      <c r="H13" s="276"/>
      <c r="I13" s="277"/>
      <c r="J13" s="50"/>
      <c r="K13" s="50"/>
      <c r="L13" s="50"/>
      <c r="M13" s="50"/>
      <c r="N13" s="50"/>
      <c r="O13" s="50"/>
      <c r="P13" s="50"/>
      <c r="Q13" s="50"/>
      <c r="R13" s="50"/>
      <c r="S13" s="50"/>
      <c r="T13" s="50"/>
      <c r="U13" s="50"/>
      <c r="V13" s="50"/>
      <c r="W13" s="50"/>
      <c r="X13" s="50"/>
      <c r="Y13" s="50"/>
    </row>
    <row r="14" spans="1:25" ht="14.25">
      <c r="A14" s="53"/>
      <c r="B14" s="54"/>
      <c r="C14" s="54"/>
      <c r="D14" s="54"/>
      <c r="E14" s="54"/>
      <c r="F14" s="53"/>
      <c r="G14" s="49"/>
      <c r="H14" s="50"/>
      <c r="I14" s="50"/>
      <c r="J14" s="50"/>
      <c r="K14" s="50"/>
      <c r="L14" s="50"/>
      <c r="M14" s="50"/>
      <c r="N14" s="50"/>
      <c r="O14" s="50"/>
      <c r="P14" s="50"/>
      <c r="Q14" s="50"/>
      <c r="R14" s="50"/>
      <c r="S14" s="50"/>
      <c r="T14" s="50"/>
      <c r="U14" s="50"/>
      <c r="V14" s="50"/>
      <c r="W14" s="50"/>
      <c r="X14" s="50"/>
      <c r="Y14" s="50"/>
    </row>
    <row r="15" spans="1:25" ht="45" customHeight="1">
      <c r="A15" s="113" t="s">
        <v>6</v>
      </c>
      <c r="B15" s="57" t="s">
        <v>7</v>
      </c>
      <c r="C15" s="113" t="s">
        <v>3355</v>
      </c>
      <c r="D15" s="204" t="s">
        <v>3356</v>
      </c>
      <c r="E15" s="55" t="s">
        <v>3357</v>
      </c>
      <c r="F15" s="113" t="s">
        <v>3358</v>
      </c>
      <c r="G15" s="113" t="s">
        <v>3359</v>
      </c>
      <c r="H15" s="113" t="s">
        <v>3360</v>
      </c>
      <c r="I15" s="113" t="s">
        <v>162</v>
      </c>
      <c r="J15" s="60" t="s">
        <v>163</v>
      </c>
      <c r="K15" s="3"/>
      <c r="L15" s="3"/>
      <c r="M15" s="3"/>
      <c r="N15" s="3"/>
      <c r="O15" s="3"/>
      <c r="P15" s="3"/>
      <c r="Q15" s="3"/>
      <c r="R15" s="3"/>
      <c r="S15" s="3"/>
      <c r="T15" s="3"/>
      <c r="U15" s="3"/>
      <c r="V15" s="3"/>
      <c r="W15" s="3"/>
      <c r="X15" s="3"/>
      <c r="Y15" s="3"/>
    </row>
    <row r="16" spans="1:25" ht="14.25">
      <c r="A16" s="95" t="s">
        <v>3361</v>
      </c>
      <c r="B16" s="70" t="s">
        <v>51</v>
      </c>
      <c r="C16" s="70" t="s">
        <v>3362</v>
      </c>
      <c r="D16" s="124" t="s">
        <v>790</v>
      </c>
      <c r="E16" s="126" t="s">
        <v>3363</v>
      </c>
      <c r="F16" s="124"/>
      <c r="G16" s="124" t="s">
        <v>3364</v>
      </c>
      <c r="H16" s="200">
        <v>6</v>
      </c>
      <c r="I16" s="23">
        <v>225</v>
      </c>
      <c r="J16" s="95" t="s">
        <v>50</v>
      </c>
      <c r="K16" s="3"/>
      <c r="L16" s="3"/>
      <c r="M16" s="3"/>
      <c r="N16" s="3"/>
      <c r="O16" s="3"/>
      <c r="P16" s="3"/>
      <c r="Q16" s="3"/>
      <c r="R16" s="3"/>
      <c r="S16" s="3"/>
      <c r="T16" s="3"/>
      <c r="U16" s="3"/>
      <c r="V16" s="3"/>
      <c r="W16" s="3"/>
      <c r="X16" s="3"/>
      <c r="Y16" s="3"/>
    </row>
    <row r="17" spans="1:25" ht="14.25">
      <c r="A17" s="95" t="s">
        <v>3361</v>
      </c>
      <c r="B17" s="70" t="s">
        <v>51</v>
      </c>
      <c r="C17" s="70" t="s">
        <v>3365</v>
      </c>
      <c r="D17" s="124" t="s">
        <v>3366</v>
      </c>
      <c r="E17" s="126" t="s">
        <v>3367</v>
      </c>
      <c r="F17" s="124"/>
      <c r="G17" s="124" t="s">
        <v>3368</v>
      </c>
      <c r="H17" s="200">
        <v>2</v>
      </c>
      <c r="I17" s="23">
        <v>175</v>
      </c>
      <c r="J17" s="95" t="s">
        <v>50</v>
      </c>
      <c r="K17" s="3"/>
      <c r="L17" s="3"/>
      <c r="M17" s="3"/>
      <c r="N17" s="3"/>
      <c r="O17" s="3"/>
      <c r="P17" s="3"/>
      <c r="Q17" s="3"/>
      <c r="R17" s="3"/>
      <c r="S17" s="3"/>
      <c r="T17" s="3"/>
      <c r="U17" s="3"/>
      <c r="V17" s="3"/>
      <c r="W17" s="3"/>
      <c r="X17" s="3"/>
      <c r="Y17" s="3"/>
    </row>
    <row r="18" spans="1:25" ht="14.25">
      <c r="A18" s="95" t="s">
        <v>3361</v>
      </c>
      <c r="B18" s="70" t="s">
        <v>51</v>
      </c>
      <c r="C18" s="70" t="s">
        <v>3369</v>
      </c>
      <c r="D18" s="124" t="s">
        <v>790</v>
      </c>
      <c r="E18" s="126" t="s">
        <v>3370</v>
      </c>
      <c r="F18" s="124"/>
      <c r="G18" s="124" t="s">
        <v>3371</v>
      </c>
      <c r="H18" s="200">
        <v>4</v>
      </c>
      <c r="I18" s="23">
        <v>200</v>
      </c>
      <c r="J18" s="95" t="s">
        <v>50</v>
      </c>
      <c r="K18" s="3"/>
      <c r="L18" s="3"/>
      <c r="M18" s="3"/>
      <c r="N18" s="3"/>
      <c r="O18" s="3"/>
      <c r="P18" s="3"/>
      <c r="Q18" s="3"/>
      <c r="R18" s="3"/>
      <c r="S18" s="3"/>
      <c r="T18" s="3"/>
      <c r="U18" s="3"/>
      <c r="V18" s="3"/>
      <c r="W18" s="3"/>
      <c r="X18" s="3"/>
      <c r="Y18" s="3"/>
    </row>
    <row r="19" spans="1:25" ht="14.25">
      <c r="A19" s="95" t="s">
        <v>3361</v>
      </c>
      <c r="B19" s="70" t="s">
        <v>51</v>
      </c>
      <c r="C19" s="70" t="s">
        <v>3372</v>
      </c>
      <c r="D19" s="124" t="s">
        <v>790</v>
      </c>
      <c r="E19" s="126" t="s">
        <v>3373</v>
      </c>
      <c r="F19" s="124"/>
      <c r="G19" s="124" t="s">
        <v>3368</v>
      </c>
      <c r="H19" s="200">
        <v>2</v>
      </c>
      <c r="I19" s="23">
        <v>175</v>
      </c>
      <c r="J19" s="95" t="s">
        <v>50</v>
      </c>
      <c r="K19" s="3"/>
      <c r="L19" s="3"/>
      <c r="M19" s="3"/>
      <c r="N19" s="3"/>
      <c r="O19" s="3"/>
      <c r="P19" s="3"/>
      <c r="Q19" s="3"/>
      <c r="R19" s="3"/>
      <c r="S19" s="3"/>
      <c r="T19" s="3"/>
      <c r="U19" s="3"/>
      <c r="V19" s="3"/>
      <c r="W19" s="3"/>
      <c r="X19" s="3"/>
      <c r="Y19" s="3"/>
    </row>
    <row r="20" spans="1:25" ht="14.25">
      <c r="A20" s="95" t="s">
        <v>3374</v>
      </c>
      <c r="B20" s="70" t="s">
        <v>51</v>
      </c>
      <c r="C20" s="70" t="s">
        <v>304</v>
      </c>
      <c r="D20" s="124" t="s">
        <v>790</v>
      </c>
      <c r="E20" s="126" t="s">
        <v>3375</v>
      </c>
      <c r="F20" s="124"/>
      <c r="G20" s="124" t="s">
        <v>3376</v>
      </c>
      <c r="H20" s="200"/>
      <c r="I20" s="23">
        <v>100</v>
      </c>
      <c r="J20" s="95" t="s">
        <v>50</v>
      </c>
      <c r="K20" s="3"/>
      <c r="L20" s="3"/>
      <c r="M20" s="3"/>
      <c r="N20" s="3"/>
      <c r="O20" s="3"/>
      <c r="P20" s="3"/>
      <c r="Q20" s="3"/>
      <c r="R20" s="3"/>
      <c r="S20" s="3"/>
      <c r="T20" s="3"/>
      <c r="U20" s="3"/>
      <c r="V20" s="3"/>
      <c r="W20" s="3"/>
      <c r="X20" s="3"/>
      <c r="Y20" s="3"/>
    </row>
    <row r="21" spans="1:25" ht="15.75" customHeight="1">
      <c r="A21" s="95" t="s">
        <v>3377</v>
      </c>
      <c r="B21" s="70" t="s">
        <v>51</v>
      </c>
      <c r="C21" s="70" t="s">
        <v>3378</v>
      </c>
      <c r="D21" s="124" t="s">
        <v>790</v>
      </c>
      <c r="E21" s="124"/>
      <c r="F21" s="124">
        <v>44656</v>
      </c>
      <c r="G21" s="124" t="s">
        <v>3379</v>
      </c>
      <c r="H21" s="200"/>
      <c r="I21" s="23">
        <v>50</v>
      </c>
      <c r="J21" s="95" t="s">
        <v>50</v>
      </c>
      <c r="K21" s="3"/>
      <c r="L21" s="3"/>
      <c r="M21" s="3"/>
      <c r="N21" s="3"/>
      <c r="O21" s="3"/>
      <c r="P21" s="3"/>
      <c r="Q21" s="3"/>
      <c r="R21" s="3"/>
      <c r="S21" s="3"/>
      <c r="T21" s="3"/>
      <c r="U21" s="3"/>
      <c r="V21" s="3"/>
      <c r="W21" s="3"/>
      <c r="X21" s="3"/>
      <c r="Y21" s="3"/>
    </row>
    <row r="22" spans="1:25" ht="15.75" customHeight="1">
      <c r="A22" s="95" t="s">
        <v>3377</v>
      </c>
      <c r="B22" s="70" t="s">
        <v>51</v>
      </c>
      <c r="C22" s="70" t="s">
        <v>3380</v>
      </c>
      <c r="D22" s="124" t="s">
        <v>790</v>
      </c>
      <c r="E22" s="124"/>
      <c r="F22" s="124" t="s">
        <v>3381</v>
      </c>
      <c r="G22" s="124" t="s">
        <v>3379</v>
      </c>
      <c r="H22" s="200"/>
      <c r="I22" s="23">
        <v>50</v>
      </c>
      <c r="J22" s="95" t="s">
        <v>50</v>
      </c>
      <c r="K22" s="3"/>
      <c r="L22" s="3"/>
      <c r="M22" s="3"/>
      <c r="N22" s="3"/>
      <c r="O22" s="3"/>
      <c r="P22" s="3"/>
      <c r="Q22" s="3"/>
      <c r="R22" s="3"/>
      <c r="S22" s="3"/>
      <c r="T22" s="3"/>
      <c r="U22" s="3"/>
      <c r="V22" s="3"/>
      <c r="W22" s="3"/>
      <c r="X22" s="3"/>
      <c r="Y22" s="3"/>
    </row>
    <row r="23" spans="1:25" ht="15.75" customHeight="1">
      <c r="A23" s="95" t="s">
        <v>3377</v>
      </c>
      <c r="B23" s="70" t="s">
        <v>51</v>
      </c>
      <c r="C23" s="70" t="s">
        <v>3382</v>
      </c>
      <c r="D23" s="124" t="s">
        <v>790</v>
      </c>
      <c r="E23" s="124"/>
      <c r="F23" s="124" t="s">
        <v>3383</v>
      </c>
      <c r="G23" s="124" t="s">
        <v>3384</v>
      </c>
      <c r="H23" s="200"/>
      <c r="I23" s="23">
        <v>50</v>
      </c>
      <c r="J23" s="95" t="s">
        <v>50</v>
      </c>
      <c r="K23" s="3"/>
      <c r="L23" s="3"/>
      <c r="M23" s="3"/>
      <c r="N23" s="3"/>
      <c r="O23" s="3"/>
      <c r="P23" s="3"/>
      <c r="Q23" s="3"/>
      <c r="R23" s="3"/>
      <c r="S23" s="3"/>
      <c r="T23" s="3"/>
      <c r="U23" s="3"/>
      <c r="V23" s="3"/>
      <c r="W23" s="3"/>
      <c r="X23" s="3"/>
      <c r="Y23" s="3"/>
    </row>
    <row r="24" spans="1:25" ht="15.75" customHeight="1">
      <c r="A24" s="95" t="s">
        <v>53</v>
      </c>
      <c r="B24" s="70" t="s">
        <v>51</v>
      </c>
      <c r="C24" s="205" t="s">
        <v>3385</v>
      </c>
      <c r="D24" s="95" t="s">
        <v>3386</v>
      </c>
      <c r="E24" s="178" t="s">
        <v>3387</v>
      </c>
      <c r="F24" s="95" t="s">
        <v>3388</v>
      </c>
      <c r="G24" s="95">
        <v>150</v>
      </c>
      <c r="H24" s="70">
        <v>2</v>
      </c>
      <c r="I24" s="201">
        <v>150</v>
      </c>
      <c r="J24" s="95" t="s">
        <v>53</v>
      </c>
      <c r="K24" s="3"/>
      <c r="L24" s="3"/>
      <c r="M24" s="3"/>
      <c r="N24" s="3"/>
      <c r="O24" s="3"/>
      <c r="P24" s="3"/>
      <c r="Q24" s="3"/>
      <c r="R24" s="3"/>
      <c r="S24" s="3"/>
      <c r="T24" s="3"/>
      <c r="U24" s="3"/>
      <c r="V24" s="3"/>
      <c r="W24" s="3"/>
      <c r="X24" s="3"/>
      <c r="Y24" s="3"/>
    </row>
    <row r="25" spans="1:25" ht="15.75" customHeight="1">
      <c r="A25" s="95" t="s">
        <v>53</v>
      </c>
      <c r="B25" s="70" t="s">
        <v>51</v>
      </c>
      <c r="C25" s="95" t="s">
        <v>261</v>
      </c>
      <c r="D25" s="63" t="s">
        <v>1107</v>
      </c>
      <c r="E25" s="206" t="s">
        <v>3389</v>
      </c>
      <c r="F25" s="63" t="s">
        <v>3390</v>
      </c>
      <c r="G25" s="63">
        <v>50</v>
      </c>
      <c r="H25" s="64" t="s">
        <v>3391</v>
      </c>
      <c r="I25" s="201">
        <v>50</v>
      </c>
      <c r="J25" s="95" t="s">
        <v>53</v>
      </c>
      <c r="K25" s="3"/>
      <c r="L25" s="3"/>
      <c r="M25" s="3"/>
      <c r="N25" s="3"/>
      <c r="O25" s="3"/>
      <c r="P25" s="3"/>
      <c r="Q25" s="3"/>
      <c r="R25" s="3"/>
      <c r="S25" s="3"/>
      <c r="T25" s="3"/>
      <c r="U25" s="3"/>
      <c r="V25" s="3"/>
      <c r="W25" s="3"/>
      <c r="X25" s="3"/>
      <c r="Y25" s="3"/>
    </row>
    <row r="26" spans="1:25" ht="15.75" customHeight="1">
      <c r="A26" s="95" t="s">
        <v>53</v>
      </c>
      <c r="B26" s="70" t="s">
        <v>51</v>
      </c>
      <c r="C26" s="95" t="s">
        <v>351</v>
      </c>
      <c r="D26" s="95" t="s">
        <v>1107</v>
      </c>
      <c r="E26" s="178" t="s">
        <v>3392</v>
      </c>
      <c r="F26" s="95" t="s">
        <v>3393</v>
      </c>
      <c r="G26" s="95">
        <v>100</v>
      </c>
      <c r="H26" s="70" t="s">
        <v>3391</v>
      </c>
      <c r="I26" s="201">
        <v>100</v>
      </c>
      <c r="J26" s="95" t="s">
        <v>53</v>
      </c>
      <c r="K26" s="3"/>
      <c r="L26" s="3"/>
      <c r="M26" s="3"/>
      <c r="N26" s="3"/>
      <c r="O26" s="3"/>
      <c r="P26" s="3"/>
      <c r="Q26" s="3"/>
      <c r="R26" s="3"/>
      <c r="S26" s="3"/>
      <c r="T26" s="3"/>
      <c r="U26" s="3"/>
      <c r="V26" s="3"/>
      <c r="W26" s="3"/>
      <c r="X26" s="3"/>
      <c r="Y26" s="3"/>
    </row>
    <row r="27" spans="1:25" ht="15.75" customHeight="1">
      <c r="A27" s="95" t="s">
        <v>53</v>
      </c>
      <c r="B27" s="70" t="s">
        <v>51</v>
      </c>
      <c r="C27" s="95" t="s">
        <v>261</v>
      </c>
      <c r="D27" s="63" t="s">
        <v>1107</v>
      </c>
      <c r="E27" s="206" t="s">
        <v>3389</v>
      </c>
      <c r="F27" s="95" t="s">
        <v>3394</v>
      </c>
      <c r="G27" s="63">
        <v>50</v>
      </c>
      <c r="H27" s="64" t="s">
        <v>3391</v>
      </c>
      <c r="I27" s="201">
        <v>50</v>
      </c>
      <c r="J27" s="95" t="s">
        <v>53</v>
      </c>
      <c r="K27" s="3"/>
      <c r="L27" s="3"/>
      <c r="M27" s="3"/>
      <c r="N27" s="3"/>
      <c r="O27" s="3"/>
      <c r="P27" s="3"/>
      <c r="Q27" s="3"/>
      <c r="R27" s="3"/>
      <c r="S27" s="3"/>
      <c r="T27" s="3"/>
      <c r="U27" s="3"/>
      <c r="V27" s="3"/>
      <c r="W27" s="3"/>
      <c r="X27" s="3"/>
      <c r="Y27" s="3"/>
    </row>
    <row r="28" spans="1:25" ht="15.75" customHeight="1">
      <c r="A28" s="95" t="s">
        <v>53</v>
      </c>
      <c r="B28" s="70" t="s">
        <v>51</v>
      </c>
      <c r="C28" s="95" t="s">
        <v>304</v>
      </c>
      <c r="D28" s="95" t="s">
        <v>1107</v>
      </c>
      <c r="E28" s="178" t="s">
        <v>3395</v>
      </c>
      <c r="F28" s="95" t="s">
        <v>3396</v>
      </c>
      <c r="G28" s="95">
        <v>50</v>
      </c>
      <c r="H28" s="70" t="s">
        <v>3397</v>
      </c>
      <c r="I28" s="201">
        <v>300</v>
      </c>
      <c r="J28" s="95" t="s">
        <v>53</v>
      </c>
      <c r="K28" s="3"/>
      <c r="L28" s="3"/>
      <c r="M28" s="3"/>
      <c r="N28" s="3"/>
      <c r="O28" s="3"/>
      <c r="P28" s="3"/>
      <c r="Q28" s="3"/>
      <c r="R28" s="3"/>
      <c r="S28" s="3"/>
      <c r="T28" s="3"/>
      <c r="U28" s="3"/>
      <c r="V28" s="3"/>
      <c r="W28" s="3"/>
      <c r="X28" s="3"/>
      <c r="Y28" s="3"/>
    </row>
    <row r="29" spans="1:25" ht="15.75" customHeight="1">
      <c r="A29" s="95" t="s">
        <v>53</v>
      </c>
      <c r="B29" s="70" t="s">
        <v>51</v>
      </c>
      <c r="C29" s="95" t="s">
        <v>3398</v>
      </c>
      <c r="D29" s="95" t="s">
        <v>1107</v>
      </c>
      <c r="E29" s="178" t="s">
        <v>3399</v>
      </c>
      <c r="F29" s="207">
        <v>44711</v>
      </c>
      <c r="G29" s="95">
        <v>50</v>
      </c>
      <c r="H29" s="70" t="s">
        <v>3391</v>
      </c>
      <c r="I29" s="201">
        <v>50</v>
      </c>
      <c r="J29" s="95" t="s">
        <v>53</v>
      </c>
      <c r="K29" s="3"/>
      <c r="L29" s="3"/>
      <c r="M29" s="3"/>
      <c r="N29" s="3"/>
      <c r="O29" s="3"/>
      <c r="P29" s="3"/>
      <c r="Q29" s="3"/>
      <c r="R29" s="3"/>
      <c r="S29" s="3"/>
      <c r="T29" s="3"/>
      <c r="U29" s="3"/>
      <c r="V29" s="3"/>
      <c r="W29" s="3"/>
      <c r="X29" s="3"/>
      <c r="Y29" s="3"/>
    </row>
    <row r="30" spans="1:25" ht="15.75" customHeight="1">
      <c r="A30" s="95" t="s">
        <v>53</v>
      </c>
      <c r="B30" s="70" t="s">
        <v>51</v>
      </c>
      <c r="C30" s="95" t="s">
        <v>3400</v>
      </c>
      <c r="D30" s="95" t="s">
        <v>3386</v>
      </c>
      <c r="E30" s="178" t="s">
        <v>3401</v>
      </c>
      <c r="F30" s="207">
        <v>44711</v>
      </c>
      <c r="G30" s="95">
        <v>50</v>
      </c>
      <c r="H30" s="70" t="s">
        <v>2647</v>
      </c>
      <c r="I30" s="201">
        <v>50</v>
      </c>
      <c r="J30" s="95" t="s">
        <v>53</v>
      </c>
      <c r="K30" s="3"/>
      <c r="L30" s="3"/>
      <c r="M30" s="3"/>
      <c r="N30" s="3"/>
      <c r="O30" s="3"/>
      <c r="P30" s="3"/>
      <c r="Q30" s="3"/>
      <c r="R30" s="3"/>
      <c r="S30" s="3"/>
      <c r="T30" s="3"/>
      <c r="U30" s="3"/>
      <c r="V30" s="3"/>
      <c r="W30" s="3"/>
      <c r="X30" s="3"/>
      <c r="Y30" s="3"/>
    </row>
    <row r="31" spans="1:25" ht="15.75" customHeight="1">
      <c r="A31" s="95" t="s">
        <v>53</v>
      </c>
      <c r="B31" s="70" t="s">
        <v>51</v>
      </c>
      <c r="C31" s="95" t="s">
        <v>351</v>
      </c>
      <c r="D31" s="95" t="s">
        <v>1107</v>
      </c>
      <c r="E31" s="178" t="s">
        <v>3402</v>
      </c>
      <c r="F31" s="207">
        <v>44698</v>
      </c>
      <c r="G31" s="95">
        <v>50</v>
      </c>
      <c r="H31" s="70" t="s">
        <v>3391</v>
      </c>
      <c r="I31" s="201">
        <v>50</v>
      </c>
      <c r="J31" s="95" t="s">
        <v>53</v>
      </c>
      <c r="K31" s="3"/>
      <c r="L31" s="3"/>
      <c r="M31" s="3"/>
      <c r="N31" s="3"/>
      <c r="O31" s="3"/>
      <c r="P31" s="3"/>
      <c r="Q31" s="3"/>
      <c r="R31" s="3"/>
      <c r="S31" s="3"/>
      <c r="T31" s="3"/>
      <c r="U31" s="3"/>
      <c r="V31" s="3"/>
      <c r="W31" s="3"/>
      <c r="X31" s="3"/>
      <c r="Y31" s="3"/>
    </row>
    <row r="32" spans="1:25" ht="15.75" customHeight="1">
      <c r="A32" s="95" t="s">
        <v>53</v>
      </c>
      <c r="B32" s="70" t="s">
        <v>51</v>
      </c>
      <c r="C32" s="95" t="s">
        <v>351</v>
      </c>
      <c r="D32" s="95" t="s">
        <v>1107</v>
      </c>
      <c r="E32" s="178" t="s">
        <v>3402</v>
      </c>
      <c r="F32" s="207">
        <v>44743</v>
      </c>
      <c r="G32" s="95">
        <v>50</v>
      </c>
      <c r="H32" s="70" t="s">
        <v>3391</v>
      </c>
      <c r="I32" s="201">
        <v>50</v>
      </c>
      <c r="J32" s="95" t="s">
        <v>53</v>
      </c>
      <c r="K32" s="3"/>
      <c r="L32" s="3"/>
      <c r="M32" s="3"/>
      <c r="N32" s="3"/>
      <c r="O32" s="3"/>
      <c r="P32" s="3"/>
      <c r="Q32" s="3"/>
      <c r="R32" s="3"/>
      <c r="S32" s="3"/>
      <c r="T32" s="3"/>
      <c r="U32" s="3"/>
      <c r="V32" s="3"/>
      <c r="W32" s="3"/>
      <c r="X32" s="3"/>
      <c r="Y32" s="3"/>
    </row>
    <row r="33" spans="1:25" ht="15.75" customHeight="1">
      <c r="A33" s="95" t="s">
        <v>53</v>
      </c>
      <c r="B33" s="70" t="s">
        <v>51</v>
      </c>
      <c r="C33" s="95" t="s">
        <v>3400</v>
      </c>
      <c r="D33" s="95" t="s">
        <v>3386</v>
      </c>
      <c r="E33" s="178" t="s">
        <v>3401</v>
      </c>
      <c r="F33" s="207">
        <v>44810</v>
      </c>
      <c r="G33" s="95">
        <v>50</v>
      </c>
      <c r="H33" s="70" t="s">
        <v>2647</v>
      </c>
      <c r="I33" s="201">
        <v>50</v>
      </c>
      <c r="J33" s="95" t="s">
        <v>53</v>
      </c>
      <c r="K33" s="3"/>
      <c r="L33" s="3"/>
      <c r="M33" s="3"/>
      <c r="N33" s="3"/>
      <c r="O33" s="3"/>
      <c r="P33" s="3"/>
      <c r="Q33" s="3"/>
      <c r="R33" s="3"/>
      <c r="S33" s="3"/>
      <c r="T33" s="3"/>
      <c r="U33" s="3"/>
      <c r="V33" s="3"/>
      <c r="W33" s="3"/>
      <c r="X33" s="3"/>
      <c r="Y33" s="3"/>
    </row>
    <row r="34" spans="1:25" ht="15.75" customHeight="1">
      <c r="A34" s="95" t="s">
        <v>1108</v>
      </c>
      <c r="B34" s="70" t="s">
        <v>51</v>
      </c>
      <c r="C34" s="95" t="s">
        <v>3403</v>
      </c>
      <c r="D34" s="95" t="s">
        <v>425</v>
      </c>
      <c r="E34" s="178" t="s">
        <v>3404</v>
      </c>
      <c r="F34" s="207">
        <v>2022</v>
      </c>
      <c r="G34" s="95">
        <v>50</v>
      </c>
      <c r="H34" s="70">
        <v>300</v>
      </c>
      <c r="I34" s="201">
        <v>300</v>
      </c>
      <c r="J34" s="95" t="s">
        <v>56</v>
      </c>
      <c r="K34" s="3"/>
      <c r="L34" s="3"/>
      <c r="M34" s="3"/>
      <c r="N34" s="3"/>
      <c r="O34" s="3"/>
      <c r="P34" s="3"/>
      <c r="Q34" s="3"/>
      <c r="R34" s="3"/>
      <c r="S34" s="3"/>
      <c r="T34" s="3"/>
      <c r="U34" s="3"/>
      <c r="V34" s="3"/>
      <c r="W34" s="3"/>
      <c r="X34" s="3"/>
      <c r="Y34" s="3"/>
    </row>
    <row r="35" spans="1:25" ht="15.75" customHeight="1">
      <c r="A35" s="95" t="s">
        <v>1108</v>
      </c>
      <c r="B35" s="70" t="s">
        <v>51</v>
      </c>
      <c r="C35" s="95" t="s">
        <v>3405</v>
      </c>
      <c r="D35" s="95" t="s">
        <v>790</v>
      </c>
      <c r="E35" s="178" t="s">
        <v>3406</v>
      </c>
      <c r="F35" s="207">
        <v>2022</v>
      </c>
      <c r="G35" s="95">
        <v>50</v>
      </c>
      <c r="H35" s="70">
        <v>100</v>
      </c>
      <c r="I35" s="201">
        <v>100</v>
      </c>
      <c r="J35" s="95" t="s">
        <v>56</v>
      </c>
      <c r="K35" s="3"/>
      <c r="L35" s="3"/>
      <c r="M35" s="3"/>
      <c r="N35" s="3"/>
      <c r="O35" s="3"/>
      <c r="P35" s="3"/>
      <c r="Q35" s="3"/>
      <c r="R35" s="3"/>
      <c r="S35" s="3"/>
      <c r="T35" s="3"/>
      <c r="U35" s="3"/>
      <c r="V35" s="3"/>
      <c r="W35" s="3"/>
      <c r="X35" s="3"/>
      <c r="Y35" s="3"/>
    </row>
    <row r="36" spans="1:25" ht="15.75" customHeight="1">
      <c r="A36" s="95" t="s">
        <v>1108</v>
      </c>
      <c r="B36" s="70" t="s">
        <v>51</v>
      </c>
      <c r="C36" s="95" t="s">
        <v>3407</v>
      </c>
      <c r="D36" s="95" t="s">
        <v>3408</v>
      </c>
      <c r="E36" s="178" t="s">
        <v>3409</v>
      </c>
      <c r="F36" s="207">
        <v>2022</v>
      </c>
      <c r="G36" s="95">
        <v>50</v>
      </c>
      <c r="H36" s="70" t="s">
        <v>3410</v>
      </c>
      <c r="I36" s="201">
        <v>100</v>
      </c>
      <c r="J36" s="95" t="s">
        <v>56</v>
      </c>
      <c r="K36" s="3"/>
      <c r="L36" s="3"/>
      <c r="M36" s="3"/>
      <c r="N36" s="3"/>
      <c r="O36" s="3"/>
      <c r="P36" s="3"/>
      <c r="Q36" s="3"/>
      <c r="R36" s="3"/>
      <c r="S36" s="3"/>
      <c r="T36" s="3"/>
      <c r="U36" s="3"/>
      <c r="V36" s="3"/>
      <c r="W36" s="3"/>
      <c r="X36" s="3"/>
      <c r="Y36" s="3"/>
    </row>
    <row r="37" spans="1:25" ht="15.75" customHeight="1">
      <c r="A37" s="95" t="s">
        <v>1108</v>
      </c>
      <c r="B37" s="70" t="s">
        <v>51</v>
      </c>
      <c r="C37" s="95" t="s">
        <v>3411</v>
      </c>
      <c r="D37" s="95" t="s">
        <v>3412</v>
      </c>
      <c r="E37" s="178" t="s">
        <v>3413</v>
      </c>
      <c r="F37" s="207">
        <v>2022</v>
      </c>
      <c r="G37" s="95">
        <v>50</v>
      </c>
      <c r="H37" s="70" t="s">
        <v>3410</v>
      </c>
      <c r="I37" s="201">
        <v>100</v>
      </c>
      <c r="J37" s="95" t="s">
        <v>56</v>
      </c>
      <c r="K37" s="3"/>
      <c r="L37" s="3"/>
      <c r="M37" s="3"/>
      <c r="N37" s="3"/>
      <c r="O37" s="3"/>
      <c r="P37" s="3"/>
      <c r="Q37" s="3"/>
      <c r="R37" s="3"/>
      <c r="S37" s="3"/>
      <c r="T37" s="3"/>
      <c r="U37" s="3"/>
      <c r="V37" s="3"/>
      <c r="W37" s="3"/>
      <c r="X37" s="3"/>
      <c r="Y37" s="3"/>
    </row>
    <row r="38" spans="1:25" ht="15.75" customHeight="1">
      <c r="A38" s="95" t="s">
        <v>1108</v>
      </c>
      <c r="B38" s="70" t="s">
        <v>51</v>
      </c>
      <c r="C38" s="95" t="s">
        <v>3414</v>
      </c>
      <c r="D38" s="95" t="s">
        <v>3415</v>
      </c>
      <c r="E38" s="178" t="s">
        <v>3416</v>
      </c>
      <c r="F38" s="207">
        <v>2022</v>
      </c>
      <c r="G38" s="95">
        <v>50</v>
      </c>
      <c r="H38" s="70" t="s">
        <v>3410</v>
      </c>
      <c r="I38" s="201">
        <v>100</v>
      </c>
      <c r="J38" s="95" t="s">
        <v>56</v>
      </c>
      <c r="K38" s="3"/>
      <c r="L38" s="3"/>
      <c r="M38" s="3"/>
      <c r="N38" s="3"/>
      <c r="O38" s="3"/>
      <c r="P38" s="3"/>
      <c r="Q38" s="3"/>
      <c r="R38" s="3"/>
      <c r="S38" s="3"/>
      <c r="T38" s="3"/>
      <c r="U38" s="3"/>
      <c r="V38" s="3"/>
      <c r="W38" s="3"/>
      <c r="X38" s="3"/>
      <c r="Y38" s="3"/>
    </row>
    <row r="39" spans="1:25" ht="15.75" customHeight="1">
      <c r="A39" s="95" t="s">
        <v>1108</v>
      </c>
      <c r="B39" s="70" t="s">
        <v>51</v>
      </c>
      <c r="C39" s="95" t="s">
        <v>3417</v>
      </c>
      <c r="D39" s="95" t="s">
        <v>3418</v>
      </c>
      <c r="E39" s="178" t="s">
        <v>3419</v>
      </c>
      <c r="F39" s="207">
        <v>2022</v>
      </c>
      <c r="G39" s="95">
        <v>50</v>
      </c>
      <c r="H39" s="70" t="s">
        <v>3420</v>
      </c>
      <c r="I39" s="201">
        <v>50</v>
      </c>
      <c r="J39" s="95" t="s">
        <v>56</v>
      </c>
      <c r="K39" s="3"/>
      <c r="L39" s="3"/>
      <c r="M39" s="3"/>
      <c r="N39" s="3"/>
      <c r="O39" s="3"/>
      <c r="P39" s="3"/>
      <c r="Q39" s="3"/>
      <c r="R39" s="3"/>
      <c r="S39" s="3"/>
      <c r="T39" s="3"/>
      <c r="U39" s="3"/>
      <c r="V39" s="3"/>
      <c r="W39" s="3"/>
      <c r="X39" s="3"/>
      <c r="Y39" s="3"/>
    </row>
    <row r="40" spans="1:25" ht="15.75" customHeight="1">
      <c r="A40" s="95" t="s">
        <v>1108</v>
      </c>
      <c r="B40" s="70" t="s">
        <v>51</v>
      </c>
      <c r="C40" s="95" t="s">
        <v>3421</v>
      </c>
      <c r="D40" s="95" t="s">
        <v>3422</v>
      </c>
      <c r="E40" s="178" t="s">
        <v>3423</v>
      </c>
      <c r="F40" s="207">
        <v>2022</v>
      </c>
      <c r="G40" s="95">
        <v>50</v>
      </c>
      <c r="H40" s="70" t="s">
        <v>3424</v>
      </c>
      <c r="I40" s="201">
        <v>75</v>
      </c>
      <c r="J40" s="95" t="s">
        <v>56</v>
      </c>
      <c r="K40" s="3"/>
      <c r="L40" s="3"/>
      <c r="M40" s="3"/>
      <c r="N40" s="3"/>
      <c r="O40" s="3"/>
      <c r="P40" s="3"/>
      <c r="Q40" s="3"/>
      <c r="R40" s="3"/>
      <c r="S40" s="3"/>
      <c r="T40" s="3"/>
      <c r="U40" s="3"/>
      <c r="V40" s="3"/>
      <c r="W40" s="3"/>
      <c r="X40" s="3"/>
      <c r="Y40" s="3"/>
    </row>
    <row r="41" spans="1:25" ht="15.75" customHeight="1">
      <c r="A41" s="95" t="s">
        <v>1108</v>
      </c>
      <c r="B41" s="70" t="s">
        <v>51</v>
      </c>
      <c r="C41" s="95" t="s">
        <v>3425</v>
      </c>
      <c r="D41" s="95" t="s">
        <v>3426</v>
      </c>
      <c r="E41" s="178" t="s">
        <v>3427</v>
      </c>
      <c r="F41" s="207">
        <v>2022</v>
      </c>
      <c r="G41" s="95">
        <v>50</v>
      </c>
      <c r="H41" s="70" t="s">
        <v>3428</v>
      </c>
      <c r="I41" s="201">
        <v>150</v>
      </c>
      <c r="J41" s="95" t="s">
        <v>56</v>
      </c>
      <c r="K41" s="3"/>
      <c r="L41" s="3"/>
      <c r="M41" s="3"/>
      <c r="N41" s="3"/>
      <c r="O41" s="3"/>
      <c r="P41" s="3"/>
      <c r="Q41" s="3"/>
      <c r="R41" s="3"/>
      <c r="S41" s="3"/>
      <c r="T41" s="3"/>
      <c r="U41" s="3"/>
      <c r="V41" s="3"/>
      <c r="W41" s="3"/>
      <c r="X41" s="3"/>
      <c r="Y41" s="3"/>
    </row>
    <row r="42" spans="1:25" ht="15.75" customHeight="1">
      <c r="A42" s="95" t="s">
        <v>1108</v>
      </c>
      <c r="B42" s="70" t="s">
        <v>51</v>
      </c>
      <c r="C42" s="95" t="s">
        <v>3429</v>
      </c>
      <c r="D42" s="95" t="s">
        <v>425</v>
      </c>
      <c r="E42" s="178" t="s">
        <v>3430</v>
      </c>
      <c r="F42" s="207">
        <v>2022</v>
      </c>
      <c r="G42" s="95">
        <v>50</v>
      </c>
      <c r="H42" s="70" t="s">
        <v>3410</v>
      </c>
      <c r="I42" s="201">
        <v>100</v>
      </c>
      <c r="J42" s="95" t="s">
        <v>56</v>
      </c>
      <c r="K42" s="3"/>
      <c r="L42" s="3"/>
      <c r="M42" s="3"/>
      <c r="N42" s="3"/>
      <c r="O42" s="3"/>
      <c r="P42" s="3"/>
      <c r="Q42" s="3"/>
      <c r="R42" s="3"/>
      <c r="S42" s="3"/>
      <c r="T42" s="3"/>
      <c r="U42" s="3"/>
      <c r="V42" s="3"/>
      <c r="W42" s="3"/>
      <c r="X42" s="3"/>
      <c r="Y42" s="3"/>
    </row>
    <row r="43" spans="1:25" ht="15.75" customHeight="1">
      <c r="A43" s="95" t="s">
        <v>1108</v>
      </c>
      <c r="B43" s="70" t="s">
        <v>51</v>
      </c>
      <c r="C43" s="95" t="s">
        <v>3431</v>
      </c>
      <c r="D43" s="95" t="s">
        <v>1112</v>
      </c>
      <c r="E43" s="178" t="s">
        <v>3432</v>
      </c>
      <c r="F43" s="207">
        <v>44899</v>
      </c>
      <c r="G43" s="95">
        <v>10</v>
      </c>
      <c r="H43" s="70" t="s">
        <v>3420</v>
      </c>
      <c r="I43" s="201">
        <v>50</v>
      </c>
      <c r="J43" s="95" t="s">
        <v>56</v>
      </c>
      <c r="K43" s="3"/>
      <c r="L43" s="3"/>
      <c r="M43" s="3"/>
      <c r="N43" s="3"/>
      <c r="O43" s="3"/>
      <c r="P43" s="3"/>
      <c r="Q43" s="3"/>
      <c r="R43" s="3"/>
      <c r="S43" s="3"/>
      <c r="T43" s="3"/>
      <c r="U43" s="3"/>
      <c r="V43" s="3"/>
      <c r="W43" s="3"/>
      <c r="X43" s="3"/>
      <c r="Y43" s="3"/>
    </row>
    <row r="44" spans="1:25" ht="15.75" customHeight="1">
      <c r="A44" s="95" t="s">
        <v>1108</v>
      </c>
      <c r="B44" s="70" t="s">
        <v>51</v>
      </c>
      <c r="C44" s="95" t="s">
        <v>3433</v>
      </c>
      <c r="D44" s="95" t="s">
        <v>425</v>
      </c>
      <c r="E44" s="178" t="s">
        <v>3434</v>
      </c>
      <c r="F44" s="207">
        <v>44655</v>
      </c>
      <c r="G44" s="95">
        <v>10</v>
      </c>
      <c r="H44" s="70" t="s">
        <v>3420</v>
      </c>
      <c r="I44" s="201">
        <v>50</v>
      </c>
      <c r="J44" s="95" t="s">
        <v>56</v>
      </c>
      <c r="K44" s="3"/>
      <c r="L44" s="3"/>
      <c r="M44" s="3"/>
      <c r="N44" s="3"/>
      <c r="O44" s="3"/>
      <c r="P44" s="3"/>
      <c r="Q44" s="3"/>
      <c r="R44" s="3"/>
      <c r="S44" s="3"/>
      <c r="T44" s="3"/>
      <c r="U44" s="3"/>
      <c r="V44" s="3"/>
      <c r="W44" s="3"/>
      <c r="X44" s="3"/>
      <c r="Y44" s="3"/>
    </row>
    <row r="45" spans="1:25" ht="15.75" customHeight="1">
      <c r="A45" s="95" t="s">
        <v>1108</v>
      </c>
      <c r="B45" s="70" t="s">
        <v>51</v>
      </c>
      <c r="C45" s="95" t="s">
        <v>236</v>
      </c>
      <c r="D45" s="95" t="s">
        <v>1112</v>
      </c>
      <c r="E45" s="178" t="s">
        <v>3435</v>
      </c>
      <c r="F45" s="207">
        <v>44634</v>
      </c>
      <c r="G45" s="95">
        <v>10</v>
      </c>
      <c r="H45" s="70" t="s">
        <v>3420</v>
      </c>
      <c r="I45" s="201">
        <v>50</v>
      </c>
      <c r="J45" s="95" t="s">
        <v>56</v>
      </c>
      <c r="K45" s="3"/>
      <c r="L45" s="3"/>
      <c r="M45" s="3"/>
      <c r="N45" s="3"/>
      <c r="O45" s="3"/>
      <c r="P45" s="3"/>
      <c r="Q45" s="3"/>
      <c r="R45" s="3"/>
      <c r="S45" s="3"/>
      <c r="T45" s="3"/>
      <c r="U45" s="3"/>
      <c r="V45" s="3"/>
      <c r="W45" s="3"/>
      <c r="X45" s="3"/>
      <c r="Y45" s="3"/>
    </row>
    <row r="46" spans="1:25" ht="15.75" customHeight="1">
      <c r="A46" s="95" t="s">
        <v>1108</v>
      </c>
      <c r="B46" s="70" t="s">
        <v>51</v>
      </c>
      <c r="C46" s="95" t="s">
        <v>3436</v>
      </c>
      <c r="D46" s="95" t="s">
        <v>1112</v>
      </c>
      <c r="E46" s="178" t="s">
        <v>3437</v>
      </c>
      <c r="F46" s="207">
        <v>44626</v>
      </c>
      <c r="G46" s="95">
        <v>10</v>
      </c>
      <c r="H46" s="70" t="s">
        <v>3420</v>
      </c>
      <c r="I46" s="201">
        <v>50</v>
      </c>
      <c r="J46" s="95" t="s">
        <v>56</v>
      </c>
      <c r="K46" s="3"/>
      <c r="L46" s="3"/>
      <c r="M46" s="3"/>
      <c r="N46" s="3"/>
      <c r="O46" s="3"/>
      <c r="P46" s="3"/>
      <c r="Q46" s="3"/>
      <c r="R46" s="3"/>
      <c r="S46" s="3"/>
      <c r="T46" s="3"/>
      <c r="U46" s="3"/>
      <c r="V46" s="3"/>
      <c r="W46" s="3"/>
      <c r="X46" s="3"/>
      <c r="Y46" s="3"/>
    </row>
    <row r="47" spans="1:25" ht="15.75" customHeight="1">
      <c r="A47" s="95" t="s">
        <v>1108</v>
      </c>
      <c r="B47" s="70" t="s">
        <v>51</v>
      </c>
      <c r="C47" s="95" t="s">
        <v>3438</v>
      </c>
      <c r="D47" s="95" t="s">
        <v>1112</v>
      </c>
      <c r="E47" s="178" t="s">
        <v>3439</v>
      </c>
      <c r="F47" s="207">
        <v>44806</v>
      </c>
      <c r="G47" s="95">
        <v>10</v>
      </c>
      <c r="H47" s="70" t="s">
        <v>3420</v>
      </c>
      <c r="I47" s="201">
        <v>50</v>
      </c>
      <c r="J47" s="95" t="s">
        <v>56</v>
      </c>
      <c r="K47" s="3"/>
      <c r="L47" s="3"/>
      <c r="M47" s="3"/>
      <c r="N47" s="3"/>
      <c r="O47" s="3"/>
      <c r="P47" s="3"/>
      <c r="Q47" s="3"/>
      <c r="R47" s="3"/>
      <c r="S47" s="3"/>
      <c r="T47" s="3"/>
      <c r="U47" s="3"/>
      <c r="V47" s="3"/>
      <c r="W47" s="3"/>
      <c r="X47" s="3"/>
      <c r="Y47" s="3"/>
    </row>
    <row r="48" spans="1:25" ht="15.75" customHeight="1">
      <c r="A48" s="95" t="s">
        <v>1108</v>
      </c>
      <c r="B48" s="70" t="s">
        <v>51</v>
      </c>
      <c r="C48" s="95" t="s">
        <v>3440</v>
      </c>
      <c r="D48" s="95" t="s">
        <v>1112</v>
      </c>
      <c r="E48" s="178" t="s">
        <v>3441</v>
      </c>
      <c r="F48" s="207">
        <v>44854</v>
      </c>
      <c r="G48" s="95">
        <v>10</v>
      </c>
      <c r="H48" s="70" t="s">
        <v>3420</v>
      </c>
      <c r="I48" s="201">
        <v>50</v>
      </c>
      <c r="J48" s="95" t="s">
        <v>56</v>
      </c>
      <c r="K48" s="3"/>
      <c r="L48" s="3"/>
      <c r="M48" s="3"/>
      <c r="N48" s="3"/>
      <c r="O48" s="3"/>
      <c r="P48" s="3"/>
      <c r="Q48" s="3"/>
      <c r="R48" s="3"/>
      <c r="S48" s="3"/>
      <c r="T48" s="3"/>
      <c r="U48" s="3"/>
      <c r="V48" s="3"/>
      <c r="W48" s="3"/>
      <c r="X48" s="3"/>
      <c r="Y48" s="3"/>
    </row>
    <row r="49" spans="1:25" ht="15.75" customHeight="1">
      <c r="A49" s="95" t="s">
        <v>1108</v>
      </c>
      <c r="B49" s="70" t="s">
        <v>51</v>
      </c>
      <c r="C49" s="95" t="s">
        <v>3442</v>
      </c>
      <c r="D49" s="95" t="s">
        <v>1112</v>
      </c>
      <c r="E49" s="178" t="s">
        <v>3399</v>
      </c>
      <c r="F49" s="207">
        <v>44757</v>
      </c>
      <c r="G49" s="95">
        <v>10</v>
      </c>
      <c r="H49" s="70" t="s">
        <v>3420</v>
      </c>
      <c r="I49" s="201">
        <v>50</v>
      </c>
      <c r="J49" s="95" t="s">
        <v>56</v>
      </c>
      <c r="K49" s="3"/>
      <c r="L49" s="3"/>
      <c r="M49" s="3"/>
      <c r="N49" s="3"/>
      <c r="O49" s="3"/>
      <c r="P49" s="3"/>
      <c r="Q49" s="3"/>
      <c r="R49" s="3"/>
      <c r="S49" s="3"/>
      <c r="T49" s="3"/>
      <c r="U49" s="3"/>
      <c r="V49" s="3"/>
      <c r="W49" s="3"/>
      <c r="X49" s="3"/>
      <c r="Y49" s="3"/>
    </row>
    <row r="50" spans="1:25" ht="15.75" customHeight="1">
      <c r="A50" s="95" t="s">
        <v>1108</v>
      </c>
      <c r="B50" s="70" t="s">
        <v>51</v>
      </c>
      <c r="C50" s="95" t="s">
        <v>3443</v>
      </c>
      <c r="D50" s="95" t="s">
        <v>425</v>
      </c>
      <c r="E50" s="178" t="s">
        <v>3444</v>
      </c>
      <c r="F50" s="207">
        <v>44593</v>
      </c>
      <c r="G50" s="95">
        <v>10</v>
      </c>
      <c r="H50" s="70" t="s">
        <v>3420</v>
      </c>
      <c r="I50" s="201">
        <v>50</v>
      </c>
      <c r="J50" s="95" t="s">
        <v>56</v>
      </c>
      <c r="K50" s="3"/>
      <c r="L50" s="3"/>
      <c r="M50" s="3"/>
      <c r="N50" s="3"/>
      <c r="O50" s="3"/>
      <c r="P50" s="3"/>
      <c r="Q50" s="3"/>
      <c r="R50" s="3"/>
      <c r="S50" s="3"/>
      <c r="T50" s="3"/>
      <c r="U50" s="3"/>
      <c r="V50" s="3"/>
      <c r="W50" s="3"/>
      <c r="X50" s="3"/>
      <c r="Y50" s="3"/>
    </row>
    <row r="51" spans="1:25" ht="15.75" customHeight="1">
      <c r="A51" s="95" t="s">
        <v>1108</v>
      </c>
      <c r="B51" s="70" t="s">
        <v>51</v>
      </c>
      <c r="C51" s="95" t="s">
        <v>3445</v>
      </c>
      <c r="D51" s="95" t="s">
        <v>1112</v>
      </c>
      <c r="E51" s="178" t="s">
        <v>3402</v>
      </c>
      <c r="F51" s="207">
        <v>44593</v>
      </c>
      <c r="G51" s="95">
        <v>10</v>
      </c>
      <c r="H51" s="70" t="s">
        <v>3420</v>
      </c>
      <c r="I51" s="201">
        <v>50</v>
      </c>
      <c r="J51" s="95" t="s">
        <v>56</v>
      </c>
      <c r="K51" s="3"/>
      <c r="L51" s="3"/>
      <c r="M51" s="3"/>
      <c r="N51" s="3"/>
      <c r="O51" s="3"/>
      <c r="P51" s="3"/>
      <c r="Q51" s="3"/>
      <c r="R51" s="3"/>
      <c r="S51" s="3"/>
      <c r="T51" s="3"/>
      <c r="U51" s="3"/>
      <c r="V51" s="3"/>
      <c r="W51" s="3"/>
      <c r="X51" s="3"/>
      <c r="Y51" s="3"/>
    </row>
    <row r="52" spans="1:25" ht="15.75" customHeight="1">
      <c r="A52" s="95" t="s">
        <v>57</v>
      </c>
      <c r="B52" s="70" t="s">
        <v>51</v>
      </c>
      <c r="C52" s="95" t="s">
        <v>3446</v>
      </c>
      <c r="D52" s="95" t="s">
        <v>3447</v>
      </c>
      <c r="E52" s="178" t="s">
        <v>3448</v>
      </c>
      <c r="F52" s="207" t="s">
        <v>3449</v>
      </c>
      <c r="G52" s="95">
        <v>50</v>
      </c>
      <c r="H52" s="70">
        <v>4</v>
      </c>
      <c r="I52" s="201">
        <v>200</v>
      </c>
      <c r="J52" s="95" t="s">
        <v>318</v>
      </c>
      <c r="K52" s="3"/>
      <c r="L52" s="3"/>
      <c r="M52" s="3"/>
      <c r="N52" s="3"/>
      <c r="O52" s="3"/>
      <c r="P52" s="3"/>
      <c r="Q52" s="3"/>
      <c r="R52" s="3"/>
      <c r="S52" s="3"/>
      <c r="T52" s="3"/>
      <c r="U52" s="3"/>
      <c r="V52" s="3"/>
      <c r="W52" s="3"/>
      <c r="X52" s="3"/>
      <c r="Y52" s="3"/>
    </row>
    <row r="53" spans="1:25" ht="15.75" customHeight="1">
      <c r="A53" s="95" t="s">
        <v>57</v>
      </c>
      <c r="B53" s="70" t="s">
        <v>51</v>
      </c>
      <c r="C53" s="95" t="s">
        <v>3450</v>
      </c>
      <c r="D53" s="95" t="s">
        <v>3447</v>
      </c>
      <c r="E53" s="178" t="s">
        <v>3451</v>
      </c>
      <c r="F53" s="207">
        <v>45273</v>
      </c>
      <c r="G53" s="95">
        <v>10</v>
      </c>
      <c r="H53" s="70"/>
      <c r="I53" s="201">
        <v>50</v>
      </c>
      <c r="J53" s="95" t="s">
        <v>318</v>
      </c>
      <c r="K53" s="3"/>
      <c r="L53" s="3"/>
      <c r="M53" s="3"/>
      <c r="N53" s="3"/>
      <c r="O53" s="3"/>
      <c r="P53" s="3"/>
      <c r="Q53" s="3"/>
      <c r="R53" s="3"/>
      <c r="S53" s="3"/>
      <c r="T53" s="3"/>
      <c r="U53" s="3"/>
      <c r="V53" s="3"/>
      <c r="W53" s="3"/>
      <c r="X53" s="3"/>
      <c r="Y53" s="3"/>
    </row>
    <row r="54" spans="1:25" ht="15.75" customHeight="1">
      <c r="A54" s="95" t="s">
        <v>57</v>
      </c>
      <c r="B54" s="70" t="s">
        <v>51</v>
      </c>
      <c r="C54" s="95" t="s">
        <v>3452</v>
      </c>
      <c r="D54" s="95" t="s">
        <v>790</v>
      </c>
      <c r="E54" s="178" t="s">
        <v>3453</v>
      </c>
      <c r="F54" s="207">
        <v>44886</v>
      </c>
      <c r="G54" s="95">
        <v>10</v>
      </c>
      <c r="H54" s="70"/>
      <c r="I54" s="201">
        <v>50</v>
      </c>
      <c r="J54" s="95" t="s">
        <v>318</v>
      </c>
      <c r="K54" s="3"/>
      <c r="L54" s="3"/>
      <c r="M54" s="3"/>
      <c r="N54" s="3"/>
      <c r="O54" s="3"/>
      <c r="P54" s="3"/>
      <c r="Q54" s="3"/>
      <c r="R54" s="3"/>
      <c r="S54" s="3"/>
      <c r="T54" s="3"/>
      <c r="U54" s="3"/>
      <c r="V54" s="3"/>
      <c r="W54" s="3"/>
      <c r="X54" s="3"/>
      <c r="Y54" s="3"/>
    </row>
    <row r="55" spans="1:25" ht="15.75" customHeight="1">
      <c r="A55" s="95" t="s">
        <v>57</v>
      </c>
      <c r="B55" s="70" t="s">
        <v>51</v>
      </c>
      <c r="C55" s="95" t="s">
        <v>3454</v>
      </c>
      <c r="D55" s="95" t="s">
        <v>339</v>
      </c>
      <c r="E55" s="178" t="s">
        <v>3455</v>
      </c>
      <c r="F55" s="207">
        <v>44892</v>
      </c>
      <c r="G55" s="95">
        <v>10</v>
      </c>
      <c r="H55" s="70"/>
      <c r="I55" s="201">
        <v>50</v>
      </c>
      <c r="J55" s="95" t="s">
        <v>318</v>
      </c>
      <c r="K55" s="3"/>
      <c r="L55" s="3"/>
      <c r="M55" s="3"/>
      <c r="N55" s="3"/>
      <c r="O55" s="3"/>
      <c r="P55" s="3"/>
      <c r="Q55" s="3"/>
      <c r="R55" s="3"/>
      <c r="S55" s="3"/>
      <c r="T55" s="3"/>
      <c r="U55" s="3"/>
      <c r="V55" s="3"/>
      <c r="W55" s="3"/>
      <c r="X55" s="3"/>
      <c r="Y55" s="3"/>
    </row>
    <row r="56" spans="1:25" ht="15.75" customHeight="1">
      <c r="A56" s="95" t="s">
        <v>57</v>
      </c>
      <c r="B56" s="70" t="s">
        <v>51</v>
      </c>
      <c r="C56" s="95" t="s">
        <v>3456</v>
      </c>
      <c r="D56" s="95" t="s">
        <v>790</v>
      </c>
      <c r="E56" s="178" t="s">
        <v>3457</v>
      </c>
      <c r="F56" s="207">
        <v>44881</v>
      </c>
      <c r="G56" s="95">
        <v>10</v>
      </c>
      <c r="H56" s="70"/>
      <c r="I56" s="201">
        <v>50</v>
      </c>
      <c r="J56" s="95" t="s">
        <v>318</v>
      </c>
      <c r="K56" s="3"/>
      <c r="L56" s="3"/>
      <c r="M56" s="3"/>
      <c r="N56" s="3"/>
      <c r="O56" s="3"/>
      <c r="P56" s="3"/>
      <c r="Q56" s="3"/>
      <c r="R56" s="3"/>
      <c r="S56" s="3"/>
      <c r="T56" s="3"/>
      <c r="U56" s="3"/>
      <c r="V56" s="3"/>
      <c r="W56" s="3"/>
      <c r="X56" s="3"/>
      <c r="Y56" s="3"/>
    </row>
    <row r="57" spans="1:25" ht="15.75" customHeight="1">
      <c r="A57" s="95" t="s">
        <v>57</v>
      </c>
      <c r="B57" s="70" t="s">
        <v>51</v>
      </c>
      <c r="C57" s="95" t="s">
        <v>3458</v>
      </c>
      <c r="D57" s="95" t="s">
        <v>790</v>
      </c>
      <c r="E57" s="178" t="s">
        <v>3459</v>
      </c>
      <c r="F57" s="207">
        <v>44838</v>
      </c>
      <c r="G57" s="95">
        <v>10</v>
      </c>
      <c r="H57" s="70"/>
      <c r="I57" s="201">
        <v>50</v>
      </c>
      <c r="J57" s="95" t="s">
        <v>318</v>
      </c>
      <c r="K57" s="3"/>
      <c r="L57" s="3"/>
      <c r="M57" s="3"/>
      <c r="N57" s="3"/>
      <c r="O57" s="3"/>
      <c r="P57" s="3"/>
      <c r="Q57" s="3"/>
      <c r="R57" s="3"/>
      <c r="S57" s="3"/>
      <c r="T57" s="3"/>
      <c r="U57" s="3"/>
      <c r="V57" s="3"/>
      <c r="W57" s="3"/>
      <c r="X57" s="3"/>
      <c r="Y57" s="3"/>
    </row>
    <row r="58" spans="1:25" ht="15.75" customHeight="1">
      <c r="A58" s="95" t="s">
        <v>57</v>
      </c>
      <c r="B58" s="70" t="s">
        <v>51</v>
      </c>
      <c r="C58" s="95" t="s">
        <v>3362</v>
      </c>
      <c r="D58" s="95" t="s">
        <v>790</v>
      </c>
      <c r="E58" s="178" t="s">
        <v>3460</v>
      </c>
      <c r="F58" s="207">
        <v>44836</v>
      </c>
      <c r="G58" s="95">
        <v>10</v>
      </c>
      <c r="H58" s="70"/>
      <c r="I58" s="201">
        <v>50</v>
      </c>
      <c r="J58" s="95" t="s">
        <v>318</v>
      </c>
      <c r="K58" s="3"/>
      <c r="L58" s="3"/>
      <c r="M58" s="3"/>
      <c r="N58" s="3"/>
      <c r="O58" s="3"/>
      <c r="P58" s="3"/>
      <c r="Q58" s="3"/>
      <c r="R58" s="3"/>
      <c r="S58" s="3"/>
      <c r="T58" s="3"/>
      <c r="U58" s="3"/>
      <c r="V58" s="3"/>
      <c r="W58" s="3"/>
      <c r="X58" s="3"/>
      <c r="Y58" s="3"/>
    </row>
    <row r="59" spans="1:25" ht="15.75" customHeight="1">
      <c r="A59" s="95" t="s">
        <v>57</v>
      </c>
      <c r="B59" s="70" t="s">
        <v>51</v>
      </c>
      <c r="C59" s="95" t="s">
        <v>3461</v>
      </c>
      <c r="D59" s="95" t="s">
        <v>1107</v>
      </c>
      <c r="E59" s="178" t="s">
        <v>3462</v>
      </c>
      <c r="F59" s="207">
        <v>44658</v>
      </c>
      <c r="G59" s="95">
        <v>10</v>
      </c>
      <c r="H59" s="70"/>
      <c r="I59" s="201">
        <v>50</v>
      </c>
      <c r="J59" s="95" t="s">
        <v>318</v>
      </c>
      <c r="K59" s="3"/>
      <c r="L59" s="3"/>
      <c r="M59" s="3"/>
      <c r="N59" s="3"/>
      <c r="O59" s="3"/>
      <c r="P59" s="3"/>
      <c r="Q59" s="3"/>
      <c r="R59" s="3"/>
      <c r="S59" s="3"/>
      <c r="T59" s="3"/>
      <c r="U59" s="3"/>
      <c r="V59" s="3"/>
      <c r="W59" s="3"/>
      <c r="X59" s="3"/>
      <c r="Y59" s="3"/>
    </row>
    <row r="60" spans="1:25" ht="15.75" customHeight="1">
      <c r="A60" s="95" t="s">
        <v>57</v>
      </c>
      <c r="B60" s="70" t="s">
        <v>51</v>
      </c>
      <c r="C60" s="95" t="s">
        <v>312</v>
      </c>
      <c r="D60" s="95" t="s">
        <v>790</v>
      </c>
      <c r="E60" s="178" t="s">
        <v>3463</v>
      </c>
      <c r="F60" s="207">
        <v>44653</v>
      </c>
      <c r="G60" s="95">
        <v>10</v>
      </c>
      <c r="H60" s="70"/>
      <c r="I60" s="201">
        <v>50</v>
      </c>
      <c r="J60" s="95" t="s">
        <v>318</v>
      </c>
      <c r="K60" s="3"/>
      <c r="L60" s="3"/>
      <c r="M60" s="3"/>
      <c r="N60" s="3"/>
      <c r="O60" s="3"/>
      <c r="P60" s="3"/>
      <c r="Q60" s="3"/>
      <c r="R60" s="3"/>
      <c r="S60" s="3"/>
      <c r="T60" s="3"/>
      <c r="U60" s="3"/>
      <c r="V60" s="3"/>
      <c r="W60" s="3"/>
      <c r="X60" s="3"/>
      <c r="Y60" s="3"/>
    </row>
    <row r="61" spans="1:25" ht="15.75" customHeight="1">
      <c r="A61" s="95" t="s">
        <v>57</v>
      </c>
      <c r="B61" s="70" t="s">
        <v>51</v>
      </c>
      <c r="C61" s="95" t="s">
        <v>3362</v>
      </c>
      <c r="D61" s="95" t="s">
        <v>1112</v>
      </c>
      <c r="E61" s="178" t="s">
        <v>3460</v>
      </c>
      <c r="F61" s="207">
        <v>44597</v>
      </c>
      <c r="G61" s="95">
        <v>10</v>
      </c>
      <c r="H61" s="70"/>
      <c r="I61" s="201">
        <v>50</v>
      </c>
      <c r="J61" s="95" t="s">
        <v>318</v>
      </c>
      <c r="K61" s="3"/>
      <c r="L61" s="3"/>
      <c r="M61" s="3"/>
      <c r="N61" s="3"/>
      <c r="O61" s="3"/>
      <c r="P61" s="3"/>
      <c r="Q61" s="3"/>
      <c r="R61" s="3"/>
      <c r="S61" s="3"/>
      <c r="T61" s="3"/>
      <c r="U61" s="3"/>
      <c r="V61" s="3"/>
      <c r="W61" s="3"/>
      <c r="X61" s="3"/>
      <c r="Y61" s="3"/>
    </row>
    <row r="62" spans="1:25" ht="15.75" customHeight="1">
      <c r="A62" s="95" t="s">
        <v>57</v>
      </c>
      <c r="B62" s="70" t="s">
        <v>51</v>
      </c>
      <c r="C62" s="95" t="s">
        <v>3464</v>
      </c>
      <c r="D62" s="95" t="s">
        <v>1112</v>
      </c>
      <c r="E62" s="178" t="s">
        <v>3465</v>
      </c>
      <c r="F62" s="207">
        <v>44597</v>
      </c>
      <c r="G62" s="95">
        <v>10</v>
      </c>
      <c r="H62" s="70"/>
      <c r="I62" s="201">
        <v>50</v>
      </c>
      <c r="J62" s="95" t="s">
        <v>318</v>
      </c>
      <c r="K62" s="3"/>
      <c r="L62" s="3"/>
      <c r="M62" s="3"/>
      <c r="N62" s="3"/>
      <c r="O62" s="3"/>
      <c r="P62" s="3"/>
      <c r="Q62" s="3"/>
      <c r="R62" s="3"/>
      <c r="S62" s="3"/>
      <c r="T62" s="3"/>
      <c r="U62" s="3"/>
      <c r="V62" s="3"/>
      <c r="W62" s="3"/>
      <c r="X62" s="3"/>
      <c r="Y62" s="3"/>
    </row>
    <row r="63" spans="1:25" ht="15.75" customHeight="1">
      <c r="A63" s="95" t="s">
        <v>57</v>
      </c>
      <c r="B63" s="70" t="s">
        <v>51</v>
      </c>
      <c r="C63" s="95" t="s">
        <v>269</v>
      </c>
      <c r="D63" s="95" t="s">
        <v>3447</v>
      </c>
      <c r="E63" s="178" t="s">
        <v>3466</v>
      </c>
      <c r="F63" s="207">
        <v>44590</v>
      </c>
      <c r="G63" s="95">
        <v>10</v>
      </c>
      <c r="H63" s="70"/>
      <c r="I63" s="201">
        <v>50</v>
      </c>
      <c r="J63" s="95" t="s">
        <v>318</v>
      </c>
      <c r="K63" s="3"/>
      <c r="L63" s="3"/>
      <c r="M63" s="3"/>
      <c r="N63" s="3"/>
      <c r="O63" s="3"/>
      <c r="P63" s="3"/>
      <c r="Q63" s="3"/>
      <c r="R63" s="3"/>
      <c r="S63" s="3"/>
      <c r="T63" s="3"/>
      <c r="U63" s="3"/>
      <c r="V63" s="3"/>
      <c r="W63" s="3"/>
      <c r="X63" s="3"/>
      <c r="Y63" s="3"/>
    </row>
    <row r="64" spans="1:25" ht="15.75" customHeight="1">
      <c r="A64" s="95" t="s">
        <v>57</v>
      </c>
      <c r="B64" s="70" t="s">
        <v>51</v>
      </c>
      <c r="C64" s="95" t="s">
        <v>3467</v>
      </c>
      <c r="D64" s="95" t="s">
        <v>790</v>
      </c>
      <c r="E64" s="178" t="s">
        <v>3468</v>
      </c>
      <c r="F64" s="207">
        <v>44668</v>
      </c>
      <c r="G64" s="95">
        <v>10</v>
      </c>
      <c r="H64" s="70"/>
      <c r="I64" s="201">
        <v>50</v>
      </c>
      <c r="J64" s="95" t="s">
        <v>318</v>
      </c>
      <c r="K64" s="3"/>
      <c r="L64" s="3"/>
      <c r="M64" s="3"/>
      <c r="N64" s="3"/>
      <c r="O64" s="3"/>
      <c r="P64" s="3"/>
      <c r="Q64" s="3"/>
      <c r="R64" s="3"/>
      <c r="S64" s="3"/>
      <c r="T64" s="3"/>
      <c r="U64" s="3"/>
      <c r="V64" s="3"/>
      <c r="W64" s="3"/>
      <c r="X64" s="3"/>
      <c r="Y64" s="3"/>
    </row>
    <row r="65" spans="1:25" ht="15.75" customHeight="1">
      <c r="A65" s="95" t="s">
        <v>57</v>
      </c>
      <c r="B65" s="70" t="s">
        <v>51</v>
      </c>
      <c r="C65" s="95" t="s">
        <v>3469</v>
      </c>
      <c r="D65" s="95" t="s">
        <v>790</v>
      </c>
      <c r="E65" s="178" t="s">
        <v>3470</v>
      </c>
      <c r="F65" s="207">
        <v>44719</v>
      </c>
      <c r="G65" s="95">
        <v>10</v>
      </c>
      <c r="H65" s="70"/>
      <c r="I65" s="201">
        <v>50</v>
      </c>
      <c r="J65" s="95" t="s">
        <v>318</v>
      </c>
      <c r="K65" s="3"/>
      <c r="L65" s="3"/>
      <c r="M65" s="3"/>
      <c r="N65" s="3"/>
      <c r="O65" s="3"/>
      <c r="P65" s="3"/>
      <c r="Q65" s="3"/>
      <c r="R65" s="3"/>
      <c r="S65" s="3"/>
      <c r="T65" s="3"/>
      <c r="U65" s="3"/>
      <c r="V65" s="3"/>
      <c r="W65" s="3"/>
      <c r="X65" s="3"/>
      <c r="Y65" s="3"/>
    </row>
    <row r="66" spans="1:25" ht="15.75" customHeight="1">
      <c r="A66" s="95" t="s">
        <v>60</v>
      </c>
      <c r="B66" s="70" t="s">
        <v>51</v>
      </c>
      <c r="C66" s="95" t="s">
        <v>3471</v>
      </c>
      <c r="D66" s="95" t="s">
        <v>3472</v>
      </c>
      <c r="E66" s="178" t="s">
        <v>3473</v>
      </c>
      <c r="F66" s="207" t="s">
        <v>3474</v>
      </c>
      <c r="G66" s="95">
        <v>10</v>
      </c>
      <c r="H66" s="70" t="s">
        <v>3475</v>
      </c>
      <c r="I66" s="201">
        <v>10</v>
      </c>
      <c r="J66" s="95" t="s">
        <v>2638</v>
      </c>
      <c r="K66" s="3"/>
      <c r="L66" s="3"/>
      <c r="M66" s="3"/>
      <c r="N66" s="3"/>
      <c r="O66" s="3"/>
      <c r="P66" s="3"/>
      <c r="Q66" s="3"/>
      <c r="R66" s="3"/>
      <c r="S66" s="3"/>
      <c r="T66" s="3"/>
      <c r="U66" s="3"/>
      <c r="V66" s="3"/>
      <c r="W66" s="3"/>
      <c r="X66" s="3"/>
      <c r="Y66" s="3"/>
    </row>
    <row r="67" spans="1:25" ht="15.75" customHeight="1">
      <c r="A67" s="95" t="s">
        <v>60</v>
      </c>
      <c r="B67" s="70" t="s">
        <v>51</v>
      </c>
      <c r="C67" s="95" t="s">
        <v>3471</v>
      </c>
      <c r="D67" s="95" t="s">
        <v>3472</v>
      </c>
      <c r="E67" s="178" t="s">
        <v>3473</v>
      </c>
      <c r="F67" s="207" t="s">
        <v>3476</v>
      </c>
      <c r="G67" s="95">
        <v>10</v>
      </c>
      <c r="H67" s="70" t="s">
        <v>3475</v>
      </c>
      <c r="I67" s="201">
        <v>10</v>
      </c>
      <c r="J67" s="95" t="s">
        <v>2638</v>
      </c>
      <c r="K67" s="3"/>
      <c r="L67" s="3"/>
      <c r="M67" s="3"/>
      <c r="N67" s="3"/>
      <c r="O67" s="3"/>
      <c r="P67" s="3"/>
      <c r="Q67" s="3"/>
      <c r="R67" s="3"/>
      <c r="S67" s="3"/>
      <c r="T67" s="3"/>
      <c r="U67" s="3"/>
      <c r="V67" s="3"/>
      <c r="W67" s="3"/>
      <c r="X67" s="3"/>
      <c r="Y67" s="3"/>
    </row>
    <row r="68" spans="1:25" ht="15.75" customHeight="1">
      <c r="A68" s="95" t="s">
        <v>60</v>
      </c>
      <c r="B68" s="70" t="s">
        <v>51</v>
      </c>
      <c r="C68" s="95" t="s">
        <v>3477</v>
      </c>
      <c r="D68" s="95" t="s">
        <v>790</v>
      </c>
      <c r="E68" s="178" t="s">
        <v>3478</v>
      </c>
      <c r="F68" s="207" t="s">
        <v>3479</v>
      </c>
      <c r="G68" s="95">
        <v>50</v>
      </c>
      <c r="H68" s="70" t="s">
        <v>3475</v>
      </c>
      <c r="I68" s="201">
        <v>50</v>
      </c>
      <c r="J68" s="95" t="s">
        <v>2638</v>
      </c>
      <c r="K68" s="3"/>
      <c r="L68" s="3"/>
      <c r="M68" s="3"/>
      <c r="N68" s="3"/>
      <c r="O68" s="3"/>
      <c r="P68" s="3"/>
      <c r="Q68" s="3"/>
      <c r="R68" s="3"/>
      <c r="S68" s="3"/>
      <c r="T68" s="3"/>
      <c r="U68" s="3"/>
      <c r="V68" s="3"/>
      <c r="W68" s="3"/>
      <c r="X68" s="3"/>
      <c r="Y68" s="3"/>
    </row>
    <row r="69" spans="1:25" ht="15.75" customHeight="1">
      <c r="A69" s="95" t="s">
        <v>60</v>
      </c>
      <c r="B69" s="70" t="s">
        <v>51</v>
      </c>
      <c r="C69" s="95" t="s">
        <v>3477</v>
      </c>
      <c r="D69" s="95" t="s">
        <v>790</v>
      </c>
      <c r="E69" s="178" t="s">
        <v>3478</v>
      </c>
      <c r="F69" s="207" t="s">
        <v>3480</v>
      </c>
      <c r="G69" s="95">
        <v>50</v>
      </c>
      <c r="H69" s="70" t="s">
        <v>3475</v>
      </c>
      <c r="I69" s="201">
        <v>50</v>
      </c>
      <c r="J69" s="95" t="s">
        <v>2638</v>
      </c>
      <c r="K69" s="3"/>
      <c r="L69" s="3"/>
      <c r="M69" s="3"/>
      <c r="N69" s="3"/>
      <c r="O69" s="3"/>
      <c r="P69" s="3"/>
      <c r="Q69" s="3"/>
      <c r="R69" s="3"/>
      <c r="S69" s="3"/>
      <c r="T69" s="3"/>
      <c r="U69" s="3"/>
      <c r="V69" s="3"/>
      <c r="W69" s="3"/>
      <c r="X69" s="3"/>
      <c r="Y69" s="3"/>
    </row>
    <row r="70" spans="1:25" ht="15.75" customHeight="1">
      <c r="A70" s="95" t="s">
        <v>60</v>
      </c>
      <c r="B70" s="70" t="s">
        <v>51</v>
      </c>
      <c r="C70" s="95" t="s">
        <v>3481</v>
      </c>
      <c r="D70" s="95" t="s">
        <v>790</v>
      </c>
      <c r="E70" s="178" t="s">
        <v>3482</v>
      </c>
      <c r="F70" s="207" t="s">
        <v>3479</v>
      </c>
      <c r="G70" s="95">
        <v>50</v>
      </c>
      <c r="H70" s="70" t="s">
        <v>3475</v>
      </c>
      <c r="I70" s="201">
        <v>50</v>
      </c>
      <c r="J70" s="95" t="s">
        <v>2638</v>
      </c>
      <c r="K70" s="3"/>
      <c r="L70" s="3"/>
      <c r="M70" s="3"/>
      <c r="N70" s="3"/>
      <c r="O70" s="3"/>
      <c r="P70" s="3"/>
      <c r="Q70" s="3"/>
      <c r="R70" s="3"/>
      <c r="S70" s="3"/>
      <c r="T70" s="3"/>
      <c r="U70" s="3"/>
      <c r="V70" s="3"/>
      <c r="W70" s="3"/>
      <c r="X70" s="3"/>
      <c r="Y70" s="3"/>
    </row>
    <row r="71" spans="1:25" ht="15.75" customHeight="1">
      <c r="A71" s="95" t="s">
        <v>60</v>
      </c>
      <c r="B71" s="70" t="s">
        <v>51</v>
      </c>
      <c r="C71" s="95" t="s">
        <v>3483</v>
      </c>
      <c r="D71" s="95" t="s">
        <v>2630</v>
      </c>
      <c r="E71" s="178" t="s">
        <v>3484</v>
      </c>
      <c r="F71" s="207" t="s">
        <v>3485</v>
      </c>
      <c r="G71" s="95">
        <v>10</v>
      </c>
      <c r="H71" s="70" t="s">
        <v>3486</v>
      </c>
      <c r="I71" s="201">
        <v>10</v>
      </c>
      <c r="J71" s="95" t="s">
        <v>2638</v>
      </c>
      <c r="K71" s="3"/>
      <c r="L71" s="3"/>
      <c r="M71" s="3"/>
      <c r="N71" s="3"/>
      <c r="O71" s="3"/>
      <c r="P71" s="3"/>
      <c r="Q71" s="3"/>
      <c r="R71" s="3"/>
      <c r="S71" s="3"/>
      <c r="T71" s="3"/>
      <c r="U71" s="3"/>
      <c r="V71" s="3"/>
      <c r="W71" s="3"/>
      <c r="X71" s="3"/>
      <c r="Y71" s="3"/>
    </row>
    <row r="72" spans="1:25" ht="15.75" customHeight="1">
      <c r="A72" s="95" t="s">
        <v>60</v>
      </c>
      <c r="B72" s="70" t="s">
        <v>51</v>
      </c>
      <c r="C72" s="95" t="s">
        <v>3483</v>
      </c>
      <c r="D72" s="95" t="s">
        <v>2630</v>
      </c>
      <c r="E72" s="178" t="s">
        <v>3487</v>
      </c>
      <c r="F72" s="207" t="s">
        <v>3485</v>
      </c>
      <c r="G72" s="95">
        <v>10</v>
      </c>
      <c r="H72" s="70" t="s">
        <v>3486</v>
      </c>
      <c r="I72" s="201">
        <v>10</v>
      </c>
      <c r="J72" s="95" t="s">
        <v>2638</v>
      </c>
      <c r="K72" s="3"/>
      <c r="L72" s="3"/>
      <c r="M72" s="3"/>
      <c r="N72" s="3"/>
      <c r="O72" s="3"/>
      <c r="P72" s="3"/>
      <c r="Q72" s="3"/>
      <c r="R72" s="3"/>
      <c r="S72" s="3"/>
      <c r="T72" s="3"/>
      <c r="U72" s="3"/>
      <c r="V72" s="3"/>
      <c r="W72" s="3"/>
      <c r="X72" s="3"/>
      <c r="Y72" s="3"/>
    </row>
    <row r="73" spans="1:25" ht="15.75" customHeight="1">
      <c r="A73" s="95" t="s">
        <v>60</v>
      </c>
      <c r="B73" s="70" t="s">
        <v>51</v>
      </c>
      <c r="C73" s="95" t="s">
        <v>3488</v>
      </c>
      <c r="D73" s="95" t="s">
        <v>3489</v>
      </c>
      <c r="E73" s="178" t="s">
        <v>3490</v>
      </c>
      <c r="F73" s="207" t="s">
        <v>3491</v>
      </c>
      <c r="G73" s="95">
        <v>50</v>
      </c>
      <c r="H73" s="70" t="s">
        <v>3492</v>
      </c>
      <c r="I73" s="201">
        <v>125</v>
      </c>
      <c r="J73" s="95" t="s">
        <v>2638</v>
      </c>
      <c r="K73" s="3"/>
      <c r="L73" s="3"/>
      <c r="M73" s="3"/>
      <c r="N73" s="3"/>
      <c r="O73" s="3"/>
      <c r="P73" s="3"/>
      <c r="Q73" s="3"/>
      <c r="R73" s="3"/>
      <c r="S73" s="3"/>
      <c r="T73" s="3"/>
      <c r="U73" s="3"/>
      <c r="V73" s="3"/>
      <c r="W73" s="3"/>
      <c r="X73" s="3"/>
      <c r="Y73" s="3"/>
    </row>
    <row r="74" spans="1:25" ht="15.75" customHeight="1">
      <c r="A74" s="95" t="s">
        <v>61</v>
      </c>
      <c r="B74" s="70" t="s">
        <v>51</v>
      </c>
      <c r="C74" s="95" t="s">
        <v>3493</v>
      </c>
      <c r="D74" s="95" t="s">
        <v>790</v>
      </c>
      <c r="E74" s="178" t="s">
        <v>3494</v>
      </c>
      <c r="F74" s="207"/>
      <c r="G74" s="95" t="s">
        <v>3495</v>
      </c>
      <c r="H74" s="70" t="s">
        <v>3496</v>
      </c>
      <c r="I74" s="201">
        <v>300</v>
      </c>
      <c r="J74" s="95" t="s">
        <v>349</v>
      </c>
      <c r="K74" s="3"/>
      <c r="L74" s="3"/>
      <c r="M74" s="3"/>
      <c r="N74" s="3"/>
      <c r="O74" s="3"/>
      <c r="P74" s="3"/>
      <c r="Q74" s="3"/>
      <c r="R74" s="3"/>
      <c r="S74" s="3"/>
      <c r="T74" s="3"/>
      <c r="U74" s="3"/>
      <c r="V74" s="3"/>
      <c r="W74" s="3"/>
      <c r="X74" s="3"/>
      <c r="Y74" s="3"/>
    </row>
    <row r="75" spans="1:25" ht="15.75" customHeight="1">
      <c r="A75" s="95" t="s">
        <v>61</v>
      </c>
      <c r="B75" s="70" t="s">
        <v>51</v>
      </c>
      <c r="C75" s="95" t="s">
        <v>3497</v>
      </c>
      <c r="D75" s="95" t="s">
        <v>3498</v>
      </c>
      <c r="E75" s="178" t="s">
        <v>3499</v>
      </c>
      <c r="F75" s="207"/>
      <c r="G75" s="95" t="s">
        <v>3500</v>
      </c>
      <c r="H75" s="70" t="s">
        <v>3501</v>
      </c>
      <c r="I75" s="201">
        <v>100</v>
      </c>
      <c r="J75" s="95" t="s">
        <v>349</v>
      </c>
      <c r="K75" s="3"/>
      <c r="L75" s="3"/>
      <c r="M75" s="3"/>
      <c r="N75" s="3"/>
      <c r="O75" s="3"/>
      <c r="P75" s="3"/>
      <c r="Q75" s="3"/>
      <c r="R75" s="3"/>
      <c r="S75" s="3"/>
      <c r="T75" s="3"/>
      <c r="U75" s="3"/>
      <c r="V75" s="3"/>
      <c r="W75" s="3"/>
      <c r="X75" s="3"/>
      <c r="Y75" s="3"/>
    </row>
    <row r="76" spans="1:25" ht="15.75" customHeight="1">
      <c r="A76" s="95" t="s">
        <v>61</v>
      </c>
      <c r="B76" s="70" t="s">
        <v>51</v>
      </c>
      <c r="C76" s="95" t="s">
        <v>3502</v>
      </c>
      <c r="D76" s="95" t="s">
        <v>3503</v>
      </c>
      <c r="E76" s="178" t="s">
        <v>3504</v>
      </c>
      <c r="F76" s="207"/>
      <c r="G76" s="95" t="s">
        <v>3505</v>
      </c>
      <c r="H76" s="70" t="s">
        <v>3496</v>
      </c>
      <c r="I76" s="201">
        <v>150</v>
      </c>
      <c r="J76" s="95" t="s">
        <v>349</v>
      </c>
      <c r="K76" s="3"/>
      <c r="L76" s="3"/>
      <c r="M76" s="3"/>
      <c r="N76" s="3"/>
      <c r="O76" s="3"/>
      <c r="P76" s="3"/>
      <c r="Q76" s="3"/>
      <c r="R76" s="3"/>
      <c r="S76" s="3"/>
      <c r="T76" s="3"/>
      <c r="U76" s="3"/>
      <c r="V76" s="3"/>
      <c r="W76" s="3"/>
      <c r="X76" s="3"/>
      <c r="Y76" s="3"/>
    </row>
    <row r="77" spans="1:25" ht="15.75" customHeight="1">
      <c r="A77" s="95" t="s">
        <v>61</v>
      </c>
      <c r="B77" s="70" t="s">
        <v>51</v>
      </c>
      <c r="C77" s="95" t="s">
        <v>3506</v>
      </c>
      <c r="D77" s="95" t="s">
        <v>790</v>
      </c>
      <c r="E77" s="178" t="s">
        <v>3507</v>
      </c>
      <c r="F77" s="207" t="s">
        <v>3508</v>
      </c>
      <c r="G77" s="95" t="s">
        <v>3509</v>
      </c>
      <c r="H77" s="70"/>
      <c r="I77" s="201">
        <v>50</v>
      </c>
      <c r="J77" s="95" t="s">
        <v>349</v>
      </c>
      <c r="K77" s="3"/>
      <c r="L77" s="3"/>
      <c r="M77" s="3"/>
      <c r="N77" s="3"/>
      <c r="O77" s="3"/>
      <c r="P77" s="3"/>
      <c r="Q77" s="3"/>
      <c r="R77" s="3"/>
      <c r="S77" s="3"/>
      <c r="T77" s="3"/>
      <c r="U77" s="3"/>
      <c r="V77" s="3"/>
      <c r="W77" s="3"/>
      <c r="X77" s="3"/>
      <c r="Y77" s="3"/>
    </row>
    <row r="78" spans="1:25" ht="15.75" customHeight="1">
      <c r="A78" s="95" t="s">
        <v>3510</v>
      </c>
      <c r="B78" s="70" t="s">
        <v>51</v>
      </c>
      <c r="C78" s="95" t="s">
        <v>3511</v>
      </c>
      <c r="D78" s="95" t="s">
        <v>3512</v>
      </c>
      <c r="E78" s="178" t="s">
        <v>3513</v>
      </c>
      <c r="F78" s="207"/>
      <c r="G78" s="95">
        <v>100</v>
      </c>
      <c r="H78" s="70" t="s">
        <v>3514</v>
      </c>
      <c r="I78" s="201">
        <v>150</v>
      </c>
      <c r="J78" s="95" t="s">
        <v>62</v>
      </c>
      <c r="K78" s="3"/>
      <c r="L78" s="3"/>
      <c r="M78" s="3"/>
      <c r="N78" s="3"/>
      <c r="O78" s="3"/>
      <c r="P78" s="3"/>
      <c r="Q78" s="3"/>
      <c r="R78" s="3"/>
      <c r="S78" s="3"/>
      <c r="T78" s="3"/>
      <c r="U78" s="3"/>
      <c r="V78" s="3"/>
      <c r="W78" s="3"/>
      <c r="X78" s="3"/>
      <c r="Y78" s="3"/>
    </row>
    <row r="79" spans="1:25" ht="15.75" customHeight="1">
      <c r="A79" s="95" t="s">
        <v>3515</v>
      </c>
      <c r="B79" s="70" t="s">
        <v>51</v>
      </c>
      <c r="C79" s="95" t="s">
        <v>3516</v>
      </c>
      <c r="D79" s="95" t="s">
        <v>790</v>
      </c>
      <c r="E79" s="178" t="s">
        <v>3517</v>
      </c>
      <c r="F79" s="207" t="s">
        <v>3518</v>
      </c>
      <c r="G79" s="95">
        <v>10</v>
      </c>
      <c r="H79" s="70" t="s">
        <v>3519</v>
      </c>
      <c r="I79" s="201">
        <v>50</v>
      </c>
      <c r="J79" s="95" t="s">
        <v>66</v>
      </c>
      <c r="K79" s="3"/>
      <c r="L79" s="3"/>
      <c r="M79" s="3"/>
      <c r="N79" s="3"/>
      <c r="O79" s="3"/>
      <c r="P79" s="3"/>
      <c r="Q79" s="3"/>
      <c r="R79" s="3"/>
      <c r="S79" s="3"/>
      <c r="T79" s="3"/>
      <c r="U79" s="3"/>
      <c r="V79" s="3"/>
      <c r="W79" s="3"/>
      <c r="X79" s="3"/>
      <c r="Y79" s="3"/>
    </row>
    <row r="80" spans="1:25" ht="15.75" customHeight="1">
      <c r="A80" s="95" t="s">
        <v>3515</v>
      </c>
      <c r="B80" s="70" t="s">
        <v>51</v>
      </c>
      <c r="C80" s="95" t="s">
        <v>3516</v>
      </c>
      <c r="D80" s="95" t="s">
        <v>790</v>
      </c>
      <c r="E80" s="178" t="s">
        <v>3517</v>
      </c>
      <c r="F80" s="207" t="s">
        <v>3520</v>
      </c>
      <c r="G80" s="95">
        <v>10</v>
      </c>
      <c r="H80" s="70" t="s">
        <v>3519</v>
      </c>
      <c r="I80" s="201">
        <v>50</v>
      </c>
      <c r="J80" s="95" t="s">
        <v>66</v>
      </c>
      <c r="K80" s="3"/>
      <c r="L80" s="3"/>
      <c r="M80" s="3"/>
      <c r="N80" s="3"/>
      <c r="O80" s="3"/>
      <c r="P80" s="3"/>
      <c r="Q80" s="3"/>
      <c r="R80" s="3"/>
      <c r="S80" s="3"/>
      <c r="T80" s="3"/>
      <c r="U80" s="3"/>
      <c r="V80" s="3"/>
      <c r="W80" s="3"/>
      <c r="X80" s="3"/>
      <c r="Y80" s="3"/>
    </row>
    <row r="81" spans="1:25" ht="15.75" customHeight="1">
      <c r="A81" s="95" t="s">
        <v>2684</v>
      </c>
      <c r="B81" s="70" t="s">
        <v>51</v>
      </c>
      <c r="C81" s="95" t="s">
        <v>3511</v>
      </c>
      <c r="D81" s="95" t="s">
        <v>3521</v>
      </c>
      <c r="E81" s="178" t="s">
        <v>3522</v>
      </c>
      <c r="F81" s="207"/>
      <c r="G81" s="95">
        <v>75</v>
      </c>
      <c r="H81" s="70" t="s">
        <v>3523</v>
      </c>
      <c r="I81" s="201">
        <v>75</v>
      </c>
      <c r="J81" s="95" t="s">
        <v>2684</v>
      </c>
      <c r="K81" s="3"/>
      <c r="L81" s="3"/>
      <c r="M81" s="3"/>
      <c r="N81" s="3"/>
      <c r="O81" s="3"/>
      <c r="P81" s="3"/>
      <c r="Q81" s="3"/>
      <c r="R81" s="3"/>
      <c r="S81" s="3"/>
      <c r="T81" s="3"/>
      <c r="U81" s="3"/>
      <c r="V81" s="3"/>
      <c r="W81" s="3"/>
      <c r="X81" s="3"/>
      <c r="Y81" s="3"/>
    </row>
    <row r="82" spans="1:25" ht="15.75" customHeight="1">
      <c r="A82" s="95" t="s">
        <v>3524</v>
      </c>
      <c r="B82" s="70" t="s">
        <v>51</v>
      </c>
      <c r="C82" s="91" t="s">
        <v>3525</v>
      </c>
      <c r="D82" s="95" t="s">
        <v>3526</v>
      </c>
      <c r="E82" s="178" t="s">
        <v>3527</v>
      </c>
      <c r="F82" s="207" t="s">
        <v>3528</v>
      </c>
      <c r="G82" s="95">
        <v>50</v>
      </c>
      <c r="H82" s="70">
        <v>50</v>
      </c>
      <c r="I82" s="201">
        <v>50</v>
      </c>
      <c r="J82" s="95" t="s">
        <v>72</v>
      </c>
      <c r="K82" s="3"/>
      <c r="L82" s="3"/>
      <c r="M82" s="3"/>
      <c r="N82" s="3"/>
      <c r="O82" s="3"/>
      <c r="P82" s="3"/>
      <c r="Q82" s="3"/>
      <c r="R82" s="3"/>
      <c r="S82" s="3"/>
      <c r="T82" s="3"/>
      <c r="U82" s="3"/>
      <c r="V82" s="3"/>
      <c r="W82" s="3"/>
      <c r="X82" s="3"/>
      <c r="Y82" s="3"/>
    </row>
    <row r="83" spans="1:25" ht="15.75" customHeight="1">
      <c r="A83" s="95" t="s">
        <v>3524</v>
      </c>
      <c r="B83" s="70" t="s">
        <v>51</v>
      </c>
      <c r="C83" s="95" t="s">
        <v>3529</v>
      </c>
      <c r="D83" s="95" t="s">
        <v>3530</v>
      </c>
      <c r="E83" s="178" t="s">
        <v>3531</v>
      </c>
      <c r="F83" s="207" t="s">
        <v>3532</v>
      </c>
      <c r="G83" s="95">
        <v>10</v>
      </c>
      <c r="H83" s="70" t="s">
        <v>3533</v>
      </c>
      <c r="I83" s="201">
        <v>50</v>
      </c>
      <c r="J83" s="95" t="s">
        <v>72</v>
      </c>
      <c r="K83" s="3"/>
      <c r="L83" s="3"/>
      <c r="M83" s="3"/>
      <c r="N83" s="3"/>
      <c r="O83" s="3"/>
      <c r="P83" s="3"/>
      <c r="Q83" s="3"/>
      <c r="R83" s="3"/>
      <c r="S83" s="3"/>
      <c r="T83" s="3"/>
      <c r="U83" s="3"/>
      <c r="V83" s="3"/>
      <c r="W83" s="3"/>
      <c r="X83" s="3"/>
      <c r="Y83" s="3"/>
    </row>
    <row r="84" spans="1:25" ht="15.75" customHeight="1">
      <c r="A84" s="95" t="s">
        <v>3524</v>
      </c>
      <c r="B84" s="70" t="s">
        <v>51</v>
      </c>
      <c r="C84" s="95" t="s">
        <v>3534</v>
      </c>
      <c r="D84" s="95" t="s">
        <v>3530</v>
      </c>
      <c r="E84" s="178" t="s">
        <v>3535</v>
      </c>
      <c r="F84" s="207" t="s">
        <v>3536</v>
      </c>
      <c r="G84" s="95">
        <v>10</v>
      </c>
      <c r="H84" s="70" t="s">
        <v>3533</v>
      </c>
      <c r="I84" s="201">
        <v>50</v>
      </c>
      <c r="J84" s="95" t="s">
        <v>72</v>
      </c>
      <c r="K84" s="3"/>
      <c r="L84" s="3"/>
      <c r="M84" s="3"/>
      <c r="N84" s="3"/>
      <c r="O84" s="3"/>
      <c r="P84" s="3"/>
      <c r="Q84" s="3"/>
      <c r="R84" s="3"/>
      <c r="S84" s="3"/>
      <c r="T84" s="3"/>
      <c r="U84" s="3"/>
      <c r="V84" s="3"/>
      <c r="W84" s="3"/>
      <c r="X84" s="3"/>
      <c r="Y84" s="3"/>
    </row>
    <row r="85" spans="1:25" ht="15.75" customHeight="1">
      <c r="A85" s="95" t="s">
        <v>3524</v>
      </c>
      <c r="B85" s="70" t="s">
        <v>51</v>
      </c>
      <c r="C85" s="95" t="s">
        <v>3537</v>
      </c>
      <c r="D85" s="95" t="s">
        <v>3530</v>
      </c>
      <c r="E85" s="178" t="s">
        <v>3538</v>
      </c>
      <c r="F85" s="207" t="s">
        <v>3539</v>
      </c>
      <c r="G85" s="95">
        <v>10</v>
      </c>
      <c r="H85" s="70" t="s">
        <v>3533</v>
      </c>
      <c r="I85" s="201">
        <v>50</v>
      </c>
      <c r="J85" s="95" t="s">
        <v>72</v>
      </c>
      <c r="K85" s="3"/>
      <c r="L85" s="3"/>
      <c r="M85" s="3"/>
      <c r="N85" s="3"/>
      <c r="O85" s="3"/>
      <c r="P85" s="3"/>
      <c r="Q85" s="3"/>
      <c r="R85" s="3"/>
      <c r="S85" s="3"/>
      <c r="T85" s="3"/>
      <c r="U85" s="3"/>
      <c r="V85" s="3"/>
      <c r="W85" s="3"/>
      <c r="X85" s="3"/>
      <c r="Y85" s="3"/>
    </row>
    <row r="86" spans="1:25" ht="15.75" customHeight="1">
      <c r="A86" s="95" t="s">
        <v>3524</v>
      </c>
      <c r="B86" s="70" t="s">
        <v>51</v>
      </c>
      <c r="C86" s="95" t="s">
        <v>3467</v>
      </c>
      <c r="D86" s="95" t="s">
        <v>3530</v>
      </c>
      <c r="E86" s="178" t="s">
        <v>3540</v>
      </c>
      <c r="F86" s="207" t="s">
        <v>3541</v>
      </c>
      <c r="G86" s="95">
        <v>10</v>
      </c>
      <c r="H86" s="70" t="s">
        <v>3533</v>
      </c>
      <c r="I86" s="201">
        <v>50</v>
      </c>
      <c r="J86" s="95" t="s">
        <v>72</v>
      </c>
      <c r="K86" s="3"/>
      <c r="L86" s="3"/>
      <c r="M86" s="3"/>
      <c r="N86" s="3"/>
      <c r="O86" s="3"/>
      <c r="P86" s="3"/>
      <c r="Q86" s="3"/>
      <c r="R86" s="3"/>
      <c r="S86" s="3"/>
      <c r="T86" s="3"/>
      <c r="U86" s="3"/>
      <c r="V86" s="3"/>
      <c r="W86" s="3"/>
      <c r="X86" s="3"/>
      <c r="Y86" s="3"/>
    </row>
    <row r="87" spans="1:25" ht="15.75" customHeight="1">
      <c r="A87" s="95" t="s">
        <v>3524</v>
      </c>
      <c r="B87" s="70" t="s">
        <v>51</v>
      </c>
      <c r="C87" s="95" t="s">
        <v>3542</v>
      </c>
      <c r="D87" s="95" t="s">
        <v>339</v>
      </c>
      <c r="E87" s="178" t="s">
        <v>3543</v>
      </c>
      <c r="F87" s="207" t="s">
        <v>3544</v>
      </c>
      <c r="G87" s="95">
        <v>10</v>
      </c>
      <c r="H87" s="70" t="s">
        <v>3533</v>
      </c>
      <c r="I87" s="201">
        <v>50</v>
      </c>
      <c r="J87" s="95" t="s">
        <v>72</v>
      </c>
      <c r="K87" s="3"/>
      <c r="L87" s="3"/>
      <c r="M87" s="3"/>
      <c r="N87" s="3"/>
      <c r="O87" s="3"/>
      <c r="P87" s="3"/>
      <c r="Q87" s="3"/>
      <c r="R87" s="3"/>
      <c r="S87" s="3"/>
      <c r="T87" s="3"/>
      <c r="U87" s="3"/>
      <c r="V87" s="3"/>
      <c r="W87" s="3"/>
      <c r="X87" s="3"/>
      <c r="Y87" s="3"/>
    </row>
    <row r="88" spans="1:25" ht="15.75" customHeight="1">
      <c r="A88" s="95" t="s">
        <v>3524</v>
      </c>
      <c r="B88" s="70" t="s">
        <v>51</v>
      </c>
      <c r="C88" s="95" t="s">
        <v>3542</v>
      </c>
      <c r="D88" s="95" t="s">
        <v>339</v>
      </c>
      <c r="E88" s="178" t="s">
        <v>3543</v>
      </c>
      <c r="F88" s="207" t="s">
        <v>3545</v>
      </c>
      <c r="G88" s="95">
        <v>10</v>
      </c>
      <c r="H88" s="70" t="s">
        <v>3533</v>
      </c>
      <c r="I88" s="201">
        <v>50</v>
      </c>
      <c r="J88" s="95" t="s">
        <v>72</v>
      </c>
      <c r="K88" s="3"/>
      <c r="L88" s="3"/>
      <c r="M88" s="3"/>
      <c r="N88" s="3"/>
      <c r="O88" s="3"/>
      <c r="P88" s="3"/>
      <c r="Q88" s="3"/>
      <c r="R88" s="3"/>
      <c r="S88" s="3"/>
      <c r="T88" s="3"/>
      <c r="U88" s="3"/>
      <c r="V88" s="3"/>
      <c r="W88" s="3"/>
      <c r="X88" s="3"/>
      <c r="Y88" s="3"/>
    </row>
    <row r="89" spans="1:25" ht="15.75" customHeight="1">
      <c r="A89" s="95" t="s">
        <v>73</v>
      </c>
      <c r="B89" s="70" t="s">
        <v>51</v>
      </c>
      <c r="C89" s="95" t="s">
        <v>3546</v>
      </c>
      <c r="D89" s="95" t="s">
        <v>425</v>
      </c>
      <c r="E89" s="178" t="s">
        <v>3543</v>
      </c>
      <c r="F89" s="207" t="s">
        <v>3547</v>
      </c>
      <c r="G89" s="95" t="s">
        <v>3548</v>
      </c>
      <c r="H89" s="70">
        <v>10</v>
      </c>
      <c r="I89" s="201">
        <v>50</v>
      </c>
      <c r="J89" s="95" t="s">
        <v>73</v>
      </c>
      <c r="K89" s="3"/>
      <c r="L89" s="3"/>
      <c r="M89" s="3"/>
      <c r="N89" s="3"/>
      <c r="O89" s="3"/>
      <c r="P89" s="3"/>
      <c r="Q89" s="3"/>
      <c r="R89" s="3"/>
      <c r="S89" s="3"/>
      <c r="T89" s="3"/>
      <c r="U89" s="3"/>
      <c r="V89" s="3"/>
      <c r="W89" s="3"/>
      <c r="X89" s="3"/>
      <c r="Y89" s="3"/>
    </row>
    <row r="90" spans="1:25" ht="15.75" customHeight="1">
      <c r="A90" s="95" t="s">
        <v>73</v>
      </c>
      <c r="B90" s="70" t="s">
        <v>51</v>
      </c>
      <c r="C90" s="95" t="s">
        <v>3546</v>
      </c>
      <c r="D90" s="95" t="s">
        <v>425</v>
      </c>
      <c r="E90" s="178" t="s">
        <v>3543</v>
      </c>
      <c r="F90" s="207" t="s">
        <v>3549</v>
      </c>
      <c r="G90" s="95" t="s">
        <v>3548</v>
      </c>
      <c r="H90" s="70">
        <v>10</v>
      </c>
      <c r="I90" s="201">
        <v>50</v>
      </c>
      <c r="J90" s="95" t="s">
        <v>73</v>
      </c>
      <c r="K90" s="3"/>
      <c r="L90" s="3"/>
      <c r="M90" s="3"/>
      <c r="N90" s="3"/>
      <c r="O90" s="3"/>
      <c r="P90" s="3"/>
      <c r="Q90" s="3"/>
      <c r="R90" s="3"/>
      <c r="S90" s="3"/>
      <c r="T90" s="3"/>
      <c r="U90" s="3"/>
      <c r="V90" s="3"/>
      <c r="W90" s="3"/>
      <c r="X90" s="3"/>
      <c r="Y90" s="3"/>
    </row>
    <row r="91" spans="1:25" ht="15.75" customHeight="1">
      <c r="A91" s="95" t="s">
        <v>73</v>
      </c>
      <c r="B91" s="70" t="s">
        <v>51</v>
      </c>
      <c r="C91" s="95" t="s">
        <v>3550</v>
      </c>
      <c r="D91" s="95" t="s">
        <v>790</v>
      </c>
      <c r="E91" s="178" t="s">
        <v>3551</v>
      </c>
      <c r="F91" s="207" t="s">
        <v>3552</v>
      </c>
      <c r="G91" s="95" t="s">
        <v>3548</v>
      </c>
      <c r="H91" s="70">
        <v>10</v>
      </c>
      <c r="I91" s="201">
        <v>50</v>
      </c>
      <c r="J91" s="95" t="s">
        <v>73</v>
      </c>
      <c r="K91" s="3"/>
      <c r="L91" s="3"/>
      <c r="M91" s="3"/>
      <c r="N91" s="3"/>
      <c r="O91" s="3"/>
      <c r="P91" s="3"/>
      <c r="Q91" s="3"/>
      <c r="R91" s="3"/>
      <c r="S91" s="3"/>
      <c r="T91" s="3"/>
      <c r="U91" s="3"/>
      <c r="V91" s="3"/>
      <c r="W91" s="3"/>
      <c r="X91" s="3"/>
      <c r="Y91" s="3"/>
    </row>
    <row r="92" spans="1:25" ht="15.75" customHeight="1">
      <c r="A92" s="95" t="s">
        <v>73</v>
      </c>
      <c r="B92" s="70" t="s">
        <v>51</v>
      </c>
      <c r="C92" s="95" t="s">
        <v>478</v>
      </c>
      <c r="D92" s="95" t="s">
        <v>1107</v>
      </c>
      <c r="E92" s="178" t="s">
        <v>3553</v>
      </c>
      <c r="F92" s="207" t="s">
        <v>3554</v>
      </c>
      <c r="G92" s="95" t="s">
        <v>3548</v>
      </c>
      <c r="H92" s="70">
        <v>10</v>
      </c>
      <c r="I92" s="201">
        <v>50</v>
      </c>
      <c r="J92" s="95" t="s">
        <v>73</v>
      </c>
      <c r="K92" s="3"/>
      <c r="L92" s="3"/>
      <c r="M92" s="3"/>
      <c r="N92" s="3"/>
      <c r="O92" s="3"/>
      <c r="P92" s="3"/>
      <c r="Q92" s="3"/>
      <c r="R92" s="3"/>
      <c r="S92" s="3"/>
      <c r="T92" s="3"/>
      <c r="U92" s="3"/>
      <c r="V92" s="3"/>
      <c r="W92" s="3"/>
      <c r="X92" s="3"/>
      <c r="Y92" s="3"/>
    </row>
    <row r="93" spans="1:25" ht="15.75" customHeight="1">
      <c r="A93" s="95" t="s">
        <v>73</v>
      </c>
      <c r="B93" s="70" t="s">
        <v>51</v>
      </c>
      <c r="C93" s="95" t="s">
        <v>478</v>
      </c>
      <c r="D93" s="95" t="s">
        <v>1107</v>
      </c>
      <c r="E93" s="178" t="s">
        <v>3553</v>
      </c>
      <c r="F93" s="207" t="s">
        <v>3555</v>
      </c>
      <c r="G93" s="95" t="s">
        <v>3548</v>
      </c>
      <c r="H93" s="70">
        <v>10</v>
      </c>
      <c r="I93" s="201">
        <v>50</v>
      </c>
      <c r="J93" s="95" t="s">
        <v>73</v>
      </c>
      <c r="K93" s="3"/>
      <c r="L93" s="3"/>
      <c r="M93" s="3"/>
      <c r="N93" s="3"/>
      <c r="O93" s="3"/>
      <c r="P93" s="3"/>
      <c r="Q93" s="3"/>
      <c r="R93" s="3"/>
      <c r="S93" s="3"/>
      <c r="T93" s="3"/>
      <c r="U93" s="3"/>
      <c r="V93" s="3"/>
      <c r="W93" s="3"/>
      <c r="X93" s="3"/>
      <c r="Y93" s="3"/>
    </row>
    <row r="94" spans="1:25" ht="15.75" customHeight="1">
      <c r="A94" s="95" t="s">
        <v>73</v>
      </c>
      <c r="B94" s="70" t="s">
        <v>51</v>
      </c>
      <c r="C94" s="95" t="s">
        <v>3556</v>
      </c>
      <c r="D94" s="95" t="s">
        <v>3557</v>
      </c>
      <c r="E94" s="178" t="s">
        <v>3558</v>
      </c>
      <c r="F94" s="207" t="s">
        <v>3559</v>
      </c>
      <c r="G94" s="95" t="s">
        <v>3548</v>
      </c>
      <c r="H94" s="70">
        <v>10</v>
      </c>
      <c r="I94" s="201">
        <v>10</v>
      </c>
      <c r="J94" s="95" t="s">
        <v>73</v>
      </c>
      <c r="K94" s="3"/>
      <c r="L94" s="3"/>
      <c r="M94" s="3"/>
      <c r="N94" s="3"/>
      <c r="O94" s="3"/>
      <c r="P94" s="3"/>
      <c r="Q94" s="3"/>
      <c r="R94" s="3"/>
      <c r="S94" s="3"/>
      <c r="T94" s="3"/>
      <c r="U94" s="3"/>
      <c r="V94" s="3"/>
      <c r="W94" s="3"/>
      <c r="X94" s="3"/>
      <c r="Y94" s="3"/>
    </row>
    <row r="95" spans="1:25" ht="15.75" customHeight="1">
      <c r="A95" s="95" t="s">
        <v>73</v>
      </c>
      <c r="B95" s="70" t="s">
        <v>51</v>
      </c>
      <c r="C95" s="95" t="s">
        <v>3560</v>
      </c>
      <c r="D95" s="95" t="s">
        <v>1107</v>
      </c>
      <c r="E95" s="178" t="s">
        <v>3561</v>
      </c>
      <c r="F95" s="207" t="s">
        <v>3562</v>
      </c>
      <c r="G95" s="95" t="s">
        <v>3548</v>
      </c>
      <c r="H95" s="70">
        <v>10</v>
      </c>
      <c r="I95" s="201">
        <v>50</v>
      </c>
      <c r="J95" s="95" t="s">
        <v>73</v>
      </c>
      <c r="K95" s="3"/>
      <c r="L95" s="3"/>
      <c r="M95" s="3"/>
      <c r="N95" s="3"/>
      <c r="O95" s="3"/>
      <c r="P95" s="3"/>
      <c r="Q95" s="3"/>
      <c r="R95" s="3"/>
      <c r="S95" s="3"/>
      <c r="T95" s="3"/>
      <c r="U95" s="3"/>
      <c r="V95" s="3"/>
      <c r="W95" s="3"/>
      <c r="X95" s="3"/>
      <c r="Y95" s="3"/>
    </row>
    <row r="96" spans="1:25" ht="15.75" customHeight="1">
      <c r="A96" s="95" t="s">
        <v>3563</v>
      </c>
      <c r="B96" s="70" t="s">
        <v>51</v>
      </c>
      <c r="C96" s="95" t="s">
        <v>3564</v>
      </c>
      <c r="D96" s="95" t="s">
        <v>3565</v>
      </c>
      <c r="E96" s="178" t="s">
        <v>3566</v>
      </c>
      <c r="F96" s="207" t="s">
        <v>3567</v>
      </c>
      <c r="G96" s="95" t="s">
        <v>3548</v>
      </c>
      <c r="H96" s="70">
        <v>10</v>
      </c>
      <c r="I96" s="201">
        <v>50</v>
      </c>
      <c r="J96" s="95" t="s">
        <v>74</v>
      </c>
      <c r="K96" s="3"/>
      <c r="L96" s="3"/>
      <c r="M96" s="3"/>
      <c r="N96" s="3"/>
      <c r="O96" s="3"/>
      <c r="P96" s="3"/>
      <c r="Q96" s="3"/>
      <c r="R96" s="3"/>
      <c r="S96" s="3"/>
      <c r="T96" s="3"/>
      <c r="U96" s="3"/>
      <c r="V96" s="3"/>
      <c r="W96" s="3"/>
      <c r="X96" s="3"/>
      <c r="Y96" s="3"/>
    </row>
    <row r="97" spans="1:25" ht="15.75" customHeight="1">
      <c r="A97" s="95" t="s">
        <v>3563</v>
      </c>
      <c r="B97" s="70" t="s">
        <v>51</v>
      </c>
      <c r="C97" s="95" t="s">
        <v>3564</v>
      </c>
      <c r="D97" s="95" t="s">
        <v>3565</v>
      </c>
      <c r="E97" s="178" t="s">
        <v>3566</v>
      </c>
      <c r="F97" s="207" t="s">
        <v>3568</v>
      </c>
      <c r="G97" s="95" t="s">
        <v>3548</v>
      </c>
      <c r="H97" s="70">
        <v>10</v>
      </c>
      <c r="I97" s="201">
        <v>50</v>
      </c>
      <c r="J97" s="95" t="s">
        <v>74</v>
      </c>
      <c r="K97" s="3"/>
      <c r="L97" s="3"/>
      <c r="M97" s="3"/>
      <c r="N97" s="3"/>
      <c r="O97" s="3"/>
      <c r="P97" s="3"/>
      <c r="Q97" s="3"/>
      <c r="R97" s="3"/>
      <c r="S97" s="3"/>
      <c r="T97" s="3"/>
      <c r="U97" s="3"/>
      <c r="V97" s="3"/>
      <c r="W97" s="3"/>
      <c r="X97" s="3"/>
      <c r="Y97" s="3"/>
    </row>
    <row r="98" spans="1:25" ht="15.75" customHeight="1">
      <c r="A98" s="95" t="s">
        <v>3563</v>
      </c>
      <c r="B98" s="70" t="s">
        <v>51</v>
      </c>
      <c r="C98" s="95" t="s">
        <v>3564</v>
      </c>
      <c r="D98" s="95" t="s">
        <v>3565</v>
      </c>
      <c r="E98" s="178" t="s">
        <v>3566</v>
      </c>
      <c r="F98" s="207" t="s">
        <v>3569</v>
      </c>
      <c r="G98" s="95" t="s">
        <v>3548</v>
      </c>
      <c r="H98" s="70">
        <v>10</v>
      </c>
      <c r="I98" s="201">
        <v>50</v>
      </c>
      <c r="J98" s="95" t="s">
        <v>74</v>
      </c>
      <c r="K98" s="3"/>
      <c r="L98" s="3"/>
      <c r="M98" s="3"/>
      <c r="N98" s="3"/>
      <c r="O98" s="3"/>
      <c r="P98" s="3"/>
      <c r="Q98" s="3"/>
      <c r="R98" s="3"/>
      <c r="S98" s="3"/>
      <c r="T98" s="3"/>
      <c r="U98" s="3"/>
      <c r="V98" s="3"/>
      <c r="W98" s="3"/>
      <c r="X98" s="3"/>
      <c r="Y98" s="3"/>
    </row>
    <row r="99" spans="1:25" ht="15.75" customHeight="1">
      <c r="A99" s="95" t="s">
        <v>3563</v>
      </c>
      <c r="B99" s="70" t="s">
        <v>51</v>
      </c>
      <c r="C99" s="95" t="s">
        <v>3546</v>
      </c>
      <c r="D99" s="95" t="s">
        <v>425</v>
      </c>
      <c r="E99" s="178" t="s">
        <v>3543</v>
      </c>
      <c r="F99" s="207" t="s">
        <v>3570</v>
      </c>
      <c r="G99" s="95" t="s">
        <v>3548</v>
      </c>
      <c r="H99" s="70">
        <v>10</v>
      </c>
      <c r="I99" s="201">
        <v>50</v>
      </c>
      <c r="J99" s="95" t="s">
        <v>74</v>
      </c>
      <c r="K99" s="3"/>
      <c r="L99" s="3"/>
      <c r="M99" s="3"/>
      <c r="N99" s="3"/>
      <c r="O99" s="3"/>
      <c r="P99" s="3"/>
      <c r="Q99" s="3"/>
      <c r="R99" s="3"/>
      <c r="S99" s="3"/>
      <c r="T99" s="3"/>
      <c r="U99" s="3"/>
      <c r="V99" s="3"/>
      <c r="W99" s="3"/>
      <c r="X99" s="3"/>
      <c r="Y99" s="3"/>
    </row>
    <row r="100" spans="1:25" ht="15.75" customHeight="1">
      <c r="A100" s="95" t="s">
        <v>1598</v>
      </c>
      <c r="B100" s="70" t="s">
        <v>51</v>
      </c>
      <c r="C100" s="95" t="s">
        <v>3571</v>
      </c>
      <c r="D100" s="95" t="s">
        <v>790</v>
      </c>
      <c r="E100" s="178" t="s">
        <v>3572</v>
      </c>
      <c r="F100" s="207" t="s">
        <v>3573</v>
      </c>
      <c r="G100" s="95">
        <v>50</v>
      </c>
      <c r="H100" s="70">
        <v>16</v>
      </c>
      <c r="I100" s="201">
        <v>50</v>
      </c>
      <c r="J100" s="95" t="s">
        <v>75</v>
      </c>
      <c r="K100" s="3"/>
      <c r="L100" s="3"/>
      <c r="M100" s="3"/>
      <c r="N100" s="3"/>
      <c r="O100" s="3"/>
      <c r="P100" s="3"/>
      <c r="Q100" s="3"/>
      <c r="R100" s="3"/>
      <c r="S100" s="3"/>
      <c r="T100" s="3"/>
      <c r="U100" s="3"/>
      <c r="V100" s="3"/>
      <c r="W100" s="3"/>
      <c r="X100" s="3"/>
      <c r="Y100" s="3"/>
    </row>
    <row r="101" spans="1:25" ht="15.75" customHeight="1">
      <c r="A101" s="95" t="s">
        <v>1598</v>
      </c>
      <c r="B101" s="70" t="s">
        <v>51</v>
      </c>
      <c r="C101" s="95" t="s">
        <v>3574</v>
      </c>
      <c r="D101" s="95" t="s">
        <v>790</v>
      </c>
      <c r="E101" s="178" t="s">
        <v>3575</v>
      </c>
      <c r="F101" s="207" t="s">
        <v>3576</v>
      </c>
      <c r="G101" s="95">
        <v>50</v>
      </c>
      <c r="H101" s="70">
        <v>12</v>
      </c>
      <c r="I101" s="201">
        <v>50</v>
      </c>
      <c r="J101" s="95" t="s">
        <v>75</v>
      </c>
      <c r="K101" s="3"/>
      <c r="L101" s="3"/>
      <c r="M101" s="3"/>
      <c r="N101" s="3"/>
      <c r="O101" s="3"/>
      <c r="P101" s="3"/>
      <c r="Q101" s="3"/>
      <c r="R101" s="3"/>
      <c r="S101" s="3"/>
      <c r="T101" s="3"/>
      <c r="U101" s="3"/>
      <c r="V101" s="3"/>
      <c r="W101" s="3"/>
      <c r="X101" s="3"/>
      <c r="Y101" s="3"/>
    </row>
    <row r="102" spans="1:25" ht="15.75" customHeight="1">
      <c r="A102" s="95" t="s">
        <v>1598</v>
      </c>
      <c r="B102" s="70" t="s">
        <v>51</v>
      </c>
      <c r="C102" s="95" t="s">
        <v>3574</v>
      </c>
      <c r="D102" s="95" t="s">
        <v>790</v>
      </c>
      <c r="E102" s="178" t="s">
        <v>3575</v>
      </c>
      <c r="F102" s="207" t="s">
        <v>3577</v>
      </c>
      <c r="G102" s="95">
        <v>50</v>
      </c>
      <c r="H102" s="70">
        <v>12</v>
      </c>
      <c r="I102" s="201">
        <v>50</v>
      </c>
      <c r="J102" s="95" t="s">
        <v>75</v>
      </c>
      <c r="K102" s="3"/>
      <c r="L102" s="3"/>
      <c r="M102" s="3"/>
      <c r="N102" s="3"/>
      <c r="O102" s="3"/>
      <c r="P102" s="3"/>
      <c r="Q102" s="3"/>
      <c r="R102" s="3"/>
      <c r="S102" s="3"/>
      <c r="T102" s="3"/>
      <c r="U102" s="3"/>
      <c r="V102" s="3"/>
      <c r="W102" s="3"/>
      <c r="X102" s="3"/>
      <c r="Y102" s="3"/>
    </row>
    <row r="103" spans="1:25" ht="15.75" customHeight="1">
      <c r="A103" s="95" t="s">
        <v>1598</v>
      </c>
      <c r="B103" s="70" t="s">
        <v>51</v>
      </c>
      <c r="C103" s="95" t="s">
        <v>3574</v>
      </c>
      <c r="D103" s="95" t="s">
        <v>790</v>
      </c>
      <c r="E103" s="178" t="s">
        <v>3575</v>
      </c>
      <c r="F103" s="207" t="s">
        <v>3578</v>
      </c>
      <c r="G103" s="95">
        <v>50</v>
      </c>
      <c r="H103" s="70">
        <v>12</v>
      </c>
      <c r="I103" s="201">
        <v>50</v>
      </c>
      <c r="J103" s="95" t="s">
        <v>75</v>
      </c>
      <c r="K103" s="3"/>
      <c r="L103" s="3"/>
      <c r="M103" s="3"/>
      <c r="N103" s="3"/>
      <c r="O103" s="3"/>
      <c r="P103" s="3"/>
      <c r="Q103" s="3"/>
      <c r="R103" s="3"/>
      <c r="S103" s="3"/>
      <c r="T103" s="3"/>
      <c r="U103" s="3"/>
      <c r="V103" s="3"/>
      <c r="W103" s="3"/>
      <c r="X103" s="3"/>
      <c r="Y103" s="3"/>
    </row>
    <row r="104" spans="1:25" ht="15.75" customHeight="1">
      <c r="A104" s="95" t="s">
        <v>1598</v>
      </c>
      <c r="B104" s="70" t="s">
        <v>51</v>
      </c>
      <c r="C104" s="95" t="s">
        <v>3579</v>
      </c>
      <c r="D104" s="95" t="s">
        <v>790</v>
      </c>
      <c r="E104" s="178" t="s">
        <v>3580</v>
      </c>
      <c r="F104" s="207" t="s">
        <v>3581</v>
      </c>
      <c r="G104" s="95">
        <v>50</v>
      </c>
      <c r="H104" s="70">
        <v>12</v>
      </c>
      <c r="I104" s="201">
        <v>50</v>
      </c>
      <c r="J104" s="95" t="s">
        <v>75</v>
      </c>
      <c r="K104" s="3"/>
      <c r="L104" s="3"/>
      <c r="M104" s="3"/>
      <c r="N104" s="3"/>
      <c r="O104" s="3"/>
      <c r="P104" s="3"/>
      <c r="Q104" s="3"/>
      <c r="R104" s="3"/>
      <c r="S104" s="3"/>
      <c r="T104" s="3"/>
      <c r="U104" s="3"/>
      <c r="V104" s="3"/>
      <c r="W104" s="3"/>
      <c r="X104" s="3"/>
      <c r="Y104" s="3"/>
    </row>
    <row r="105" spans="1:25" ht="15.75" customHeight="1">
      <c r="A105" s="95" t="s">
        <v>1598</v>
      </c>
      <c r="B105" s="70" t="s">
        <v>51</v>
      </c>
      <c r="C105" s="95" t="s">
        <v>3579</v>
      </c>
      <c r="D105" s="95" t="s">
        <v>790</v>
      </c>
      <c r="E105" s="178" t="s">
        <v>3580</v>
      </c>
      <c r="F105" s="207" t="s">
        <v>3582</v>
      </c>
      <c r="G105" s="95">
        <v>50</v>
      </c>
      <c r="H105" s="70">
        <v>12</v>
      </c>
      <c r="I105" s="201">
        <v>50</v>
      </c>
      <c r="J105" s="95" t="s">
        <v>75</v>
      </c>
      <c r="K105" s="3"/>
      <c r="L105" s="3"/>
      <c r="M105" s="3"/>
      <c r="N105" s="3"/>
      <c r="O105" s="3"/>
      <c r="P105" s="3"/>
      <c r="Q105" s="3"/>
      <c r="R105" s="3"/>
      <c r="S105" s="3"/>
      <c r="T105" s="3"/>
      <c r="U105" s="3"/>
      <c r="V105" s="3"/>
      <c r="W105" s="3"/>
      <c r="X105" s="3"/>
      <c r="Y105" s="3"/>
    </row>
    <row r="106" spans="1:25" ht="15.75" customHeight="1">
      <c r="A106" s="95" t="s">
        <v>1598</v>
      </c>
      <c r="B106" s="70" t="s">
        <v>51</v>
      </c>
      <c r="C106" s="95" t="s">
        <v>3579</v>
      </c>
      <c r="D106" s="95" t="s">
        <v>790</v>
      </c>
      <c r="E106" s="178" t="s">
        <v>3580</v>
      </c>
      <c r="F106" s="207" t="s">
        <v>3583</v>
      </c>
      <c r="G106" s="95">
        <v>50</v>
      </c>
      <c r="H106" s="70">
        <v>12</v>
      </c>
      <c r="I106" s="201">
        <v>50</v>
      </c>
      <c r="J106" s="95" t="s">
        <v>75</v>
      </c>
      <c r="K106" s="3"/>
      <c r="L106" s="3"/>
      <c r="M106" s="3"/>
      <c r="N106" s="3"/>
      <c r="O106" s="3"/>
      <c r="P106" s="3"/>
      <c r="Q106" s="3"/>
      <c r="R106" s="3"/>
      <c r="S106" s="3"/>
      <c r="T106" s="3"/>
      <c r="U106" s="3"/>
      <c r="V106" s="3"/>
      <c r="W106" s="3"/>
      <c r="X106" s="3"/>
      <c r="Y106" s="3"/>
    </row>
    <row r="107" spans="1:25" ht="15.75" customHeight="1">
      <c r="A107" s="95" t="s">
        <v>1598</v>
      </c>
      <c r="B107" s="70" t="s">
        <v>51</v>
      </c>
      <c r="C107" s="95" t="s">
        <v>3550</v>
      </c>
      <c r="D107" s="95" t="s">
        <v>790</v>
      </c>
      <c r="E107" s="178" t="s">
        <v>3551</v>
      </c>
      <c r="F107" s="207" t="s">
        <v>3581</v>
      </c>
      <c r="G107" s="95">
        <v>50</v>
      </c>
      <c r="H107" s="70">
        <v>12</v>
      </c>
      <c r="I107" s="201">
        <v>50</v>
      </c>
      <c r="J107" s="95" t="s">
        <v>75</v>
      </c>
      <c r="K107" s="3"/>
      <c r="L107" s="3"/>
      <c r="M107" s="3"/>
      <c r="N107" s="3"/>
      <c r="O107" s="3"/>
      <c r="P107" s="3"/>
      <c r="Q107" s="3"/>
      <c r="R107" s="3"/>
      <c r="S107" s="3"/>
      <c r="T107" s="3"/>
      <c r="U107" s="3"/>
      <c r="V107" s="3"/>
      <c r="W107" s="3"/>
      <c r="X107" s="3"/>
      <c r="Y107" s="3"/>
    </row>
    <row r="108" spans="1:25" ht="15.75" customHeight="1">
      <c r="A108" s="95" t="s">
        <v>1598</v>
      </c>
      <c r="B108" s="70" t="s">
        <v>51</v>
      </c>
      <c r="C108" s="95" t="s">
        <v>3550</v>
      </c>
      <c r="D108" s="95" t="s">
        <v>790</v>
      </c>
      <c r="E108" s="178" t="s">
        <v>3551</v>
      </c>
      <c r="F108" s="207" t="s">
        <v>3582</v>
      </c>
      <c r="G108" s="95">
        <v>50</v>
      </c>
      <c r="H108" s="70">
        <v>12</v>
      </c>
      <c r="I108" s="201">
        <v>50</v>
      </c>
      <c r="J108" s="95" t="s">
        <v>75</v>
      </c>
      <c r="K108" s="3"/>
      <c r="L108" s="3"/>
      <c r="M108" s="3"/>
      <c r="N108" s="3"/>
      <c r="O108" s="3"/>
      <c r="P108" s="3"/>
      <c r="Q108" s="3"/>
      <c r="R108" s="3"/>
      <c r="S108" s="3"/>
      <c r="T108" s="3"/>
      <c r="U108" s="3"/>
      <c r="V108" s="3"/>
      <c r="W108" s="3"/>
      <c r="X108" s="3"/>
      <c r="Y108" s="3"/>
    </row>
    <row r="109" spans="1:25" ht="15.75" customHeight="1">
      <c r="A109" s="95" t="s">
        <v>1598</v>
      </c>
      <c r="B109" s="70" t="s">
        <v>51</v>
      </c>
      <c r="C109" s="95" t="s">
        <v>3550</v>
      </c>
      <c r="D109" s="95" t="s">
        <v>790</v>
      </c>
      <c r="E109" s="178" t="s">
        <v>3551</v>
      </c>
      <c r="F109" s="207" t="s">
        <v>3583</v>
      </c>
      <c r="G109" s="95">
        <v>50</v>
      </c>
      <c r="H109" s="70">
        <v>12</v>
      </c>
      <c r="I109" s="201">
        <v>50</v>
      </c>
      <c r="J109" s="95" t="s">
        <v>75</v>
      </c>
      <c r="K109" s="3"/>
      <c r="L109" s="3"/>
      <c r="M109" s="3"/>
      <c r="N109" s="3"/>
      <c r="O109" s="3"/>
      <c r="P109" s="3"/>
      <c r="Q109" s="3"/>
      <c r="R109" s="3"/>
      <c r="S109" s="3"/>
      <c r="T109" s="3"/>
      <c r="U109" s="3"/>
      <c r="V109" s="3"/>
      <c r="W109" s="3"/>
      <c r="X109" s="3"/>
      <c r="Y109" s="3"/>
    </row>
    <row r="110" spans="1:25" ht="15.75" customHeight="1">
      <c r="A110" s="95" t="s">
        <v>1598</v>
      </c>
      <c r="B110" s="70" t="s">
        <v>51</v>
      </c>
      <c r="C110" s="95" t="s">
        <v>3584</v>
      </c>
      <c r="D110" s="95" t="s">
        <v>790</v>
      </c>
      <c r="E110" s="178" t="s">
        <v>3585</v>
      </c>
      <c r="F110" s="207" t="s">
        <v>3586</v>
      </c>
      <c r="G110" s="95">
        <v>50</v>
      </c>
      <c r="H110" s="70">
        <v>17</v>
      </c>
      <c r="I110" s="201">
        <v>50</v>
      </c>
      <c r="J110" s="95" t="s">
        <v>75</v>
      </c>
      <c r="K110" s="3"/>
      <c r="L110" s="3"/>
      <c r="M110" s="3"/>
      <c r="N110" s="3"/>
      <c r="O110" s="3"/>
      <c r="P110" s="3"/>
      <c r="Q110" s="3"/>
      <c r="R110" s="3"/>
      <c r="S110" s="3"/>
      <c r="T110" s="3"/>
      <c r="U110" s="3"/>
      <c r="V110" s="3"/>
      <c r="W110" s="3"/>
      <c r="X110" s="3"/>
      <c r="Y110" s="3"/>
    </row>
    <row r="111" spans="1:25" ht="15.75" customHeight="1">
      <c r="A111" s="95" t="s">
        <v>1598</v>
      </c>
      <c r="B111" s="70" t="s">
        <v>51</v>
      </c>
      <c r="C111" s="95" t="s">
        <v>3587</v>
      </c>
      <c r="D111" s="95" t="s">
        <v>790</v>
      </c>
      <c r="E111" s="178" t="s">
        <v>3387</v>
      </c>
      <c r="F111" s="207" t="s">
        <v>3588</v>
      </c>
      <c r="G111" s="95">
        <v>50</v>
      </c>
      <c r="H111" s="70">
        <v>2</v>
      </c>
      <c r="I111" s="201">
        <v>50</v>
      </c>
      <c r="J111" s="95" t="s">
        <v>75</v>
      </c>
      <c r="K111" s="3"/>
      <c r="L111" s="3"/>
      <c r="M111" s="3"/>
      <c r="N111" s="3"/>
      <c r="O111" s="3"/>
      <c r="P111" s="3"/>
      <c r="Q111" s="3"/>
      <c r="R111" s="3"/>
      <c r="S111" s="3"/>
      <c r="T111" s="3"/>
      <c r="U111" s="3"/>
      <c r="V111" s="3"/>
      <c r="W111" s="3"/>
      <c r="X111" s="3"/>
      <c r="Y111" s="3"/>
    </row>
    <row r="112" spans="1:25" ht="15.75" customHeight="1">
      <c r="A112" s="95" t="s">
        <v>1598</v>
      </c>
      <c r="B112" s="70" t="s">
        <v>51</v>
      </c>
      <c r="C112" s="95" t="s">
        <v>269</v>
      </c>
      <c r="D112" s="95" t="s">
        <v>790</v>
      </c>
      <c r="E112" s="178" t="s">
        <v>3387</v>
      </c>
      <c r="F112" s="207" t="s">
        <v>3589</v>
      </c>
      <c r="G112" s="95">
        <v>50</v>
      </c>
      <c r="H112" s="70">
        <v>2</v>
      </c>
      <c r="I112" s="201">
        <v>50</v>
      </c>
      <c r="J112" s="95" t="s">
        <v>75</v>
      </c>
      <c r="K112" s="3"/>
      <c r="L112" s="3"/>
      <c r="M112" s="3"/>
      <c r="N112" s="3"/>
      <c r="O112" s="3"/>
      <c r="P112" s="3"/>
      <c r="Q112" s="3"/>
      <c r="R112" s="3"/>
      <c r="S112" s="3"/>
      <c r="T112" s="3"/>
      <c r="U112" s="3"/>
      <c r="V112" s="3"/>
      <c r="W112" s="3"/>
      <c r="X112" s="3"/>
      <c r="Y112" s="3"/>
    </row>
    <row r="113" spans="1:25" ht="15.75" customHeight="1">
      <c r="A113" s="95" t="s">
        <v>1598</v>
      </c>
      <c r="B113" s="70" t="s">
        <v>51</v>
      </c>
      <c r="C113" s="95" t="s">
        <v>3590</v>
      </c>
      <c r="D113" s="95" t="s">
        <v>790</v>
      </c>
      <c r="E113" s="178" t="s">
        <v>3591</v>
      </c>
      <c r="F113" s="207" t="s">
        <v>3592</v>
      </c>
      <c r="G113" s="95">
        <v>50</v>
      </c>
      <c r="H113" s="70">
        <v>4</v>
      </c>
      <c r="I113" s="201">
        <v>50</v>
      </c>
      <c r="J113" s="95" t="s">
        <v>75</v>
      </c>
      <c r="K113" s="3"/>
      <c r="L113" s="3"/>
      <c r="M113" s="3"/>
      <c r="N113" s="3"/>
      <c r="O113" s="3"/>
      <c r="P113" s="3"/>
      <c r="Q113" s="3"/>
      <c r="R113" s="3"/>
      <c r="S113" s="3"/>
      <c r="T113" s="3"/>
      <c r="U113" s="3"/>
      <c r="V113" s="3"/>
      <c r="W113" s="3"/>
      <c r="X113" s="3"/>
      <c r="Y113" s="3"/>
    </row>
    <row r="114" spans="1:25" ht="15.75" customHeight="1">
      <c r="A114" s="95" t="s">
        <v>1598</v>
      </c>
      <c r="B114" s="70" t="s">
        <v>51</v>
      </c>
      <c r="C114" s="95" t="s">
        <v>3590</v>
      </c>
      <c r="D114" s="95" t="s">
        <v>790</v>
      </c>
      <c r="E114" s="178" t="s">
        <v>3591</v>
      </c>
      <c r="F114" s="207" t="s">
        <v>3593</v>
      </c>
      <c r="G114" s="95">
        <v>50</v>
      </c>
      <c r="H114" s="70">
        <v>4</v>
      </c>
      <c r="I114" s="201">
        <v>50</v>
      </c>
      <c r="J114" s="95" t="s">
        <v>75</v>
      </c>
      <c r="K114" s="3"/>
      <c r="L114" s="3"/>
      <c r="M114" s="3"/>
      <c r="N114" s="3"/>
      <c r="O114" s="3"/>
      <c r="P114" s="3"/>
      <c r="Q114" s="3"/>
      <c r="R114" s="3"/>
      <c r="S114" s="3"/>
      <c r="T114" s="3"/>
      <c r="U114" s="3"/>
      <c r="V114" s="3"/>
      <c r="W114" s="3"/>
      <c r="X114" s="3"/>
      <c r="Y114" s="3"/>
    </row>
    <row r="115" spans="1:25" ht="15.75" customHeight="1">
      <c r="A115" s="95" t="s">
        <v>1598</v>
      </c>
      <c r="B115" s="70" t="s">
        <v>51</v>
      </c>
      <c r="C115" s="95" t="s">
        <v>3590</v>
      </c>
      <c r="D115" s="95" t="s">
        <v>790</v>
      </c>
      <c r="E115" s="178" t="s">
        <v>3591</v>
      </c>
      <c r="F115" s="207" t="s">
        <v>3594</v>
      </c>
      <c r="G115" s="95">
        <v>50</v>
      </c>
      <c r="H115" s="70">
        <v>4</v>
      </c>
      <c r="I115" s="201">
        <v>50</v>
      </c>
      <c r="J115" s="95" t="s">
        <v>75</v>
      </c>
      <c r="K115" s="3"/>
      <c r="L115" s="3"/>
      <c r="M115" s="3"/>
      <c r="N115" s="3"/>
      <c r="O115" s="3"/>
      <c r="P115" s="3"/>
      <c r="Q115" s="3"/>
      <c r="R115" s="3"/>
      <c r="S115" s="3"/>
      <c r="T115" s="3"/>
      <c r="U115" s="3"/>
      <c r="V115" s="3"/>
      <c r="W115" s="3"/>
      <c r="X115" s="3"/>
      <c r="Y115" s="3"/>
    </row>
    <row r="116" spans="1:25" ht="15.75" customHeight="1">
      <c r="A116" s="95" t="s">
        <v>1598</v>
      </c>
      <c r="B116" s="70" t="s">
        <v>51</v>
      </c>
      <c r="C116" s="95" t="s">
        <v>3590</v>
      </c>
      <c r="D116" s="95" t="s">
        <v>790</v>
      </c>
      <c r="E116" s="178" t="s">
        <v>3591</v>
      </c>
      <c r="F116" s="207" t="s">
        <v>3592</v>
      </c>
      <c r="G116" s="95">
        <v>50</v>
      </c>
      <c r="H116" s="70">
        <v>4</v>
      </c>
      <c r="I116" s="201">
        <v>50</v>
      </c>
      <c r="J116" s="95" t="s">
        <v>75</v>
      </c>
      <c r="K116" s="3"/>
      <c r="L116" s="3"/>
      <c r="M116" s="3"/>
      <c r="N116" s="3"/>
      <c r="O116" s="3"/>
      <c r="P116" s="3"/>
      <c r="Q116" s="3"/>
      <c r="R116" s="3"/>
      <c r="S116" s="3"/>
      <c r="T116" s="3"/>
      <c r="U116" s="3"/>
      <c r="V116" s="3"/>
      <c r="W116" s="3"/>
      <c r="X116" s="3"/>
      <c r="Y116" s="3"/>
    </row>
    <row r="117" spans="1:25" ht="15.75" customHeight="1">
      <c r="A117" s="95" t="s">
        <v>1598</v>
      </c>
      <c r="B117" s="70" t="s">
        <v>51</v>
      </c>
      <c r="C117" s="95" t="s">
        <v>3590</v>
      </c>
      <c r="D117" s="95" t="s">
        <v>790</v>
      </c>
      <c r="E117" s="178" t="s">
        <v>3591</v>
      </c>
      <c r="F117" s="207" t="s">
        <v>3595</v>
      </c>
      <c r="G117" s="95">
        <v>50</v>
      </c>
      <c r="H117" s="70">
        <v>4</v>
      </c>
      <c r="I117" s="201">
        <v>50</v>
      </c>
      <c r="J117" s="95" t="s">
        <v>75</v>
      </c>
      <c r="K117" s="3"/>
      <c r="L117" s="3"/>
      <c r="M117" s="3"/>
      <c r="N117" s="3"/>
      <c r="O117" s="3"/>
      <c r="P117" s="3"/>
      <c r="Q117" s="3"/>
      <c r="R117" s="3"/>
      <c r="S117" s="3"/>
      <c r="T117" s="3"/>
      <c r="U117" s="3"/>
      <c r="V117" s="3"/>
      <c r="W117" s="3"/>
      <c r="X117" s="3"/>
      <c r="Y117" s="3"/>
    </row>
    <row r="118" spans="1:25" ht="15.75" customHeight="1">
      <c r="A118" s="95" t="s">
        <v>1598</v>
      </c>
      <c r="B118" s="70" t="s">
        <v>51</v>
      </c>
      <c r="C118" s="95" t="s">
        <v>3590</v>
      </c>
      <c r="D118" s="95" t="s">
        <v>790</v>
      </c>
      <c r="E118" s="178" t="s">
        <v>3591</v>
      </c>
      <c r="F118" s="207" t="s">
        <v>3596</v>
      </c>
      <c r="G118" s="95">
        <v>50</v>
      </c>
      <c r="H118" s="70">
        <v>4</v>
      </c>
      <c r="I118" s="201">
        <v>50</v>
      </c>
      <c r="J118" s="95" t="s">
        <v>75</v>
      </c>
      <c r="K118" s="3"/>
      <c r="L118" s="3"/>
      <c r="M118" s="3"/>
      <c r="N118" s="3"/>
      <c r="O118" s="3"/>
      <c r="P118" s="3"/>
      <c r="Q118" s="3"/>
      <c r="R118" s="3"/>
      <c r="S118" s="3"/>
      <c r="T118" s="3"/>
      <c r="U118" s="3"/>
      <c r="V118" s="3"/>
      <c r="W118" s="3"/>
      <c r="X118" s="3"/>
      <c r="Y118" s="3"/>
    </row>
    <row r="119" spans="1:25" ht="15.75" customHeight="1">
      <c r="A119" s="95" t="s">
        <v>1598</v>
      </c>
      <c r="B119" s="70" t="s">
        <v>51</v>
      </c>
      <c r="C119" s="95" t="s">
        <v>3590</v>
      </c>
      <c r="D119" s="95" t="s">
        <v>790</v>
      </c>
      <c r="E119" s="178" t="s">
        <v>3591</v>
      </c>
      <c r="F119" s="207">
        <v>44866</v>
      </c>
      <c r="G119" s="95">
        <v>50</v>
      </c>
      <c r="H119" s="70">
        <v>4</v>
      </c>
      <c r="I119" s="201">
        <v>50</v>
      </c>
      <c r="J119" s="95" t="s">
        <v>75</v>
      </c>
      <c r="K119" s="3"/>
      <c r="L119" s="3"/>
      <c r="M119" s="3"/>
      <c r="N119" s="3"/>
      <c r="O119" s="3"/>
      <c r="P119" s="3"/>
      <c r="Q119" s="3"/>
      <c r="R119" s="3"/>
      <c r="S119" s="3"/>
      <c r="T119" s="3"/>
      <c r="U119" s="3"/>
      <c r="V119" s="3"/>
      <c r="W119" s="3"/>
      <c r="X119" s="3"/>
      <c r="Y119" s="3"/>
    </row>
    <row r="120" spans="1:25" ht="15.75" customHeight="1">
      <c r="A120" s="95" t="s">
        <v>1598</v>
      </c>
      <c r="B120" s="70" t="s">
        <v>51</v>
      </c>
      <c r="C120" s="95" t="s">
        <v>3590</v>
      </c>
      <c r="D120" s="95" t="s">
        <v>790</v>
      </c>
      <c r="E120" s="178"/>
      <c r="F120" s="207" t="s">
        <v>3595</v>
      </c>
      <c r="G120" s="95">
        <v>50</v>
      </c>
      <c r="H120" s="70">
        <v>4</v>
      </c>
      <c r="I120" s="201">
        <v>50</v>
      </c>
      <c r="J120" s="95" t="s">
        <v>75</v>
      </c>
      <c r="K120" s="3"/>
      <c r="L120" s="3"/>
      <c r="M120" s="3"/>
      <c r="N120" s="3"/>
      <c r="O120" s="3"/>
      <c r="P120" s="3"/>
      <c r="Q120" s="3"/>
      <c r="R120" s="3"/>
      <c r="S120" s="3"/>
      <c r="T120" s="3"/>
      <c r="U120" s="3"/>
      <c r="V120" s="3"/>
      <c r="W120" s="3"/>
      <c r="X120" s="3"/>
      <c r="Y120" s="3"/>
    </row>
    <row r="121" spans="1:25" ht="15.75" customHeight="1">
      <c r="A121" s="95" t="s">
        <v>1598</v>
      </c>
      <c r="B121" s="70" t="s">
        <v>51</v>
      </c>
      <c r="C121" s="95" t="s">
        <v>3590</v>
      </c>
      <c r="D121" s="95" t="s">
        <v>790</v>
      </c>
      <c r="E121" s="178" t="s">
        <v>3591</v>
      </c>
      <c r="F121" s="207" t="s">
        <v>3592</v>
      </c>
      <c r="G121" s="95">
        <v>50</v>
      </c>
      <c r="H121" s="70">
        <v>4</v>
      </c>
      <c r="I121" s="201">
        <v>50</v>
      </c>
      <c r="J121" s="95" t="s">
        <v>75</v>
      </c>
      <c r="K121" s="3"/>
      <c r="L121" s="3"/>
      <c r="M121" s="3"/>
      <c r="N121" s="3"/>
      <c r="O121" s="3"/>
      <c r="P121" s="3"/>
      <c r="Q121" s="3"/>
      <c r="R121" s="3"/>
      <c r="S121" s="3"/>
      <c r="T121" s="3"/>
      <c r="U121" s="3"/>
      <c r="V121" s="3"/>
      <c r="W121" s="3"/>
      <c r="X121" s="3"/>
      <c r="Y121" s="3"/>
    </row>
    <row r="122" spans="1:25" ht="15.75" customHeight="1">
      <c r="A122" s="95" t="s">
        <v>1598</v>
      </c>
      <c r="B122" s="70" t="s">
        <v>51</v>
      </c>
      <c r="C122" s="95" t="s">
        <v>3597</v>
      </c>
      <c r="D122" s="95" t="s">
        <v>790</v>
      </c>
      <c r="E122" s="178" t="s">
        <v>3598</v>
      </c>
      <c r="F122" s="207" t="s">
        <v>3599</v>
      </c>
      <c r="G122" s="95">
        <v>50</v>
      </c>
      <c r="H122" s="70">
        <v>4</v>
      </c>
      <c r="I122" s="201">
        <v>50</v>
      </c>
      <c r="J122" s="95" t="s">
        <v>75</v>
      </c>
      <c r="K122" s="3"/>
      <c r="L122" s="3"/>
      <c r="M122" s="3"/>
      <c r="N122" s="3"/>
      <c r="O122" s="3"/>
      <c r="P122" s="3"/>
      <c r="Q122" s="3"/>
      <c r="R122" s="3"/>
      <c r="S122" s="3"/>
      <c r="T122" s="3"/>
      <c r="U122" s="3"/>
      <c r="V122" s="3"/>
      <c r="W122" s="3"/>
      <c r="X122" s="3"/>
      <c r="Y122" s="3"/>
    </row>
    <row r="123" spans="1:25" ht="15.75" customHeight="1">
      <c r="A123" s="95" t="s">
        <v>1598</v>
      </c>
      <c r="B123" s="70" t="s">
        <v>51</v>
      </c>
      <c r="C123" s="95" t="s">
        <v>3600</v>
      </c>
      <c r="D123" s="95" t="s">
        <v>2775</v>
      </c>
      <c r="E123" s="178" t="s">
        <v>3601</v>
      </c>
      <c r="F123" s="207" t="s">
        <v>3576</v>
      </c>
      <c r="G123" s="95">
        <v>10</v>
      </c>
      <c r="H123" s="70">
        <v>6</v>
      </c>
      <c r="I123" s="201">
        <v>10</v>
      </c>
      <c r="J123" s="95" t="s">
        <v>75</v>
      </c>
      <c r="K123" s="3"/>
      <c r="L123" s="3"/>
      <c r="M123" s="3"/>
      <c r="N123" s="3"/>
      <c r="O123" s="3"/>
      <c r="P123" s="3"/>
      <c r="Q123" s="3"/>
      <c r="R123" s="3"/>
      <c r="S123" s="3"/>
      <c r="T123" s="3"/>
      <c r="U123" s="3"/>
      <c r="V123" s="3"/>
      <c r="W123" s="3"/>
      <c r="X123" s="3"/>
      <c r="Y123" s="3"/>
    </row>
    <row r="124" spans="1:25" ht="15.75" customHeight="1">
      <c r="A124" s="95" t="s">
        <v>77</v>
      </c>
      <c r="B124" s="70" t="s">
        <v>51</v>
      </c>
      <c r="C124" s="95" t="s">
        <v>3602</v>
      </c>
      <c r="D124" s="95" t="s">
        <v>3603</v>
      </c>
      <c r="E124" s="178" t="s">
        <v>3604</v>
      </c>
      <c r="F124" s="207"/>
      <c r="G124" s="95">
        <v>50</v>
      </c>
      <c r="H124" s="70">
        <v>4</v>
      </c>
      <c r="I124" s="201">
        <v>200</v>
      </c>
      <c r="J124" s="95" t="s">
        <v>77</v>
      </c>
      <c r="K124" s="3"/>
      <c r="L124" s="3"/>
      <c r="M124" s="3"/>
      <c r="N124" s="3"/>
      <c r="O124" s="3"/>
      <c r="P124" s="3"/>
      <c r="Q124" s="3"/>
      <c r="R124" s="3"/>
      <c r="S124" s="3"/>
      <c r="T124" s="3"/>
      <c r="U124" s="3"/>
      <c r="V124" s="3"/>
      <c r="W124" s="3"/>
      <c r="X124" s="3"/>
      <c r="Y124" s="3"/>
    </row>
    <row r="125" spans="1:25" ht="15.75" customHeight="1">
      <c r="A125" s="95" t="s">
        <v>77</v>
      </c>
      <c r="B125" s="70" t="s">
        <v>51</v>
      </c>
      <c r="C125" s="95" t="s">
        <v>3605</v>
      </c>
      <c r="D125" s="95" t="s">
        <v>339</v>
      </c>
      <c r="E125" s="178"/>
      <c r="F125" s="207" t="s">
        <v>3606</v>
      </c>
      <c r="G125" s="95">
        <v>50</v>
      </c>
      <c r="H125" s="70"/>
      <c r="I125" s="201">
        <v>50</v>
      </c>
      <c r="J125" s="95" t="s">
        <v>77</v>
      </c>
      <c r="K125" s="3"/>
      <c r="L125" s="3"/>
      <c r="M125" s="3"/>
      <c r="N125" s="3"/>
      <c r="O125" s="3"/>
      <c r="P125" s="3"/>
      <c r="Q125" s="3"/>
      <c r="R125" s="3"/>
      <c r="S125" s="3"/>
      <c r="T125" s="3"/>
      <c r="U125" s="3"/>
      <c r="V125" s="3"/>
      <c r="W125" s="3"/>
      <c r="X125" s="3"/>
      <c r="Y125" s="3"/>
    </row>
    <row r="126" spans="1:25" ht="15.75" customHeight="1">
      <c r="A126" s="95" t="s">
        <v>77</v>
      </c>
      <c r="B126" s="70" t="s">
        <v>51</v>
      </c>
      <c r="C126" s="95" t="s">
        <v>3605</v>
      </c>
      <c r="D126" s="95" t="s">
        <v>339</v>
      </c>
      <c r="E126" s="178"/>
      <c r="F126" s="207" t="s">
        <v>3607</v>
      </c>
      <c r="G126" s="95">
        <v>50</v>
      </c>
      <c r="H126" s="70"/>
      <c r="I126" s="201">
        <v>50</v>
      </c>
      <c r="J126" s="95" t="s">
        <v>77</v>
      </c>
      <c r="K126" s="3"/>
      <c r="L126" s="3"/>
      <c r="M126" s="3"/>
      <c r="N126" s="3"/>
      <c r="O126" s="3"/>
      <c r="P126" s="3"/>
      <c r="Q126" s="3"/>
      <c r="R126" s="3"/>
      <c r="S126" s="3"/>
      <c r="T126" s="3"/>
      <c r="U126" s="3"/>
      <c r="V126" s="3"/>
      <c r="W126" s="3"/>
      <c r="X126" s="3"/>
      <c r="Y126" s="3"/>
    </row>
    <row r="127" spans="1:25" ht="15.75" customHeight="1">
      <c r="A127" s="95" t="s">
        <v>77</v>
      </c>
      <c r="B127" s="70" t="s">
        <v>51</v>
      </c>
      <c r="C127" s="95" t="s">
        <v>3605</v>
      </c>
      <c r="D127" s="95" t="s">
        <v>339</v>
      </c>
      <c r="E127" s="178"/>
      <c r="F127" s="207" t="s">
        <v>3608</v>
      </c>
      <c r="G127" s="95">
        <v>50</v>
      </c>
      <c r="H127" s="70"/>
      <c r="I127" s="201">
        <v>50</v>
      </c>
      <c r="J127" s="95" t="s">
        <v>77</v>
      </c>
      <c r="K127" s="3"/>
      <c r="L127" s="3"/>
      <c r="M127" s="3"/>
      <c r="N127" s="3"/>
      <c r="O127" s="3"/>
      <c r="P127" s="3"/>
      <c r="Q127" s="3"/>
      <c r="R127" s="3"/>
      <c r="S127" s="3"/>
      <c r="T127" s="3"/>
      <c r="U127" s="3"/>
      <c r="V127" s="3"/>
      <c r="W127" s="3"/>
      <c r="X127" s="3"/>
      <c r="Y127" s="3"/>
    </row>
    <row r="128" spans="1:25" ht="15.75" customHeight="1">
      <c r="A128" s="95" t="s">
        <v>77</v>
      </c>
      <c r="B128" s="70" t="s">
        <v>51</v>
      </c>
      <c r="C128" s="95" t="s">
        <v>3609</v>
      </c>
      <c r="D128" s="95" t="s">
        <v>2476</v>
      </c>
      <c r="E128" s="178"/>
      <c r="F128" s="207" t="s">
        <v>3610</v>
      </c>
      <c r="G128" s="95">
        <v>10</v>
      </c>
      <c r="H128" s="70"/>
      <c r="I128" s="201">
        <v>10</v>
      </c>
      <c r="J128" s="95" t="s">
        <v>77</v>
      </c>
      <c r="K128" s="3"/>
      <c r="L128" s="3"/>
      <c r="M128" s="3"/>
      <c r="N128" s="3"/>
      <c r="O128" s="3"/>
      <c r="P128" s="3"/>
      <c r="Q128" s="3"/>
      <c r="R128" s="3"/>
      <c r="S128" s="3"/>
      <c r="T128" s="3"/>
      <c r="U128" s="3"/>
      <c r="V128" s="3"/>
      <c r="W128" s="3"/>
      <c r="X128" s="3"/>
      <c r="Y128" s="3"/>
    </row>
    <row r="129" spans="1:25" ht="15.75" customHeight="1">
      <c r="A129" s="95" t="s">
        <v>77</v>
      </c>
      <c r="B129" s="70" t="s">
        <v>51</v>
      </c>
      <c r="C129" s="95" t="s">
        <v>3609</v>
      </c>
      <c r="D129" s="95" t="s">
        <v>2476</v>
      </c>
      <c r="E129" s="178"/>
      <c r="F129" s="207" t="s">
        <v>3611</v>
      </c>
      <c r="G129" s="95">
        <v>10</v>
      </c>
      <c r="H129" s="70"/>
      <c r="I129" s="201">
        <v>10</v>
      </c>
      <c r="J129" s="95" t="s">
        <v>77</v>
      </c>
      <c r="K129" s="3"/>
      <c r="L129" s="3"/>
      <c r="M129" s="3"/>
      <c r="N129" s="3"/>
      <c r="O129" s="3"/>
      <c r="P129" s="3"/>
      <c r="Q129" s="3"/>
      <c r="R129" s="3"/>
      <c r="S129" s="3"/>
      <c r="T129" s="3"/>
      <c r="U129" s="3"/>
      <c r="V129" s="3"/>
      <c r="W129" s="3"/>
      <c r="X129" s="3"/>
      <c r="Y129" s="3"/>
    </row>
    <row r="130" spans="1:25" ht="15.75" customHeight="1">
      <c r="A130" s="95" t="s">
        <v>77</v>
      </c>
      <c r="B130" s="70" t="s">
        <v>51</v>
      </c>
      <c r="C130" s="95" t="s">
        <v>3609</v>
      </c>
      <c r="D130" s="95" t="s">
        <v>2476</v>
      </c>
      <c r="E130" s="178"/>
      <c r="F130" s="207" t="s">
        <v>3612</v>
      </c>
      <c r="G130" s="95">
        <v>10</v>
      </c>
      <c r="H130" s="70"/>
      <c r="I130" s="201">
        <v>10</v>
      </c>
      <c r="J130" s="95" t="s">
        <v>77</v>
      </c>
      <c r="K130" s="3"/>
      <c r="L130" s="3"/>
      <c r="M130" s="3"/>
      <c r="N130" s="3"/>
      <c r="O130" s="3"/>
      <c r="P130" s="3"/>
      <c r="Q130" s="3"/>
      <c r="R130" s="3"/>
      <c r="S130" s="3"/>
      <c r="T130" s="3"/>
      <c r="U130" s="3"/>
      <c r="V130" s="3"/>
      <c r="W130" s="3"/>
      <c r="X130" s="3"/>
      <c r="Y130" s="3"/>
    </row>
    <row r="131" spans="1:25" ht="15.75" customHeight="1">
      <c r="A131" s="95" t="s">
        <v>77</v>
      </c>
      <c r="B131" s="70" t="s">
        <v>51</v>
      </c>
      <c r="C131" s="95" t="s">
        <v>3613</v>
      </c>
      <c r="D131" s="95"/>
      <c r="E131" s="178"/>
      <c r="F131" s="207" t="s">
        <v>3614</v>
      </c>
      <c r="G131" s="95">
        <v>10</v>
      </c>
      <c r="H131" s="70"/>
      <c r="I131" s="201">
        <v>20</v>
      </c>
      <c r="J131" s="95" t="s">
        <v>77</v>
      </c>
      <c r="K131" s="3"/>
      <c r="L131" s="3"/>
      <c r="M131" s="3"/>
      <c r="N131" s="3"/>
      <c r="O131" s="3"/>
      <c r="P131" s="3"/>
      <c r="Q131" s="3"/>
      <c r="R131" s="3"/>
      <c r="S131" s="3"/>
      <c r="T131" s="3"/>
      <c r="U131" s="3"/>
      <c r="V131" s="3"/>
      <c r="W131" s="3"/>
      <c r="X131" s="3"/>
      <c r="Y131" s="3"/>
    </row>
    <row r="132" spans="1:25" ht="15.75" customHeight="1">
      <c r="A132" s="95" t="s">
        <v>77</v>
      </c>
      <c r="B132" s="70" t="s">
        <v>51</v>
      </c>
      <c r="C132" s="95" t="s">
        <v>3613</v>
      </c>
      <c r="D132" s="95"/>
      <c r="E132" s="178"/>
      <c r="F132" s="207" t="s">
        <v>3615</v>
      </c>
      <c r="G132" s="95">
        <v>10</v>
      </c>
      <c r="H132" s="70"/>
      <c r="I132" s="201">
        <v>20</v>
      </c>
      <c r="J132" s="95" t="s">
        <v>77</v>
      </c>
      <c r="K132" s="3"/>
      <c r="L132" s="3"/>
      <c r="M132" s="3"/>
      <c r="N132" s="3"/>
      <c r="O132" s="3"/>
      <c r="P132" s="3"/>
      <c r="Q132" s="3"/>
      <c r="R132" s="3"/>
      <c r="S132" s="3"/>
      <c r="T132" s="3"/>
      <c r="U132" s="3"/>
      <c r="V132" s="3"/>
      <c r="W132" s="3"/>
      <c r="X132" s="3"/>
      <c r="Y132" s="3"/>
    </row>
    <row r="133" spans="1:25" ht="15.75" customHeight="1">
      <c r="A133" s="95" t="s">
        <v>77</v>
      </c>
      <c r="B133" s="70" t="s">
        <v>51</v>
      </c>
      <c r="C133" s="95" t="s">
        <v>3616</v>
      </c>
      <c r="D133" s="95"/>
      <c r="E133" s="178"/>
      <c r="F133" s="207" t="s">
        <v>3612</v>
      </c>
      <c r="G133" s="95">
        <v>10</v>
      </c>
      <c r="H133" s="70"/>
      <c r="I133" s="201">
        <v>10</v>
      </c>
      <c r="J133" s="95" t="s">
        <v>77</v>
      </c>
      <c r="K133" s="3"/>
      <c r="L133" s="3"/>
      <c r="M133" s="3"/>
      <c r="N133" s="3"/>
      <c r="O133" s="3"/>
      <c r="P133" s="3"/>
      <c r="Q133" s="3"/>
      <c r="R133" s="3"/>
      <c r="S133" s="3"/>
      <c r="T133" s="3"/>
      <c r="U133" s="3"/>
      <c r="V133" s="3"/>
      <c r="W133" s="3"/>
      <c r="X133" s="3"/>
      <c r="Y133" s="3"/>
    </row>
    <row r="134" spans="1:25" ht="15.75" customHeight="1">
      <c r="A134" s="95" t="s">
        <v>77</v>
      </c>
      <c r="B134" s="70" t="s">
        <v>51</v>
      </c>
      <c r="C134" s="95" t="s">
        <v>3616</v>
      </c>
      <c r="D134" s="95"/>
      <c r="E134" s="178"/>
      <c r="F134" s="207" t="s">
        <v>3612</v>
      </c>
      <c r="G134" s="95">
        <v>10</v>
      </c>
      <c r="H134" s="70"/>
      <c r="I134" s="201">
        <v>10</v>
      </c>
      <c r="J134" s="95" t="s">
        <v>77</v>
      </c>
      <c r="K134" s="3"/>
      <c r="L134" s="3"/>
      <c r="M134" s="3"/>
      <c r="N134" s="3"/>
      <c r="O134" s="3"/>
      <c r="P134" s="3"/>
      <c r="Q134" s="3"/>
      <c r="R134" s="3"/>
      <c r="S134" s="3"/>
      <c r="T134" s="3"/>
      <c r="U134" s="3"/>
      <c r="V134" s="3"/>
      <c r="W134" s="3"/>
      <c r="X134" s="3"/>
      <c r="Y134" s="3"/>
    </row>
    <row r="135" spans="1:25" ht="15.75" customHeight="1">
      <c r="A135" s="95" t="s">
        <v>77</v>
      </c>
      <c r="B135" s="70" t="s">
        <v>51</v>
      </c>
      <c r="C135" s="95" t="s">
        <v>3617</v>
      </c>
      <c r="D135" s="95"/>
      <c r="E135" s="178"/>
      <c r="F135" s="207" t="s">
        <v>3618</v>
      </c>
      <c r="G135" s="95">
        <v>10</v>
      </c>
      <c r="H135" s="70"/>
      <c r="I135" s="201">
        <v>40</v>
      </c>
      <c r="J135" s="95" t="s">
        <v>77</v>
      </c>
      <c r="K135" s="3"/>
      <c r="L135" s="3"/>
      <c r="M135" s="3"/>
      <c r="N135" s="3"/>
      <c r="O135" s="3"/>
      <c r="P135" s="3"/>
      <c r="Q135" s="3"/>
      <c r="R135" s="3"/>
      <c r="S135" s="3"/>
      <c r="T135" s="3"/>
      <c r="U135" s="3"/>
      <c r="V135" s="3"/>
      <c r="W135" s="3"/>
      <c r="X135" s="3"/>
      <c r="Y135" s="3"/>
    </row>
    <row r="136" spans="1:25" ht="15.75" customHeight="1">
      <c r="A136" s="95" t="s">
        <v>77</v>
      </c>
      <c r="B136" s="70" t="s">
        <v>51</v>
      </c>
      <c r="C136" s="95" t="s">
        <v>3619</v>
      </c>
      <c r="D136" s="95"/>
      <c r="E136" s="178"/>
      <c r="F136" s="207" t="s">
        <v>3620</v>
      </c>
      <c r="G136" s="95">
        <v>10</v>
      </c>
      <c r="H136" s="70"/>
      <c r="I136" s="201">
        <v>40</v>
      </c>
      <c r="J136" s="95" t="s">
        <v>77</v>
      </c>
      <c r="K136" s="3"/>
      <c r="L136" s="3"/>
      <c r="M136" s="3"/>
      <c r="N136" s="3"/>
      <c r="O136" s="3"/>
      <c r="P136" s="3"/>
      <c r="Q136" s="3"/>
      <c r="R136" s="3"/>
      <c r="S136" s="3"/>
      <c r="T136" s="3"/>
      <c r="U136" s="3"/>
      <c r="V136" s="3"/>
      <c r="W136" s="3"/>
      <c r="X136" s="3"/>
      <c r="Y136" s="3"/>
    </row>
    <row r="137" spans="1:25" ht="15.75" customHeight="1">
      <c r="A137" s="95" t="s">
        <v>77</v>
      </c>
      <c r="B137" s="70" t="s">
        <v>51</v>
      </c>
      <c r="C137" s="95" t="s">
        <v>3621</v>
      </c>
      <c r="D137" s="95"/>
      <c r="E137" s="178"/>
      <c r="F137" s="207" t="s">
        <v>3622</v>
      </c>
      <c r="G137" s="95">
        <v>10</v>
      </c>
      <c r="H137" s="70"/>
      <c r="I137" s="201">
        <v>10</v>
      </c>
      <c r="J137" s="95" t="s">
        <v>77</v>
      </c>
      <c r="K137" s="3"/>
      <c r="L137" s="3"/>
      <c r="M137" s="3"/>
      <c r="N137" s="3"/>
      <c r="O137" s="3"/>
      <c r="P137" s="3"/>
      <c r="Q137" s="3"/>
      <c r="R137" s="3"/>
      <c r="S137" s="3"/>
      <c r="T137" s="3"/>
      <c r="U137" s="3"/>
      <c r="V137" s="3"/>
      <c r="W137" s="3"/>
      <c r="X137" s="3"/>
      <c r="Y137" s="3"/>
    </row>
    <row r="138" spans="1:25" ht="15.75" customHeight="1">
      <c r="A138" s="95" t="s">
        <v>77</v>
      </c>
      <c r="B138" s="70" t="s">
        <v>51</v>
      </c>
      <c r="C138" s="95" t="s">
        <v>3623</v>
      </c>
      <c r="D138" s="95"/>
      <c r="E138" s="178"/>
      <c r="F138" s="207" t="s">
        <v>3624</v>
      </c>
      <c r="G138" s="95">
        <v>10</v>
      </c>
      <c r="H138" s="70"/>
      <c r="I138" s="201">
        <v>20</v>
      </c>
      <c r="J138" s="95" t="s">
        <v>77</v>
      </c>
      <c r="K138" s="3"/>
      <c r="L138" s="3"/>
      <c r="M138" s="3"/>
      <c r="N138" s="3"/>
      <c r="O138" s="3"/>
      <c r="P138" s="3"/>
      <c r="Q138" s="3"/>
      <c r="R138" s="3"/>
      <c r="S138" s="3"/>
      <c r="T138" s="3"/>
      <c r="U138" s="3"/>
      <c r="V138" s="3"/>
      <c r="W138" s="3"/>
      <c r="X138" s="3"/>
      <c r="Y138" s="3"/>
    </row>
    <row r="139" spans="1:25" ht="15.75" customHeight="1">
      <c r="A139" s="95" t="s">
        <v>77</v>
      </c>
      <c r="B139" s="70" t="s">
        <v>51</v>
      </c>
      <c r="C139" s="95" t="s">
        <v>3625</v>
      </c>
      <c r="D139" s="95"/>
      <c r="E139" s="178"/>
      <c r="F139" s="207" t="s">
        <v>3626</v>
      </c>
      <c r="G139" s="95">
        <v>10</v>
      </c>
      <c r="H139" s="70"/>
      <c r="I139" s="201">
        <v>10</v>
      </c>
      <c r="J139" s="95" t="s">
        <v>77</v>
      </c>
      <c r="K139" s="3"/>
      <c r="L139" s="3"/>
      <c r="M139" s="3"/>
      <c r="N139" s="3"/>
      <c r="O139" s="3"/>
      <c r="P139" s="3"/>
      <c r="Q139" s="3"/>
      <c r="R139" s="3"/>
      <c r="S139" s="3"/>
      <c r="T139" s="3"/>
      <c r="U139" s="3"/>
      <c r="V139" s="3"/>
      <c r="W139" s="3"/>
      <c r="X139" s="3"/>
      <c r="Y139" s="3"/>
    </row>
    <row r="140" spans="1:25" ht="15.75" customHeight="1">
      <c r="A140" s="95" t="s">
        <v>77</v>
      </c>
      <c r="B140" s="70" t="s">
        <v>51</v>
      </c>
      <c r="C140" s="95" t="s">
        <v>3625</v>
      </c>
      <c r="D140" s="95"/>
      <c r="E140" s="178"/>
      <c r="F140" s="207" t="s">
        <v>3627</v>
      </c>
      <c r="G140" s="95">
        <v>10</v>
      </c>
      <c r="H140" s="70"/>
      <c r="I140" s="201">
        <v>10</v>
      </c>
      <c r="J140" s="95" t="s">
        <v>77</v>
      </c>
      <c r="K140" s="3"/>
      <c r="L140" s="3"/>
      <c r="M140" s="3"/>
      <c r="N140" s="3"/>
      <c r="O140" s="3"/>
      <c r="P140" s="3"/>
      <c r="Q140" s="3"/>
      <c r="R140" s="3"/>
      <c r="S140" s="3"/>
      <c r="T140" s="3"/>
      <c r="U140" s="3"/>
      <c r="V140" s="3"/>
      <c r="W140" s="3"/>
      <c r="X140" s="3"/>
      <c r="Y140" s="3"/>
    </row>
    <row r="141" spans="1:25" ht="15.75" customHeight="1">
      <c r="A141" s="95" t="s">
        <v>77</v>
      </c>
      <c r="B141" s="70" t="s">
        <v>51</v>
      </c>
      <c r="C141" s="95" t="s">
        <v>3628</v>
      </c>
      <c r="D141" s="95"/>
      <c r="E141" s="178"/>
      <c r="F141" s="207" t="s">
        <v>3629</v>
      </c>
      <c r="G141" s="95">
        <v>10</v>
      </c>
      <c r="H141" s="70"/>
      <c r="I141" s="201">
        <v>30</v>
      </c>
      <c r="J141" s="95" t="s">
        <v>77</v>
      </c>
      <c r="K141" s="3"/>
      <c r="L141" s="3"/>
      <c r="M141" s="3"/>
      <c r="N141" s="3"/>
      <c r="O141" s="3"/>
      <c r="P141" s="3"/>
      <c r="Q141" s="3"/>
      <c r="R141" s="3"/>
      <c r="S141" s="3"/>
      <c r="T141" s="3"/>
      <c r="U141" s="3"/>
      <c r="V141" s="3"/>
      <c r="W141" s="3"/>
      <c r="X141" s="3"/>
      <c r="Y141" s="3"/>
    </row>
    <row r="142" spans="1:25" ht="15.75" customHeight="1">
      <c r="A142" s="95" t="s">
        <v>77</v>
      </c>
      <c r="B142" s="70" t="s">
        <v>51</v>
      </c>
      <c r="C142" s="95" t="s">
        <v>3630</v>
      </c>
      <c r="D142" s="95"/>
      <c r="E142" s="178"/>
      <c r="F142" s="207" t="s">
        <v>3631</v>
      </c>
      <c r="G142" s="95">
        <v>10</v>
      </c>
      <c r="H142" s="70"/>
      <c r="I142" s="201">
        <v>20</v>
      </c>
      <c r="J142" s="95" t="s">
        <v>77</v>
      </c>
      <c r="K142" s="3"/>
      <c r="L142" s="3"/>
      <c r="M142" s="3"/>
      <c r="N142" s="3"/>
      <c r="O142" s="3"/>
      <c r="P142" s="3"/>
      <c r="Q142" s="3"/>
      <c r="R142" s="3"/>
      <c r="S142" s="3"/>
      <c r="T142" s="3"/>
      <c r="U142" s="3"/>
      <c r="V142" s="3"/>
      <c r="W142" s="3"/>
      <c r="X142" s="3"/>
      <c r="Y142" s="3"/>
    </row>
    <row r="143" spans="1:25" ht="15.75" customHeight="1">
      <c r="A143" s="95" t="s">
        <v>77</v>
      </c>
      <c r="B143" s="70" t="s">
        <v>51</v>
      </c>
      <c r="C143" s="95" t="s">
        <v>3632</v>
      </c>
      <c r="D143" s="95"/>
      <c r="E143" s="178"/>
      <c r="F143" s="207" t="s">
        <v>3633</v>
      </c>
      <c r="G143" s="95">
        <v>10</v>
      </c>
      <c r="H143" s="70"/>
      <c r="I143" s="201">
        <v>10</v>
      </c>
      <c r="J143" s="95" t="s">
        <v>77</v>
      </c>
      <c r="K143" s="3"/>
      <c r="L143" s="3"/>
      <c r="M143" s="3"/>
      <c r="N143" s="3"/>
      <c r="O143" s="3"/>
      <c r="P143" s="3"/>
      <c r="Q143" s="3"/>
      <c r="R143" s="3"/>
      <c r="S143" s="3"/>
      <c r="T143" s="3"/>
      <c r="U143" s="3"/>
      <c r="V143" s="3"/>
      <c r="W143" s="3"/>
      <c r="X143" s="3"/>
      <c r="Y143" s="3"/>
    </row>
    <row r="144" spans="1:25" ht="15.75" customHeight="1">
      <c r="A144" s="95" t="s">
        <v>77</v>
      </c>
      <c r="B144" s="70" t="s">
        <v>51</v>
      </c>
      <c r="C144" s="95" t="s">
        <v>3634</v>
      </c>
      <c r="D144" s="95" t="s">
        <v>339</v>
      </c>
      <c r="E144" s="178"/>
      <c r="F144" s="207" t="s">
        <v>3635</v>
      </c>
      <c r="G144" s="95">
        <v>50</v>
      </c>
      <c r="H144" s="70"/>
      <c r="I144" s="201">
        <v>50</v>
      </c>
      <c r="J144" s="95" t="s">
        <v>77</v>
      </c>
      <c r="K144" s="3"/>
      <c r="L144" s="3"/>
      <c r="M144" s="3"/>
      <c r="N144" s="3"/>
      <c r="O144" s="3"/>
      <c r="P144" s="3"/>
      <c r="Q144" s="3"/>
      <c r="R144" s="3"/>
      <c r="S144" s="3"/>
      <c r="T144" s="3"/>
      <c r="U144" s="3"/>
      <c r="V144" s="3"/>
      <c r="W144" s="3"/>
      <c r="X144" s="3"/>
      <c r="Y144" s="3"/>
    </row>
    <row r="145" spans="1:25" ht="15.75" customHeight="1">
      <c r="A145" s="95" t="s">
        <v>3636</v>
      </c>
      <c r="B145" s="70" t="s">
        <v>51</v>
      </c>
      <c r="C145" s="95" t="s">
        <v>3546</v>
      </c>
      <c r="D145" s="95" t="s">
        <v>425</v>
      </c>
      <c r="E145" s="178" t="s">
        <v>3543</v>
      </c>
      <c r="F145" s="207" t="s">
        <v>3637</v>
      </c>
      <c r="G145" s="95" t="s">
        <v>3638</v>
      </c>
      <c r="H145" s="70" t="s">
        <v>2576</v>
      </c>
      <c r="I145" s="201">
        <v>50</v>
      </c>
      <c r="J145" s="95" t="s">
        <v>3639</v>
      </c>
      <c r="K145" s="3"/>
      <c r="L145" s="3"/>
      <c r="M145" s="3"/>
      <c r="N145" s="3"/>
      <c r="O145" s="3"/>
      <c r="P145" s="3"/>
      <c r="Q145" s="3"/>
      <c r="R145" s="3"/>
      <c r="S145" s="3"/>
      <c r="T145" s="3"/>
      <c r="U145" s="3"/>
      <c r="V145" s="3"/>
      <c r="W145" s="3"/>
      <c r="X145" s="3"/>
      <c r="Y145" s="3"/>
    </row>
    <row r="146" spans="1:25" ht="15.75" customHeight="1">
      <c r="A146" s="95" t="s">
        <v>3636</v>
      </c>
      <c r="B146" s="70" t="s">
        <v>51</v>
      </c>
      <c r="C146" s="95" t="s">
        <v>3546</v>
      </c>
      <c r="D146" s="95" t="s">
        <v>425</v>
      </c>
      <c r="E146" s="178" t="s">
        <v>3543</v>
      </c>
      <c r="F146" s="207" t="s">
        <v>3640</v>
      </c>
      <c r="G146" s="95" t="s">
        <v>3638</v>
      </c>
      <c r="H146" s="70" t="s">
        <v>2576</v>
      </c>
      <c r="I146" s="201">
        <v>50</v>
      </c>
      <c r="J146" s="95" t="s">
        <v>3639</v>
      </c>
      <c r="K146" s="3"/>
      <c r="L146" s="3"/>
      <c r="M146" s="3"/>
      <c r="N146" s="3"/>
      <c r="O146" s="3"/>
      <c r="P146" s="3"/>
      <c r="Q146" s="3"/>
      <c r="R146" s="3"/>
      <c r="S146" s="3"/>
      <c r="T146" s="3"/>
      <c r="U146" s="3"/>
      <c r="V146" s="3"/>
      <c r="W146" s="3"/>
      <c r="X146" s="3"/>
      <c r="Y146" s="3"/>
    </row>
    <row r="147" spans="1:25" ht="15.75" customHeight="1">
      <c r="A147" s="95" t="s">
        <v>3636</v>
      </c>
      <c r="B147" s="70" t="s">
        <v>51</v>
      </c>
      <c r="C147" s="95" t="s">
        <v>3641</v>
      </c>
      <c r="D147" s="95"/>
      <c r="E147" s="178" t="s">
        <v>3642</v>
      </c>
      <c r="F147" s="207" t="s">
        <v>3643</v>
      </c>
      <c r="G147" s="95" t="s">
        <v>3638</v>
      </c>
      <c r="H147" s="70" t="s">
        <v>2576</v>
      </c>
      <c r="I147" s="201">
        <v>10</v>
      </c>
      <c r="J147" s="95" t="s">
        <v>3639</v>
      </c>
      <c r="K147" s="3"/>
      <c r="L147" s="3"/>
      <c r="M147" s="3"/>
      <c r="N147" s="3"/>
      <c r="O147" s="3"/>
      <c r="P147" s="3"/>
      <c r="Q147" s="3"/>
      <c r="R147" s="3"/>
      <c r="S147" s="3"/>
      <c r="T147" s="3"/>
      <c r="U147" s="3"/>
      <c r="V147" s="3"/>
      <c r="W147" s="3"/>
      <c r="X147" s="3"/>
      <c r="Y147" s="3"/>
    </row>
    <row r="148" spans="1:25" ht="15.75" customHeight="1">
      <c r="A148" s="95" t="s">
        <v>3636</v>
      </c>
      <c r="B148" s="70" t="s">
        <v>51</v>
      </c>
      <c r="C148" s="95" t="s">
        <v>3644</v>
      </c>
      <c r="D148" s="95"/>
      <c r="E148" s="178" t="s">
        <v>3645</v>
      </c>
      <c r="F148" s="207" t="s">
        <v>3646</v>
      </c>
      <c r="G148" s="95" t="s">
        <v>3638</v>
      </c>
      <c r="H148" s="70" t="s">
        <v>2576</v>
      </c>
      <c r="I148" s="201">
        <v>10</v>
      </c>
      <c r="J148" s="95" t="s">
        <v>3639</v>
      </c>
      <c r="K148" s="3"/>
      <c r="L148" s="3"/>
      <c r="M148" s="3"/>
      <c r="N148" s="3"/>
      <c r="O148" s="3"/>
      <c r="P148" s="3"/>
      <c r="Q148" s="3"/>
      <c r="R148" s="3"/>
      <c r="S148" s="3"/>
      <c r="T148" s="3"/>
      <c r="U148" s="3"/>
      <c r="V148" s="3"/>
      <c r="W148" s="3"/>
      <c r="X148" s="3"/>
      <c r="Y148" s="3"/>
    </row>
    <row r="149" spans="1:25" ht="15.75" customHeight="1">
      <c r="A149" s="95" t="s">
        <v>82</v>
      </c>
      <c r="B149" s="70" t="s">
        <v>51</v>
      </c>
      <c r="C149" s="95" t="s">
        <v>3546</v>
      </c>
      <c r="D149" s="95" t="s">
        <v>425</v>
      </c>
      <c r="E149" s="178" t="s">
        <v>3543</v>
      </c>
      <c r="F149" s="207" t="s">
        <v>3647</v>
      </c>
      <c r="G149" s="95">
        <v>10</v>
      </c>
      <c r="H149" s="70"/>
      <c r="I149" s="201">
        <v>50</v>
      </c>
      <c r="J149" s="95" t="s">
        <v>82</v>
      </c>
      <c r="K149" s="3"/>
      <c r="L149" s="3"/>
      <c r="M149" s="3"/>
      <c r="N149" s="3"/>
      <c r="O149" s="3"/>
      <c r="P149" s="3"/>
      <c r="Q149" s="3"/>
      <c r="R149" s="3"/>
      <c r="S149" s="3"/>
      <c r="T149" s="3"/>
      <c r="U149" s="3"/>
      <c r="V149" s="3"/>
      <c r="W149" s="3"/>
      <c r="X149" s="3"/>
      <c r="Y149" s="3"/>
    </row>
    <row r="150" spans="1:25" ht="15.75" customHeight="1">
      <c r="A150" s="95" t="s">
        <v>82</v>
      </c>
      <c r="B150" s="70" t="s">
        <v>51</v>
      </c>
      <c r="C150" s="95" t="s">
        <v>3546</v>
      </c>
      <c r="D150" s="95" t="s">
        <v>425</v>
      </c>
      <c r="E150" s="178" t="s">
        <v>3543</v>
      </c>
      <c r="F150" s="207" t="s">
        <v>3648</v>
      </c>
      <c r="G150" s="95">
        <v>10</v>
      </c>
      <c r="H150" s="70"/>
      <c r="I150" s="201">
        <v>50</v>
      </c>
      <c r="J150" s="95" t="s">
        <v>82</v>
      </c>
      <c r="K150" s="3"/>
      <c r="L150" s="3"/>
      <c r="M150" s="3"/>
      <c r="N150" s="3"/>
      <c r="O150" s="3"/>
      <c r="P150" s="3"/>
      <c r="Q150" s="3"/>
      <c r="R150" s="3"/>
      <c r="S150" s="3"/>
      <c r="T150" s="3"/>
      <c r="U150" s="3"/>
      <c r="V150" s="3"/>
      <c r="W150" s="3"/>
      <c r="X150" s="3"/>
      <c r="Y150" s="3"/>
    </row>
    <row r="151" spans="1:25" ht="15.75" customHeight="1">
      <c r="A151" s="95" t="s">
        <v>82</v>
      </c>
      <c r="B151" s="70" t="s">
        <v>51</v>
      </c>
      <c r="C151" s="95" t="s">
        <v>3467</v>
      </c>
      <c r="D151" s="95" t="s">
        <v>790</v>
      </c>
      <c r="E151" s="178" t="s">
        <v>3540</v>
      </c>
      <c r="F151" s="207" t="s">
        <v>3649</v>
      </c>
      <c r="G151" s="95">
        <v>10</v>
      </c>
      <c r="H151" s="70"/>
      <c r="I151" s="201">
        <v>50</v>
      </c>
      <c r="J151" s="95" t="s">
        <v>82</v>
      </c>
      <c r="K151" s="3"/>
      <c r="L151" s="3"/>
      <c r="M151" s="3"/>
      <c r="N151" s="3"/>
      <c r="O151" s="3"/>
      <c r="P151" s="3"/>
      <c r="Q151" s="3"/>
      <c r="R151" s="3"/>
      <c r="S151" s="3"/>
      <c r="T151" s="3"/>
      <c r="U151" s="3"/>
      <c r="V151" s="3"/>
      <c r="W151" s="3"/>
      <c r="X151" s="3"/>
      <c r="Y151" s="3"/>
    </row>
    <row r="152" spans="1:25" ht="15.75" customHeight="1">
      <c r="A152" s="95" t="s">
        <v>82</v>
      </c>
      <c r="B152" s="70" t="s">
        <v>51</v>
      </c>
      <c r="C152" s="95" t="s">
        <v>3467</v>
      </c>
      <c r="D152" s="95" t="s">
        <v>790</v>
      </c>
      <c r="E152" s="178" t="s">
        <v>3540</v>
      </c>
      <c r="F152" s="207" t="s">
        <v>3650</v>
      </c>
      <c r="G152" s="95">
        <v>10</v>
      </c>
      <c r="H152" s="70"/>
      <c r="I152" s="201">
        <v>50</v>
      </c>
      <c r="J152" s="95" t="s">
        <v>82</v>
      </c>
      <c r="K152" s="3"/>
      <c r="L152" s="3"/>
      <c r="M152" s="3"/>
      <c r="N152" s="3"/>
      <c r="O152" s="3"/>
      <c r="P152" s="3"/>
      <c r="Q152" s="3"/>
      <c r="R152" s="3"/>
      <c r="S152" s="3"/>
      <c r="T152" s="3"/>
      <c r="U152" s="3"/>
      <c r="V152" s="3"/>
      <c r="W152" s="3"/>
      <c r="X152" s="3"/>
      <c r="Y152" s="3"/>
    </row>
    <row r="153" spans="1:25" ht="15.75" customHeight="1">
      <c r="A153" s="95" t="s">
        <v>82</v>
      </c>
      <c r="B153" s="70" t="s">
        <v>51</v>
      </c>
      <c r="C153" s="95" t="s">
        <v>478</v>
      </c>
      <c r="D153" s="95" t="s">
        <v>790</v>
      </c>
      <c r="E153" s="178" t="s">
        <v>3553</v>
      </c>
      <c r="F153" s="207" t="s">
        <v>3651</v>
      </c>
      <c r="G153" s="95">
        <v>10</v>
      </c>
      <c r="H153" s="70"/>
      <c r="I153" s="201">
        <v>50</v>
      </c>
      <c r="J153" s="95" t="s">
        <v>82</v>
      </c>
      <c r="K153" s="3"/>
      <c r="L153" s="3"/>
      <c r="M153" s="3"/>
      <c r="N153" s="3"/>
      <c r="O153" s="3"/>
      <c r="P153" s="3"/>
      <c r="Q153" s="3"/>
      <c r="R153" s="3"/>
      <c r="S153" s="3"/>
      <c r="T153" s="3"/>
      <c r="U153" s="3"/>
      <c r="V153" s="3"/>
      <c r="W153" s="3"/>
      <c r="X153" s="3"/>
      <c r="Y153" s="3"/>
    </row>
    <row r="154" spans="1:25" ht="15.75" customHeight="1">
      <c r="A154" s="95" t="s">
        <v>82</v>
      </c>
      <c r="B154" s="70" t="s">
        <v>51</v>
      </c>
      <c r="C154" s="95" t="s">
        <v>3398</v>
      </c>
      <c r="D154" s="95" t="s">
        <v>790</v>
      </c>
      <c r="E154" s="178" t="s">
        <v>3399</v>
      </c>
      <c r="F154" s="207" t="s">
        <v>3652</v>
      </c>
      <c r="G154" s="95">
        <v>10</v>
      </c>
      <c r="H154" s="70"/>
      <c r="I154" s="201">
        <v>50</v>
      </c>
      <c r="J154" s="95" t="s">
        <v>82</v>
      </c>
      <c r="K154" s="3"/>
      <c r="L154" s="3"/>
      <c r="M154" s="3"/>
      <c r="N154" s="3"/>
      <c r="O154" s="3"/>
      <c r="P154" s="3"/>
      <c r="Q154" s="3"/>
      <c r="R154" s="3"/>
      <c r="S154" s="3"/>
      <c r="T154" s="3"/>
      <c r="U154" s="3"/>
      <c r="V154" s="3"/>
      <c r="W154" s="3"/>
      <c r="X154" s="3"/>
      <c r="Y154" s="3"/>
    </row>
    <row r="155" spans="1:25" ht="15.75" customHeight="1">
      <c r="A155" s="95" t="s">
        <v>82</v>
      </c>
      <c r="B155" s="70" t="s">
        <v>51</v>
      </c>
      <c r="C155" s="95" t="s">
        <v>3653</v>
      </c>
      <c r="D155" s="95" t="s">
        <v>790</v>
      </c>
      <c r="E155" s="178" t="s">
        <v>3654</v>
      </c>
      <c r="F155" s="207" t="s">
        <v>3655</v>
      </c>
      <c r="G155" s="95">
        <v>10</v>
      </c>
      <c r="H155" s="70"/>
      <c r="I155" s="201">
        <v>50</v>
      </c>
      <c r="J155" s="95" t="s">
        <v>82</v>
      </c>
      <c r="K155" s="3"/>
      <c r="L155" s="3"/>
      <c r="M155" s="3"/>
      <c r="N155" s="3"/>
      <c r="O155" s="3"/>
      <c r="P155" s="3"/>
      <c r="Q155" s="3"/>
      <c r="R155" s="3"/>
      <c r="S155" s="3"/>
      <c r="T155" s="3"/>
      <c r="U155" s="3"/>
      <c r="V155" s="3"/>
      <c r="W155" s="3"/>
      <c r="X155" s="3"/>
      <c r="Y155" s="3"/>
    </row>
    <row r="156" spans="1:25" ht="15.75" customHeight="1">
      <c r="A156" s="95" t="s">
        <v>3656</v>
      </c>
      <c r="B156" s="70" t="s">
        <v>51</v>
      </c>
      <c r="C156" s="95" t="s">
        <v>3657</v>
      </c>
      <c r="D156" s="95" t="s">
        <v>790</v>
      </c>
      <c r="E156" s="178"/>
      <c r="F156" s="207">
        <v>2022</v>
      </c>
      <c r="G156" s="95">
        <v>100</v>
      </c>
      <c r="H156" s="70"/>
      <c r="I156" s="201">
        <v>100</v>
      </c>
      <c r="J156" s="95" t="s">
        <v>83</v>
      </c>
      <c r="K156" s="3"/>
      <c r="L156" s="3"/>
      <c r="M156" s="3"/>
      <c r="N156" s="3"/>
      <c r="O156" s="3"/>
      <c r="P156" s="3"/>
      <c r="Q156" s="3"/>
      <c r="R156" s="3"/>
      <c r="S156" s="3"/>
      <c r="T156" s="3"/>
      <c r="U156" s="3"/>
      <c r="V156" s="3"/>
      <c r="W156" s="3"/>
      <c r="X156" s="3"/>
      <c r="Y156" s="3"/>
    </row>
    <row r="157" spans="1:25" ht="15.75" customHeight="1">
      <c r="A157" s="95" t="s">
        <v>3656</v>
      </c>
      <c r="B157" s="70" t="s">
        <v>51</v>
      </c>
      <c r="C157" s="95" t="s">
        <v>3658</v>
      </c>
      <c r="D157" s="95" t="s">
        <v>790</v>
      </c>
      <c r="E157" s="178"/>
      <c r="F157" s="207">
        <v>2022</v>
      </c>
      <c r="G157" s="95">
        <v>50</v>
      </c>
      <c r="H157" s="70"/>
      <c r="I157" s="201">
        <v>50</v>
      </c>
      <c r="J157" s="95" t="s">
        <v>83</v>
      </c>
      <c r="K157" s="3"/>
      <c r="L157" s="3"/>
      <c r="M157" s="3"/>
      <c r="N157" s="3"/>
      <c r="O157" s="3"/>
      <c r="P157" s="3"/>
      <c r="Q157" s="3"/>
      <c r="R157" s="3"/>
      <c r="S157" s="3"/>
      <c r="T157" s="3"/>
      <c r="U157" s="3"/>
      <c r="V157" s="3"/>
      <c r="W157" s="3"/>
      <c r="X157" s="3"/>
      <c r="Y157" s="3"/>
    </row>
    <row r="158" spans="1:25" ht="15.75" customHeight="1">
      <c r="A158" s="95" t="s">
        <v>3656</v>
      </c>
      <c r="B158" s="70" t="s">
        <v>51</v>
      </c>
      <c r="C158" s="95" t="s">
        <v>478</v>
      </c>
      <c r="D158" s="95" t="s">
        <v>790</v>
      </c>
      <c r="E158" s="178"/>
      <c r="F158" s="207">
        <v>2022</v>
      </c>
      <c r="G158" s="95">
        <v>400</v>
      </c>
      <c r="H158" s="70"/>
      <c r="I158" s="201">
        <v>400</v>
      </c>
      <c r="J158" s="95" t="s">
        <v>83</v>
      </c>
      <c r="K158" s="3"/>
      <c r="L158" s="3"/>
      <c r="M158" s="3"/>
      <c r="N158" s="3"/>
      <c r="O158" s="3"/>
      <c r="P158" s="3"/>
      <c r="Q158" s="3"/>
      <c r="R158" s="3"/>
      <c r="S158" s="3"/>
      <c r="T158" s="3"/>
      <c r="U158" s="3"/>
      <c r="V158" s="3"/>
      <c r="W158" s="3"/>
      <c r="X158" s="3"/>
      <c r="Y158" s="3"/>
    </row>
    <row r="159" spans="1:25" ht="15.75" customHeight="1">
      <c r="A159" s="95" t="s">
        <v>3656</v>
      </c>
      <c r="B159" s="70" t="s">
        <v>3659</v>
      </c>
      <c r="C159" s="95" t="s">
        <v>3660</v>
      </c>
      <c r="D159" s="95" t="s">
        <v>790</v>
      </c>
      <c r="E159" s="178"/>
      <c r="F159" s="207">
        <v>2022</v>
      </c>
      <c r="G159" s="95">
        <v>50</v>
      </c>
      <c r="H159" s="70"/>
      <c r="I159" s="201">
        <v>50</v>
      </c>
      <c r="J159" s="95" t="s">
        <v>83</v>
      </c>
      <c r="K159" s="3"/>
      <c r="L159" s="3"/>
      <c r="M159" s="3"/>
      <c r="N159" s="3"/>
      <c r="O159" s="3"/>
      <c r="P159" s="3"/>
      <c r="Q159" s="3"/>
      <c r="R159" s="3"/>
      <c r="S159" s="3"/>
      <c r="T159" s="3"/>
      <c r="U159" s="3"/>
      <c r="V159" s="3"/>
      <c r="W159" s="3"/>
      <c r="X159" s="3"/>
      <c r="Y159" s="3"/>
    </row>
    <row r="160" spans="1:25" ht="15.75" customHeight="1">
      <c r="A160" s="95" t="s">
        <v>3661</v>
      </c>
      <c r="B160" s="70" t="s">
        <v>51</v>
      </c>
      <c r="C160" s="95" t="s">
        <v>3662</v>
      </c>
      <c r="D160" s="95" t="s">
        <v>2490</v>
      </c>
      <c r="E160" s="178" t="s">
        <v>3663</v>
      </c>
      <c r="F160" s="207" t="s">
        <v>3664</v>
      </c>
      <c r="G160" s="95">
        <v>50</v>
      </c>
      <c r="H160" s="70" t="s">
        <v>3665</v>
      </c>
      <c r="I160" s="201">
        <v>100</v>
      </c>
      <c r="J160" s="95" t="s">
        <v>1664</v>
      </c>
      <c r="K160" s="3"/>
      <c r="L160" s="3"/>
      <c r="M160" s="3"/>
      <c r="N160" s="3"/>
      <c r="O160" s="3"/>
      <c r="P160" s="3"/>
      <c r="Q160" s="3"/>
      <c r="R160" s="3"/>
      <c r="S160" s="3"/>
      <c r="T160" s="3"/>
      <c r="U160" s="3"/>
      <c r="V160" s="3"/>
      <c r="W160" s="3"/>
      <c r="X160" s="3"/>
      <c r="Y160" s="3"/>
    </row>
    <row r="161" spans="1:25" ht="15.75" customHeight="1">
      <c r="A161" s="95" t="s">
        <v>3666</v>
      </c>
      <c r="B161" s="70" t="s">
        <v>51</v>
      </c>
      <c r="C161" s="95" t="s">
        <v>3667</v>
      </c>
      <c r="D161" s="95" t="s">
        <v>425</v>
      </c>
      <c r="E161" s="178" t="s">
        <v>3668</v>
      </c>
      <c r="F161" s="207" t="s">
        <v>3669</v>
      </c>
      <c r="G161" s="95">
        <v>10</v>
      </c>
      <c r="H161" s="70">
        <v>10</v>
      </c>
      <c r="I161" s="201">
        <v>50</v>
      </c>
      <c r="J161" s="95" t="s">
        <v>1675</v>
      </c>
      <c r="K161" s="3"/>
      <c r="L161" s="3"/>
      <c r="M161" s="3"/>
      <c r="N161" s="3"/>
      <c r="O161" s="3"/>
      <c r="P161" s="3"/>
      <c r="Q161" s="3"/>
      <c r="R161" s="3"/>
      <c r="S161" s="3"/>
      <c r="T161" s="3"/>
      <c r="U161" s="3"/>
      <c r="V161" s="3"/>
      <c r="W161" s="3"/>
      <c r="X161" s="3"/>
      <c r="Y161" s="3"/>
    </row>
    <row r="162" spans="1:25" ht="15.75" customHeight="1">
      <c r="A162" s="95" t="s">
        <v>105</v>
      </c>
      <c r="B162" s="70" t="s">
        <v>89</v>
      </c>
      <c r="C162" s="95" t="s">
        <v>3670</v>
      </c>
      <c r="D162" s="95" t="s">
        <v>2836</v>
      </c>
      <c r="E162" s="178" t="s">
        <v>3663</v>
      </c>
      <c r="F162" s="207" t="s">
        <v>3671</v>
      </c>
      <c r="G162" s="95">
        <v>100</v>
      </c>
      <c r="H162" s="70" t="s">
        <v>3672</v>
      </c>
      <c r="I162" s="201">
        <v>200</v>
      </c>
      <c r="J162" s="95" t="s">
        <v>105</v>
      </c>
      <c r="K162" s="3"/>
      <c r="L162" s="3"/>
      <c r="M162" s="3"/>
      <c r="N162" s="3"/>
      <c r="O162" s="3"/>
      <c r="P162" s="3"/>
      <c r="Q162" s="3"/>
      <c r="R162" s="3"/>
      <c r="S162" s="3"/>
      <c r="T162" s="3"/>
      <c r="U162" s="3"/>
      <c r="V162" s="3"/>
      <c r="W162" s="3"/>
      <c r="X162" s="3"/>
      <c r="Y162" s="3"/>
    </row>
    <row r="163" spans="1:25" ht="15.75" customHeight="1">
      <c r="A163" s="95" t="s">
        <v>105</v>
      </c>
      <c r="B163" s="70" t="s">
        <v>89</v>
      </c>
      <c r="C163" s="95" t="s">
        <v>3673</v>
      </c>
      <c r="D163" s="95" t="s">
        <v>2836</v>
      </c>
      <c r="E163" s="178" t="s">
        <v>3674</v>
      </c>
      <c r="F163" s="207" t="s">
        <v>3675</v>
      </c>
      <c r="G163" s="95">
        <v>50</v>
      </c>
      <c r="H163" s="70" t="s">
        <v>3676</v>
      </c>
      <c r="I163" s="201">
        <v>50</v>
      </c>
      <c r="J163" s="95" t="s">
        <v>105</v>
      </c>
      <c r="K163" s="3"/>
      <c r="L163" s="3"/>
      <c r="M163" s="3"/>
      <c r="N163" s="3"/>
      <c r="O163" s="3"/>
      <c r="P163" s="3"/>
      <c r="Q163" s="3"/>
      <c r="R163" s="3"/>
      <c r="S163" s="3"/>
      <c r="T163" s="3"/>
      <c r="U163" s="3"/>
      <c r="V163" s="3"/>
      <c r="W163" s="3"/>
      <c r="X163" s="3"/>
      <c r="Y163" s="3"/>
    </row>
    <row r="164" spans="1:25" ht="15.75" customHeight="1">
      <c r="A164" s="95" t="s">
        <v>105</v>
      </c>
      <c r="B164" s="70" t="s">
        <v>89</v>
      </c>
      <c r="C164" s="95" t="s">
        <v>3677</v>
      </c>
      <c r="D164" s="95" t="s">
        <v>790</v>
      </c>
      <c r="E164" s="178" t="s">
        <v>3678</v>
      </c>
      <c r="F164" s="207" t="s">
        <v>3679</v>
      </c>
      <c r="G164" s="95">
        <v>200</v>
      </c>
      <c r="H164" s="70" t="s">
        <v>3680</v>
      </c>
      <c r="I164" s="201">
        <v>200</v>
      </c>
      <c r="J164" s="95" t="s">
        <v>105</v>
      </c>
      <c r="K164" s="3"/>
      <c r="L164" s="3"/>
      <c r="M164" s="3"/>
      <c r="N164" s="3"/>
      <c r="O164" s="3"/>
      <c r="P164" s="3"/>
      <c r="Q164" s="3"/>
      <c r="R164" s="3"/>
      <c r="S164" s="3"/>
      <c r="T164" s="3"/>
      <c r="U164" s="3"/>
      <c r="V164" s="3"/>
      <c r="W164" s="3"/>
      <c r="X164" s="3"/>
      <c r="Y164" s="3"/>
    </row>
    <row r="165" spans="1:25" ht="15.75" customHeight="1">
      <c r="A165" s="95" t="s">
        <v>1813</v>
      </c>
      <c r="B165" s="70" t="s">
        <v>89</v>
      </c>
      <c r="C165" s="95" t="s">
        <v>3670</v>
      </c>
      <c r="D165" s="95" t="s">
        <v>2836</v>
      </c>
      <c r="E165" s="178" t="s">
        <v>3663</v>
      </c>
      <c r="F165" s="207" t="s">
        <v>3671</v>
      </c>
      <c r="G165" s="95">
        <v>100</v>
      </c>
      <c r="H165" s="70" t="s">
        <v>3672</v>
      </c>
      <c r="I165" s="201">
        <v>200</v>
      </c>
      <c r="J165" s="95" t="s">
        <v>1813</v>
      </c>
      <c r="K165" s="3"/>
      <c r="L165" s="3"/>
      <c r="M165" s="3"/>
      <c r="N165" s="3"/>
      <c r="O165" s="3"/>
      <c r="P165" s="3"/>
      <c r="Q165" s="3"/>
      <c r="R165" s="3"/>
      <c r="S165" s="3"/>
      <c r="T165" s="3"/>
      <c r="U165" s="3"/>
      <c r="V165" s="3"/>
      <c r="W165" s="3"/>
      <c r="X165" s="3"/>
      <c r="Y165" s="3"/>
    </row>
    <row r="166" spans="1:25" ht="15.75" customHeight="1">
      <c r="A166" s="95" t="s">
        <v>1813</v>
      </c>
      <c r="B166" s="70" t="s">
        <v>89</v>
      </c>
      <c r="C166" s="95" t="s">
        <v>3673</v>
      </c>
      <c r="D166" s="95" t="s">
        <v>2836</v>
      </c>
      <c r="E166" s="178" t="s">
        <v>3674</v>
      </c>
      <c r="F166" s="207" t="s">
        <v>3675</v>
      </c>
      <c r="G166" s="95">
        <v>50</v>
      </c>
      <c r="H166" s="70" t="s">
        <v>3676</v>
      </c>
      <c r="I166" s="201">
        <v>50</v>
      </c>
      <c r="J166" s="95" t="s">
        <v>1813</v>
      </c>
      <c r="K166" s="3"/>
      <c r="L166" s="3"/>
      <c r="M166" s="3"/>
      <c r="N166" s="3"/>
      <c r="O166" s="3"/>
      <c r="P166" s="3"/>
      <c r="Q166" s="3"/>
      <c r="R166" s="3"/>
      <c r="S166" s="3"/>
      <c r="T166" s="3"/>
      <c r="U166" s="3"/>
      <c r="V166" s="3"/>
      <c r="W166" s="3"/>
      <c r="X166" s="3"/>
      <c r="Y166" s="3"/>
    </row>
    <row r="167" spans="1:25" ht="15.75" customHeight="1">
      <c r="A167" s="95" t="s">
        <v>1813</v>
      </c>
      <c r="B167" s="70" t="s">
        <v>89</v>
      </c>
      <c r="C167" s="95" t="s">
        <v>3677</v>
      </c>
      <c r="D167" s="95" t="s">
        <v>790</v>
      </c>
      <c r="E167" s="178" t="s">
        <v>3678</v>
      </c>
      <c r="F167" s="207" t="s">
        <v>3679</v>
      </c>
      <c r="G167" s="95">
        <v>200</v>
      </c>
      <c r="H167" s="70" t="s">
        <v>3680</v>
      </c>
      <c r="I167" s="201">
        <v>200</v>
      </c>
      <c r="J167" s="95" t="s">
        <v>1813</v>
      </c>
      <c r="K167" s="3"/>
      <c r="L167" s="3"/>
      <c r="M167" s="3"/>
      <c r="N167" s="3"/>
      <c r="O167" s="3"/>
      <c r="P167" s="3"/>
      <c r="Q167" s="3"/>
      <c r="R167" s="3"/>
      <c r="S167" s="3"/>
      <c r="T167" s="3"/>
      <c r="U167" s="3"/>
      <c r="V167" s="3"/>
      <c r="W167" s="3"/>
      <c r="X167" s="3"/>
      <c r="Y167" s="3"/>
    </row>
    <row r="168" spans="1:25" ht="15.75" customHeight="1">
      <c r="A168" s="95" t="s">
        <v>1813</v>
      </c>
      <c r="B168" s="70" t="s">
        <v>89</v>
      </c>
      <c r="C168" s="95" t="s">
        <v>3681</v>
      </c>
      <c r="D168" s="95" t="s">
        <v>790</v>
      </c>
      <c r="E168" s="178" t="s">
        <v>3682</v>
      </c>
      <c r="F168" s="207">
        <v>44916</v>
      </c>
      <c r="G168" s="95">
        <v>50</v>
      </c>
      <c r="H168" s="70" t="s">
        <v>3680</v>
      </c>
      <c r="I168" s="201">
        <v>50</v>
      </c>
      <c r="J168" s="95" t="s">
        <v>1813</v>
      </c>
      <c r="K168" s="3"/>
      <c r="L168" s="3"/>
      <c r="M168" s="3"/>
      <c r="N168" s="3"/>
      <c r="O168" s="3"/>
      <c r="P168" s="3"/>
      <c r="Q168" s="3"/>
      <c r="R168" s="3"/>
      <c r="S168" s="3"/>
      <c r="T168" s="3"/>
      <c r="U168" s="3"/>
      <c r="V168" s="3"/>
      <c r="W168" s="3"/>
      <c r="X168" s="3"/>
      <c r="Y168" s="3"/>
    </row>
    <row r="169" spans="1:25" ht="15.75" customHeight="1">
      <c r="A169" s="95" t="s">
        <v>1813</v>
      </c>
      <c r="B169" s="70" t="s">
        <v>89</v>
      </c>
      <c r="C169" s="95" t="s">
        <v>3683</v>
      </c>
      <c r="D169" s="95" t="s">
        <v>790</v>
      </c>
      <c r="E169" s="178" t="s">
        <v>3684</v>
      </c>
      <c r="F169" s="207" t="s">
        <v>3685</v>
      </c>
      <c r="G169" s="95">
        <v>50</v>
      </c>
      <c r="H169" s="70" t="s">
        <v>3680</v>
      </c>
      <c r="I169" s="201">
        <v>50</v>
      </c>
      <c r="J169" s="95" t="s">
        <v>1813</v>
      </c>
      <c r="K169" s="3"/>
      <c r="L169" s="3"/>
      <c r="M169" s="3"/>
      <c r="N169" s="3"/>
      <c r="O169" s="3"/>
      <c r="P169" s="3"/>
      <c r="Q169" s="3"/>
      <c r="R169" s="3"/>
      <c r="S169" s="3"/>
      <c r="T169" s="3"/>
      <c r="U169" s="3"/>
      <c r="V169" s="3"/>
      <c r="W169" s="3"/>
      <c r="X169" s="3"/>
      <c r="Y169" s="3"/>
    </row>
    <row r="170" spans="1:25" ht="15.75" customHeight="1">
      <c r="A170" s="95" t="s">
        <v>1813</v>
      </c>
      <c r="B170" s="70" t="s">
        <v>89</v>
      </c>
      <c r="C170" s="95" t="s">
        <v>3686</v>
      </c>
      <c r="D170" s="95" t="s">
        <v>790</v>
      </c>
      <c r="E170" s="178" t="s">
        <v>3687</v>
      </c>
      <c r="F170" s="207" t="s">
        <v>3688</v>
      </c>
      <c r="G170" s="95">
        <v>50</v>
      </c>
      <c r="H170" s="70" t="s">
        <v>3680</v>
      </c>
      <c r="I170" s="201">
        <v>50</v>
      </c>
      <c r="J170" s="95" t="s">
        <v>1813</v>
      </c>
      <c r="K170" s="3"/>
      <c r="L170" s="3"/>
      <c r="M170" s="3"/>
      <c r="N170" s="3"/>
      <c r="O170" s="3"/>
      <c r="P170" s="3"/>
      <c r="Q170" s="3"/>
      <c r="R170" s="3"/>
      <c r="S170" s="3"/>
      <c r="T170" s="3"/>
      <c r="U170" s="3"/>
      <c r="V170" s="3"/>
      <c r="W170" s="3"/>
      <c r="X170" s="3"/>
      <c r="Y170" s="3"/>
    </row>
    <row r="171" spans="1:25" ht="15.75" customHeight="1">
      <c r="A171" s="95" t="s">
        <v>1813</v>
      </c>
      <c r="B171" s="70" t="s">
        <v>89</v>
      </c>
      <c r="C171" s="95" t="s">
        <v>3681</v>
      </c>
      <c r="D171" s="95" t="s">
        <v>790</v>
      </c>
      <c r="E171" s="178" t="s">
        <v>3689</v>
      </c>
      <c r="F171" s="207">
        <v>44785</v>
      </c>
      <c r="G171" s="95">
        <v>50</v>
      </c>
      <c r="H171" s="70" t="s">
        <v>3680</v>
      </c>
      <c r="I171" s="201">
        <v>50</v>
      </c>
      <c r="J171" s="95" t="s">
        <v>1813</v>
      </c>
      <c r="K171" s="3"/>
      <c r="L171" s="3"/>
      <c r="M171" s="3"/>
      <c r="N171" s="3"/>
      <c r="O171" s="3"/>
      <c r="P171" s="3"/>
      <c r="Q171" s="3"/>
      <c r="R171" s="3"/>
      <c r="S171" s="3"/>
      <c r="T171" s="3"/>
      <c r="U171" s="3"/>
      <c r="V171" s="3"/>
      <c r="W171" s="3"/>
      <c r="X171" s="3"/>
      <c r="Y171" s="3"/>
    </row>
    <row r="172" spans="1:25" ht="15.75" customHeight="1">
      <c r="A172" s="95" t="s">
        <v>1813</v>
      </c>
      <c r="B172" s="70" t="s">
        <v>89</v>
      </c>
      <c r="C172" s="95" t="s">
        <v>3690</v>
      </c>
      <c r="D172" s="95" t="s">
        <v>2775</v>
      </c>
      <c r="E172" s="178" t="s">
        <v>3691</v>
      </c>
      <c r="F172" s="207">
        <v>44641</v>
      </c>
      <c r="G172" s="95">
        <v>10</v>
      </c>
      <c r="H172" s="70" t="s">
        <v>3692</v>
      </c>
      <c r="I172" s="201">
        <v>10</v>
      </c>
      <c r="J172" s="95" t="s">
        <v>1813</v>
      </c>
      <c r="K172" s="3"/>
      <c r="L172" s="3"/>
      <c r="M172" s="3"/>
      <c r="N172" s="3"/>
      <c r="O172" s="3"/>
      <c r="P172" s="3"/>
      <c r="Q172" s="3"/>
      <c r="R172" s="3"/>
      <c r="S172" s="3"/>
      <c r="T172" s="3"/>
      <c r="U172" s="3"/>
      <c r="V172" s="3"/>
      <c r="W172" s="3"/>
      <c r="X172" s="3"/>
      <c r="Y172" s="3"/>
    </row>
    <row r="173" spans="1:25" ht="15.75" customHeight="1">
      <c r="A173" s="95" t="s">
        <v>1813</v>
      </c>
      <c r="B173" s="70" t="s">
        <v>89</v>
      </c>
      <c r="C173" s="95" t="s">
        <v>599</v>
      </c>
      <c r="D173" s="95" t="s">
        <v>790</v>
      </c>
      <c r="E173" s="178" t="s">
        <v>3693</v>
      </c>
      <c r="F173" s="207">
        <v>44865</v>
      </c>
      <c r="G173" s="95">
        <v>50</v>
      </c>
      <c r="H173" s="70" t="s">
        <v>3680</v>
      </c>
      <c r="I173" s="201">
        <v>50</v>
      </c>
      <c r="J173" s="95" t="s">
        <v>1813</v>
      </c>
      <c r="K173" s="3"/>
      <c r="L173" s="3"/>
      <c r="M173" s="3"/>
      <c r="N173" s="3"/>
      <c r="O173" s="3"/>
      <c r="P173" s="3"/>
      <c r="Q173" s="3"/>
      <c r="R173" s="3"/>
      <c r="S173" s="3"/>
      <c r="T173" s="3"/>
      <c r="U173" s="3"/>
      <c r="V173" s="3"/>
      <c r="W173" s="3"/>
      <c r="X173" s="3"/>
      <c r="Y173" s="3"/>
    </row>
    <row r="174" spans="1:25" ht="15.75" customHeight="1">
      <c r="A174" s="95" t="s">
        <v>3694</v>
      </c>
      <c r="B174" s="70" t="s">
        <v>89</v>
      </c>
      <c r="C174" s="95" t="s">
        <v>3695</v>
      </c>
      <c r="D174" s="95" t="s">
        <v>790</v>
      </c>
      <c r="E174" s="178" t="s">
        <v>3696</v>
      </c>
      <c r="F174" s="207" t="s">
        <v>3697</v>
      </c>
      <c r="G174" s="95">
        <v>100</v>
      </c>
      <c r="H174" s="70">
        <v>100</v>
      </c>
      <c r="I174" s="201">
        <v>100</v>
      </c>
      <c r="J174" s="95" t="s">
        <v>3694</v>
      </c>
      <c r="K174" s="3"/>
      <c r="L174" s="3"/>
      <c r="M174" s="3"/>
      <c r="N174" s="3"/>
      <c r="O174" s="3"/>
      <c r="P174" s="3"/>
      <c r="Q174" s="3"/>
      <c r="R174" s="3"/>
      <c r="S174" s="3"/>
      <c r="T174" s="3"/>
      <c r="U174" s="3"/>
      <c r="V174" s="3"/>
      <c r="W174" s="3"/>
      <c r="X174" s="3"/>
      <c r="Y174" s="3"/>
    </row>
    <row r="175" spans="1:25" ht="15.75" customHeight="1">
      <c r="A175" s="95" t="s">
        <v>3694</v>
      </c>
      <c r="B175" s="70" t="s">
        <v>89</v>
      </c>
      <c r="C175" s="95" t="s">
        <v>3698</v>
      </c>
      <c r="D175" s="95" t="s">
        <v>790</v>
      </c>
      <c r="E175" s="178" t="s">
        <v>3699</v>
      </c>
      <c r="F175" s="207">
        <v>44599</v>
      </c>
      <c r="G175" s="95">
        <v>50</v>
      </c>
      <c r="H175" s="70">
        <v>50</v>
      </c>
      <c r="I175" s="201">
        <v>50</v>
      </c>
      <c r="J175" s="95" t="s">
        <v>3694</v>
      </c>
      <c r="K175" s="3"/>
      <c r="L175" s="3"/>
      <c r="M175" s="3"/>
      <c r="N175" s="3"/>
      <c r="O175" s="3"/>
      <c r="P175" s="3"/>
      <c r="Q175" s="3"/>
      <c r="R175" s="3"/>
      <c r="S175" s="3"/>
      <c r="T175" s="3"/>
      <c r="U175" s="3"/>
      <c r="V175" s="3"/>
      <c r="W175" s="3"/>
      <c r="X175" s="3"/>
      <c r="Y175" s="3"/>
    </row>
    <row r="176" spans="1:25" ht="15.75" customHeight="1">
      <c r="A176" s="95" t="s">
        <v>3694</v>
      </c>
      <c r="B176" s="70" t="s">
        <v>89</v>
      </c>
      <c r="C176" s="95" t="s">
        <v>3700</v>
      </c>
      <c r="D176" s="95" t="s">
        <v>790</v>
      </c>
      <c r="E176" s="178" t="s">
        <v>3701</v>
      </c>
      <c r="F176" s="207">
        <v>44770</v>
      </c>
      <c r="G176" s="95">
        <v>50</v>
      </c>
      <c r="H176" s="70">
        <v>50</v>
      </c>
      <c r="I176" s="201">
        <v>50</v>
      </c>
      <c r="J176" s="95" t="s">
        <v>3694</v>
      </c>
      <c r="K176" s="3"/>
      <c r="L176" s="3"/>
      <c r="M176" s="3"/>
      <c r="N176" s="3"/>
      <c r="O176" s="3"/>
      <c r="P176" s="3"/>
      <c r="Q176" s="3"/>
      <c r="R176" s="3"/>
      <c r="S176" s="3"/>
      <c r="T176" s="3"/>
      <c r="U176" s="3"/>
      <c r="V176" s="3"/>
      <c r="W176" s="3"/>
      <c r="X176" s="3"/>
      <c r="Y176" s="3"/>
    </row>
    <row r="177" spans="1:25" ht="15.75" customHeight="1">
      <c r="A177" s="95" t="s">
        <v>3694</v>
      </c>
      <c r="B177" s="70" t="s">
        <v>89</v>
      </c>
      <c r="C177" s="95" t="s">
        <v>3700</v>
      </c>
      <c r="D177" s="95" t="s">
        <v>790</v>
      </c>
      <c r="E177" s="178" t="s">
        <v>3701</v>
      </c>
      <c r="F177" s="207">
        <v>44826</v>
      </c>
      <c r="G177" s="95">
        <v>50</v>
      </c>
      <c r="H177" s="70">
        <v>50</v>
      </c>
      <c r="I177" s="201">
        <v>50</v>
      </c>
      <c r="J177" s="95" t="s">
        <v>3694</v>
      </c>
      <c r="K177" s="3"/>
      <c r="L177" s="3"/>
      <c r="M177" s="3"/>
      <c r="N177" s="3"/>
      <c r="O177" s="3"/>
      <c r="P177" s="3"/>
      <c r="Q177" s="3"/>
      <c r="R177" s="3"/>
      <c r="S177" s="3"/>
      <c r="T177" s="3"/>
      <c r="U177" s="3"/>
      <c r="V177" s="3"/>
      <c r="W177" s="3"/>
      <c r="X177" s="3"/>
      <c r="Y177" s="3"/>
    </row>
    <row r="178" spans="1:25" ht="15.75" customHeight="1">
      <c r="A178" s="95" t="s">
        <v>3694</v>
      </c>
      <c r="B178" s="70" t="s">
        <v>89</v>
      </c>
      <c r="C178" s="95" t="s">
        <v>3700</v>
      </c>
      <c r="D178" s="95" t="s">
        <v>790</v>
      </c>
      <c r="E178" s="178" t="s">
        <v>3701</v>
      </c>
      <c r="F178" s="207">
        <v>44926</v>
      </c>
      <c r="G178" s="95">
        <v>50</v>
      </c>
      <c r="H178" s="70">
        <v>50</v>
      </c>
      <c r="I178" s="201">
        <v>50</v>
      </c>
      <c r="J178" s="95" t="s">
        <v>3694</v>
      </c>
      <c r="K178" s="3"/>
      <c r="L178" s="3"/>
      <c r="M178" s="3"/>
      <c r="N178" s="3"/>
      <c r="O178" s="3"/>
      <c r="P178" s="3"/>
      <c r="Q178" s="3"/>
      <c r="R178" s="3"/>
      <c r="S178" s="3"/>
      <c r="T178" s="3"/>
      <c r="U178" s="3"/>
      <c r="V178" s="3"/>
      <c r="W178" s="3"/>
      <c r="X178" s="3"/>
      <c r="Y178" s="3"/>
    </row>
    <row r="179" spans="1:25" ht="15.75" customHeight="1">
      <c r="A179" s="95" t="s">
        <v>3694</v>
      </c>
      <c r="B179" s="70" t="s">
        <v>89</v>
      </c>
      <c r="C179" s="95" t="s">
        <v>3702</v>
      </c>
      <c r="D179" s="95" t="s">
        <v>790</v>
      </c>
      <c r="E179" s="178" t="s">
        <v>3703</v>
      </c>
      <c r="F179" s="207">
        <v>44767</v>
      </c>
      <c r="G179" s="95">
        <v>50</v>
      </c>
      <c r="H179" s="70">
        <v>50</v>
      </c>
      <c r="I179" s="201">
        <v>50</v>
      </c>
      <c r="J179" s="95" t="s">
        <v>3694</v>
      </c>
      <c r="K179" s="3"/>
      <c r="L179" s="3"/>
      <c r="M179" s="3"/>
      <c r="N179" s="3"/>
      <c r="O179" s="3"/>
      <c r="P179" s="3"/>
      <c r="Q179" s="3"/>
      <c r="R179" s="3"/>
      <c r="S179" s="3"/>
      <c r="T179" s="3"/>
      <c r="U179" s="3"/>
      <c r="V179" s="3"/>
      <c r="W179" s="3"/>
      <c r="X179" s="3"/>
      <c r="Y179" s="3"/>
    </row>
    <row r="180" spans="1:25" ht="15.75" customHeight="1">
      <c r="A180" s="95" t="s">
        <v>3694</v>
      </c>
      <c r="B180" s="70" t="s">
        <v>89</v>
      </c>
      <c r="C180" s="95" t="s">
        <v>3704</v>
      </c>
      <c r="D180" s="95" t="s">
        <v>790</v>
      </c>
      <c r="E180" s="178" t="s">
        <v>3705</v>
      </c>
      <c r="F180" s="207">
        <v>44925</v>
      </c>
      <c r="G180" s="95">
        <v>50</v>
      </c>
      <c r="H180" s="70">
        <v>50</v>
      </c>
      <c r="I180" s="201">
        <v>50</v>
      </c>
      <c r="J180" s="95" t="s">
        <v>3694</v>
      </c>
      <c r="K180" s="3"/>
      <c r="L180" s="3"/>
      <c r="M180" s="3"/>
      <c r="N180" s="3"/>
      <c r="O180" s="3"/>
      <c r="P180" s="3"/>
      <c r="Q180" s="3"/>
      <c r="R180" s="3"/>
      <c r="S180" s="3"/>
      <c r="T180" s="3"/>
      <c r="U180" s="3"/>
      <c r="V180" s="3"/>
      <c r="W180" s="3"/>
      <c r="X180" s="3"/>
      <c r="Y180" s="3"/>
    </row>
    <row r="181" spans="1:25" ht="15.75" customHeight="1">
      <c r="A181" s="95" t="s">
        <v>3694</v>
      </c>
      <c r="B181" s="70" t="s">
        <v>89</v>
      </c>
      <c r="C181" s="95" t="s">
        <v>3706</v>
      </c>
      <c r="D181" s="95" t="s">
        <v>790</v>
      </c>
      <c r="E181" s="178" t="s">
        <v>3707</v>
      </c>
      <c r="F181" s="207">
        <v>44662</v>
      </c>
      <c r="G181" s="95">
        <v>50</v>
      </c>
      <c r="H181" s="70">
        <v>50</v>
      </c>
      <c r="I181" s="201">
        <v>50</v>
      </c>
      <c r="J181" s="95" t="s">
        <v>3694</v>
      </c>
      <c r="K181" s="3"/>
      <c r="L181" s="3"/>
      <c r="M181" s="3"/>
      <c r="N181" s="3"/>
      <c r="O181" s="3"/>
      <c r="P181" s="3"/>
      <c r="Q181" s="3"/>
      <c r="R181" s="3"/>
      <c r="S181" s="3"/>
      <c r="T181" s="3"/>
      <c r="U181" s="3"/>
      <c r="V181" s="3"/>
      <c r="W181" s="3"/>
      <c r="X181" s="3"/>
      <c r="Y181" s="3"/>
    </row>
    <row r="182" spans="1:25" ht="15.75" customHeight="1">
      <c r="A182" s="95" t="s">
        <v>3694</v>
      </c>
      <c r="B182" s="70" t="s">
        <v>89</v>
      </c>
      <c r="C182" s="95" t="s">
        <v>3708</v>
      </c>
      <c r="D182" s="95" t="s">
        <v>790</v>
      </c>
      <c r="E182" s="178" t="s">
        <v>3709</v>
      </c>
      <c r="F182" s="207">
        <v>44796</v>
      </c>
      <c r="G182" s="95">
        <v>50</v>
      </c>
      <c r="H182" s="70">
        <v>50</v>
      </c>
      <c r="I182" s="201">
        <v>50</v>
      </c>
      <c r="J182" s="95" t="s">
        <v>3694</v>
      </c>
      <c r="K182" s="3"/>
      <c r="L182" s="3"/>
      <c r="M182" s="3"/>
      <c r="N182" s="3"/>
      <c r="O182" s="3"/>
      <c r="P182" s="3"/>
      <c r="Q182" s="3"/>
      <c r="R182" s="3"/>
      <c r="S182" s="3"/>
      <c r="T182" s="3"/>
      <c r="U182" s="3"/>
      <c r="V182" s="3"/>
      <c r="W182" s="3"/>
      <c r="X182" s="3"/>
      <c r="Y182" s="3"/>
    </row>
    <row r="183" spans="1:25" ht="15.75" customHeight="1">
      <c r="A183" s="95" t="s">
        <v>2595</v>
      </c>
      <c r="B183" s="70" t="s">
        <v>89</v>
      </c>
      <c r="C183" s="95" t="s">
        <v>3710</v>
      </c>
      <c r="D183" s="95" t="s">
        <v>3711</v>
      </c>
      <c r="E183" s="178" t="s">
        <v>3712</v>
      </c>
      <c r="F183" s="207" t="s">
        <v>3647</v>
      </c>
      <c r="G183" s="95">
        <v>50</v>
      </c>
      <c r="H183" s="70" t="s">
        <v>3713</v>
      </c>
      <c r="I183" s="201">
        <v>50</v>
      </c>
      <c r="J183" s="95" t="s">
        <v>2595</v>
      </c>
      <c r="K183" s="3"/>
      <c r="L183" s="3"/>
      <c r="M183" s="3"/>
      <c r="N183" s="3"/>
      <c r="O183" s="3"/>
      <c r="P183" s="3"/>
      <c r="Q183" s="3"/>
      <c r="R183" s="3"/>
      <c r="S183" s="3"/>
      <c r="T183" s="3"/>
      <c r="U183" s="3"/>
      <c r="V183" s="3"/>
      <c r="W183" s="3"/>
      <c r="X183" s="3"/>
      <c r="Y183" s="3"/>
    </row>
    <row r="184" spans="1:25" ht="15.75" customHeight="1">
      <c r="A184" s="95" t="s">
        <v>2595</v>
      </c>
      <c r="B184" s="70" t="s">
        <v>89</v>
      </c>
      <c r="C184" s="95" t="s">
        <v>3710</v>
      </c>
      <c r="D184" s="95" t="s">
        <v>3711</v>
      </c>
      <c r="E184" s="178" t="s">
        <v>3712</v>
      </c>
      <c r="F184" s="207" t="s">
        <v>3714</v>
      </c>
      <c r="G184" s="95">
        <v>50</v>
      </c>
      <c r="H184" s="70" t="s">
        <v>3713</v>
      </c>
      <c r="I184" s="201">
        <v>50</v>
      </c>
      <c r="J184" s="95" t="s">
        <v>2595</v>
      </c>
      <c r="K184" s="3"/>
      <c r="L184" s="3"/>
      <c r="M184" s="3"/>
      <c r="N184" s="3"/>
      <c r="O184" s="3"/>
      <c r="P184" s="3"/>
      <c r="Q184" s="3"/>
      <c r="R184" s="3"/>
      <c r="S184" s="3"/>
      <c r="T184" s="3"/>
      <c r="U184" s="3"/>
      <c r="V184" s="3"/>
      <c r="W184" s="3"/>
      <c r="X184" s="3"/>
      <c r="Y184" s="3"/>
    </row>
    <row r="185" spans="1:25" ht="15.75" customHeight="1">
      <c r="A185" s="95" t="s">
        <v>109</v>
      </c>
      <c r="B185" s="70" t="s">
        <v>89</v>
      </c>
      <c r="C185" s="95" t="s">
        <v>635</v>
      </c>
      <c r="D185" s="95" t="s">
        <v>3711</v>
      </c>
      <c r="E185" s="178" t="s">
        <v>3715</v>
      </c>
      <c r="F185" s="207" t="s">
        <v>3716</v>
      </c>
      <c r="G185" s="95">
        <v>50</v>
      </c>
      <c r="H185" s="70"/>
      <c r="I185" s="201">
        <v>50</v>
      </c>
      <c r="J185" s="95" t="s">
        <v>109</v>
      </c>
      <c r="K185" s="3"/>
      <c r="L185" s="3"/>
      <c r="M185" s="3"/>
      <c r="N185" s="3"/>
      <c r="O185" s="3"/>
      <c r="P185" s="3"/>
      <c r="Q185" s="3"/>
      <c r="R185" s="3"/>
      <c r="S185" s="3"/>
      <c r="T185" s="3"/>
      <c r="U185" s="3"/>
      <c r="V185" s="3"/>
      <c r="W185" s="3"/>
      <c r="X185" s="3"/>
      <c r="Y185" s="3"/>
    </row>
    <row r="186" spans="1:25" ht="15.75" customHeight="1">
      <c r="A186" s="95" t="s">
        <v>109</v>
      </c>
      <c r="B186" s="70" t="s">
        <v>89</v>
      </c>
      <c r="C186" s="95" t="s">
        <v>3681</v>
      </c>
      <c r="D186" s="95" t="s">
        <v>3711</v>
      </c>
      <c r="E186" s="178" t="s">
        <v>3717</v>
      </c>
      <c r="F186" s="207" t="s">
        <v>3718</v>
      </c>
      <c r="G186" s="95">
        <v>50</v>
      </c>
      <c r="H186" s="70"/>
      <c r="I186" s="201">
        <v>50</v>
      </c>
      <c r="J186" s="95" t="s">
        <v>109</v>
      </c>
      <c r="K186" s="3"/>
      <c r="L186" s="3"/>
      <c r="M186" s="3"/>
      <c r="N186" s="3"/>
      <c r="O186" s="3"/>
      <c r="P186" s="3"/>
      <c r="Q186" s="3"/>
      <c r="R186" s="3"/>
      <c r="S186" s="3"/>
      <c r="T186" s="3"/>
      <c r="U186" s="3"/>
      <c r="V186" s="3"/>
      <c r="W186" s="3"/>
      <c r="X186" s="3"/>
      <c r="Y186" s="3"/>
    </row>
    <row r="187" spans="1:25" ht="15.75" customHeight="1">
      <c r="A187" s="95" t="s">
        <v>109</v>
      </c>
      <c r="B187" s="70" t="s">
        <v>89</v>
      </c>
      <c r="C187" s="95" t="s">
        <v>487</v>
      </c>
      <c r="D187" s="95" t="s">
        <v>425</v>
      </c>
      <c r="E187" s="178" t="s">
        <v>3719</v>
      </c>
      <c r="F187" s="207" t="s">
        <v>3720</v>
      </c>
      <c r="G187" s="95">
        <v>50</v>
      </c>
      <c r="H187" s="70"/>
      <c r="I187" s="201">
        <v>50</v>
      </c>
      <c r="J187" s="95" t="s">
        <v>109</v>
      </c>
      <c r="K187" s="3"/>
      <c r="L187" s="3"/>
      <c r="M187" s="3"/>
      <c r="N187" s="3"/>
      <c r="O187" s="3"/>
      <c r="P187" s="3"/>
      <c r="Q187" s="3"/>
      <c r="R187" s="3"/>
      <c r="S187" s="3"/>
      <c r="T187" s="3"/>
      <c r="U187" s="3"/>
      <c r="V187" s="3"/>
      <c r="W187" s="3"/>
      <c r="X187" s="3"/>
      <c r="Y187" s="3"/>
    </row>
    <row r="188" spans="1:25" ht="15.75" customHeight="1">
      <c r="A188" s="95" t="s">
        <v>109</v>
      </c>
      <c r="B188" s="70" t="s">
        <v>89</v>
      </c>
      <c r="C188" s="95" t="s">
        <v>478</v>
      </c>
      <c r="D188" s="95" t="s">
        <v>3711</v>
      </c>
      <c r="E188" s="178" t="s">
        <v>3721</v>
      </c>
      <c r="F188" s="207" t="s">
        <v>3722</v>
      </c>
      <c r="G188" s="95">
        <v>50</v>
      </c>
      <c r="H188" s="70"/>
      <c r="I188" s="201">
        <v>50</v>
      </c>
      <c r="J188" s="95" t="s">
        <v>109</v>
      </c>
      <c r="K188" s="3"/>
      <c r="L188" s="3"/>
      <c r="M188" s="3"/>
      <c r="N188" s="3"/>
      <c r="O188" s="3"/>
      <c r="P188" s="3"/>
      <c r="Q188" s="3"/>
      <c r="R188" s="3"/>
      <c r="S188" s="3"/>
      <c r="T188" s="3"/>
      <c r="U188" s="3"/>
      <c r="V188" s="3"/>
      <c r="W188" s="3"/>
      <c r="X188" s="3"/>
      <c r="Y188" s="3"/>
    </row>
    <row r="189" spans="1:25" ht="15.75" customHeight="1">
      <c r="A189" s="95" t="s">
        <v>110</v>
      </c>
      <c r="B189" s="70" t="s">
        <v>89</v>
      </c>
      <c r="C189" s="95" t="s">
        <v>3723</v>
      </c>
      <c r="D189" s="95" t="s">
        <v>1112</v>
      </c>
      <c r="E189" s="178" t="s">
        <v>3724</v>
      </c>
      <c r="F189" s="207" t="s">
        <v>3725</v>
      </c>
      <c r="G189" s="95">
        <f>5*10</f>
        <v>50</v>
      </c>
      <c r="H189" s="70" t="s">
        <v>3713</v>
      </c>
      <c r="I189" s="201">
        <f t="shared" ref="I189:I201" si="0">G189/1</f>
        <v>50</v>
      </c>
      <c r="J189" s="95" t="s">
        <v>110</v>
      </c>
      <c r="K189" s="3"/>
      <c r="L189" s="3"/>
      <c r="M189" s="3"/>
      <c r="N189" s="3"/>
      <c r="O189" s="3"/>
      <c r="P189" s="3"/>
      <c r="Q189" s="3"/>
      <c r="R189" s="3"/>
      <c r="S189" s="3"/>
      <c r="T189" s="3"/>
      <c r="U189" s="3"/>
      <c r="V189" s="3"/>
      <c r="W189" s="3"/>
      <c r="X189" s="3"/>
      <c r="Y189" s="3"/>
    </row>
    <row r="190" spans="1:25" ht="15.75" customHeight="1">
      <c r="A190" s="95" t="s">
        <v>110</v>
      </c>
      <c r="B190" s="70" t="s">
        <v>89</v>
      </c>
      <c r="C190" s="95" t="s">
        <v>261</v>
      </c>
      <c r="D190" s="95" t="s">
        <v>1112</v>
      </c>
      <c r="E190" s="178" t="s">
        <v>3389</v>
      </c>
      <c r="F190" s="207" t="s">
        <v>3726</v>
      </c>
      <c r="G190" s="95">
        <v>50</v>
      </c>
      <c r="H190" s="70" t="s">
        <v>3713</v>
      </c>
      <c r="I190" s="201">
        <f t="shared" si="0"/>
        <v>50</v>
      </c>
      <c r="J190" s="95" t="s">
        <v>110</v>
      </c>
      <c r="K190" s="3"/>
      <c r="L190" s="3"/>
      <c r="M190" s="3"/>
      <c r="N190" s="3"/>
      <c r="O190" s="3"/>
      <c r="P190" s="3"/>
      <c r="Q190" s="3"/>
      <c r="R190" s="3"/>
      <c r="S190" s="3"/>
      <c r="T190" s="3"/>
      <c r="U190" s="3"/>
      <c r="V190" s="3"/>
      <c r="W190" s="3"/>
      <c r="X190" s="3"/>
      <c r="Y190" s="3"/>
    </row>
    <row r="191" spans="1:25" ht="15.75" customHeight="1">
      <c r="A191" s="95" t="s">
        <v>110</v>
      </c>
      <c r="B191" s="70" t="s">
        <v>89</v>
      </c>
      <c r="C191" s="95" t="s">
        <v>3727</v>
      </c>
      <c r="D191" s="95" t="s">
        <v>1112</v>
      </c>
      <c r="E191" s="178" t="s">
        <v>3728</v>
      </c>
      <c r="F191" s="207" t="s">
        <v>3729</v>
      </c>
      <c r="G191" s="95">
        <v>50</v>
      </c>
      <c r="H191" s="70" t="s">
        <v>3713</v>
      </c>
      <c r="I191" s="201">
        <f t="shared" si="0"/>
        <v>50</v>
      </c>
      <c r="J191" s="95" t="s">
        <v>110</v>
      </c>
      <c r="K191" s="3"/>
      <c r="L191" s="3"/>
      <c r="M191" s="3"/>
      <c r="N191" s="3"/>
      <c r="O191" s="3"/>
      <c r="P191" s="3"/>
      <c r="Q191" s="3"/>
      <c r="R191" s="3"/>
      <c r="S191" s="3"/>
      <c r="T191" s="3"/>
      <c r="U191" s="3"/>
      <c r="V191" s="3"/>
      <c r="W191" s="3"/>
      <c r="X191" s="3"/>
      <c r="Y191" s="3"/>
    </row>
    <row r="192" spans="1:25" ht="15.75" customHeight="1">
      <c r="A192" s="95" t="s">
        <v>110</v>
      </c>
      <c r="B192" s="70" t="s">
        <v>89</v>
      </c>
      <c r="C192" s="95" t="s">
        <v>351</v>
      </c>
      <c r="D192" s="95" t="s">
        <v>1112</v>
      </c>
      <c r="E192" s="178" t="s">
        <v>3402</v>
      </c>
      <c r="F192" s="207" t="s">
        <v>3508</v>
      </c>
      <c r="G192" s="95">
        <v>50</v>
      </c>
      <c r="H192" s="70" t="s">
        <v>3713</v>
      </c>
      <c r="I192" s="201">
        <f t="shared" si="0"/>
        <v>50</v>
      </c>
      <c r="J192" s="95" t="s">
        <v>110</v>
      </c>
      <c r="K192" s="3"/>
      <c r="L192" s="3"/>
      <c r="M192" s="3"/>
      <c r="N192" s="3"/>
      <c r="O192" s="3"/>
      <c r="P192" s="3"/>
      <c r="Q192" s="3"/>
      <c r="R192" s="3"/>
      <c r="S192" s="3"/>
      <c r="T192" s="3"/>
      <c r="U192" s="3"/>
      <c r="V192" s="3"/>
      <c r="W192" s="3"/>
      <c r="X192" s="3"/>
      <c r="Y192" s="3"/>
    </row>
    <row r="193" spans="1:25" ht="15.75" customHeight="1">
      <c r="A193" s="95" t="s">
        <v>110</v>
      </c>
      <c r="B193" s="70" t="s">
        <v>89</v>
      </c>
      <c r="C193" s="95" t="s">
        <v>3730</v>
      </c>
      <c r="D193" s="95" t="s">
        <v>1112</v>
      </c>
      <c r="E193" s="178" t="s">
        <v>3731</v>
      </c>
      <c r="F193" s="207" t="s">
        <v>3732</v>
      </c>
      <c r="G193" s="95">
        <v>50</v>
      </c>
      <c r="H193" s="70" t="s">
        <v>3713</v>
      </c>
      <c r="I193" s="201">
        <f t="shared" si="0"/>
        <v>50</v>
      </c>
      <c r="J193" s="95" t="s">
        <v>110</v>
      </c>
      <c r="K193" s="3"/>
      <c r="L193" s="3"/>
      <c r="M193" s="3"/>
      <c r="N193" s="3"/>
      <c r="O193" s="3"/>
      <c r="P193" s="3"/>
      <c r="Q193" s="3"/>
      <c r="R193" s="3"/>
      <c r="S193" s="3"/>
      <c r="T193" s="3"/>
      <c r="U193" s="3"/>
      <c r="V193" s="3"/>
      <c r="W193" s="3"/>
      <c r="X193" s="3"/>
      <c r="Y193" s="3"/>
    </row>
    <row r="194" spans="1:25" ht="15.75" customHeight="1">
      <c r="A194" s="95" t="s">
        <v>110</v>
      </c>
      <c r="B194" s="70" t="s">
        <v>89</v>
      </c>
      <c r="C194" s="95" t="s">
        <v>3733</v>
      </c>
      <c r="D194" s="95" t="s">
        <v>1112</v>
      </c>
      <c r="E194" s="178" t="s">
        <v>3734</v>
      </c>
      <c r="F194" s="207" t="s">
        <v>3735</v>
      </c>
      <c r="G194" s="95">
        <v>50</v>
      </c>
      <c r="H194" s="70" t="s">
        <v>3713</v>
      </c>
      <c r="I194" s="201">
        <f t="shared" si="0"/>
        <v>50</v>
      </c>
      <c r="J194" s="95" t="s">
        <v>110</v>
      </c>
      <c r="K194" s="3"/>
      <c r="L194" s="3"/>
      <c r="M194" s="3"/>
      <c r="N194" s="3"/>
      <c r="O194" s="3"/>
      <c r="P194" s="3"/>
      <c r="Q194" s="3"/>
      <c r="R194" s="3"/>
      <c r="S194" s="3"/>
      <c r="T194" s="3"/>
      <c r="U194" s="3"/>
      <c r="V194" s="3"/>
      <c r="W194" s="3"/>
      <c r="X194" s="3"/>
      <c r="Y194" s="3"/>
    </row>
    <row r="195" spans="1:25" ht="15.75" customHeight="1">
      <c r="A195" s="95" t="s">
        <v>110</v>
      </c>
      <c r="B195" s="70" t="s">
        <v>89</v>
      </c>
      <c r="C195" s="95" t="s">
        <v>3736</v>
      </c>
      <c r="D195" s="95" t="s">
        <v>1112</v>
      </c>
      <c r="E195" s="178" t="s">
        <v>3737</v>
      </c>
      <c r="F195" s="207" t="s">
        <v>3738</v>
      </c>
      <c r="G195" s="95">
        <v>50</v>
      </c>
      <c r="H195" s="70" t="s">
        <v>3713</v>
      </c>
      <c r="I195" s="201">
        <f t="shared" si="0"/>
        <v>50</v>
      </c>
      <c r="J195" s="95" t="s">
        <v>110</v>
      </c>
      <c r="K195" s="3"/>
      <c r="L195" s="3"/>
      <c r="M195" s="3"/>
      <c r="N195" s="3"/>
      <c r="O195" s="3"/>
      <c r="P195" s="3"/>
      <c r="Q195" s="3"/>
      <c r="R195" s="3"/>
      <c r="S195" s="3"/>
      <c r="T195" s="3"/>
      <c r="U195" s="3"/>
      <c r="V195" s="3"/>
      <c r="W195" s="3"/>
      <c r="X195" s="3"/>
      <c r="Y195" s="3"/>
    </row>
    <row r="196" spans="1:25" ht="15.75" customHeight="1">
      <c r="A196" s="95" t="s">
        <v>110</v>
      </c>
      <c r="B196" s="70" t="s">
        <v>89</v>
      </c>
      <c r="C196" s="95" t="s">
        <v>304</v>
      </c>
      <c r="D196" s="95" t="s">
        <v>1112</v>
      </c>
      <c r="E196" s="178" t="s">
        <v>3441</v>
      </c>
      <c r="F196" s="207" t="s">
        <v>3739</v>
      </c>
      <c r="G196" s="95">
        <v>50</v>
      </c>
      <c r="H196" s="70" t="s">
        <v>3713</v>
      </c>
      <c r="I196" s="201">
        <f t="shared" si="0"/>
        <v>50</v>
      </c>
      <c r="J196" s="95" t="s">
        <v>110</v>
      </c>
      <c r="K196" s="3"/>
      <c r="L196" s="3"/>
      <c r="M196" s="3"/>
      <c r="N196" s="3"/>
      <c r="O196" s="3"/>
      <c r="P196" s="3"/>
      <c r="Q196" s="3"/>
      <c r="R196" s="3"/>
      <c r="S196" s="3"/>
      <c r="T196" s="3"/>
      <c r="U196" s="3"/>
      <c r="V196" s="3"/>
      <c r="W196" s="3"/>
      <c r="X196" s="3"/>
      <c r="Y196" s="3"/>
    </row>
    <row r="197" spans="1:25" ht="15.75" customHeight="1">
      <c r="A197" s="95" t="s">
        <v>110</v>
      </c>
      <c r="B197" s="70" t="s">
        <v>89</v>
      </c>
      <c r="C197" s="95" t="s">
        <v>3740</v>
      </c>
      <c r="D197" s="95" t="s">
        <v>1112</v>
      </c>
      <c r="E197" s="178" t="s">
        <v>3741</v>
      </c>
      <c r="F197" s="207" t="s">
        <v>3742</v>
      </c>
      <c r="G197" s="95">
        <v>50</v>
      </c>
      <c r="H197" s="70" t="s">
        <v>3713</v>
      </c>
      <c r="I197" s="201">
        <f t="shared" si="0"/>
        <v>50</v>
      </c>
      <c r="J197" s="95" t="s">
        <v>110</v>
      </c>
      <c r="K197" s="3"/>
      <c r="L197" s="3"/>
      <c r="M197" s="3"/>
      <c r="N197" s="3"/>
      <c r="O197" s="3"/>
      <c r="P197" s="3"/>
      <c r="Q197" s="3"/>
      <c r="R197" s="3"/>
      <c r="S197" s="3"/>
      <c r="T197" s="3"/>
      <c r="U197" s="3"/>
      <c r="V197" s="3"/>
      <c r="W197" s="3"/>
      <c r="X197" s="3"/>
      <c r="Y197" s="3"/>
    </row>
    <row r="198" spans="1:25" ht="15.75" customHeight="1">
      <c r="A198" s="95" t="s">
        <v>110</v>
      </c>
      <c r="B198" s="70" t="s">
        <v>89</v>
      </c>
      <c r="C198" s="95" t="s">
        <v>3740</v>
      </c>
      <c r="D198" s="95" t="s">
        <v>1112</v>
      </c>
      <c r="E198" s="178" t="s">
        <v>3741</v>
      </c>
      <c r="F198" s="207" t="s">
        <v>3743</v>
      </c>
      <c r="G198" s="95">
        <v>50</v>
      </c>
      <c r="H198" s="70" t="s">
        <v>3713</v>
      </c>
      <c r="I198" s="201">
        <f t="shared" si="0"/>
        <v>50</v>
      </c>
      <c r="J198" s="95" t="s">
        <v>110</v>
      </c>
      <c r="K198" s="3"/>
      <c r="L198" s="3"/>
      <c r="M198" s="3"/>
      <c r="N198" s="3"/>
      <c r="O198" s="3"/>
      <c r="P198" s="3"/>
      <c r="Q198" s="3"/>
      <c r="R198" s="3"/>
      <c r="S198" s="3"/>
      <c r="T198" s="3"/>
      <c r="U198" s="3"/>
      <c r="V198" s="3"/>
      <c r="W198" s="3"/>
      <c r="X198" s="3"/>
      <c r="Y198" s="3"/>
    </row>
    <row r="199" spans="1:25" ht="15.75" customHeight="1">
      <c r="A199" s="95" t="s">
        <v>110</v>
      </c>
      <c r="B199" s="70" t="s">
        <v>89</v>
      </c>
      <c r="C199" s="95" t="s">
        <v>3744</v>
      </c>
      <c r="D199" s="95" t="s">
        <v>1112</v>
      </c>
      <c r="E199" s="178" t="s">
        <v>3482</v>
      </c>
      <c r="F199" s="207" t="s">
        <v>3738</v>
      </c>
      <c r="G199" s="95">
        <v>50</v>
      </c>
      <c r="H199" s="70" t="s">
        <v>3713</v>
      </c>
      <c r="I199" s="201">
        <f t="shared" si="0"/>
        <v>50</v>
      </c>
      <c r="J199" s="95" t="s">
        <v>110</v>
      </c>
      <c r="K199" s="3"/>
      <c r="L199" s="3"/>
      <c r="M199" s="3"/>
      <c r="N199" s="3"/>
      <c r="O199" s="3"/>
      <c r="P199" s="3"/>
      <c r="Q199" s="3"/>
      <c r="R199" s="3"/>
      <c r="S199" s="3"/>
      <c r="T199" s="3"/>
      <c r="U199" s="3"/>
      <c r="V199" s="3"/>
      <c r="W199" s="3"/>
      <c r="X199" s="3"/>
      <c r="Y199" s="3"/>
    </row>
    <row r="200" spans="1:25" ht="15.75" customHeight="1">
      <c r="A200" s="95" t="s">
        <v>110</v>
      </c>
      <c r="B200" s="70" t="s">
        <v>89</v>
      </c>
      <c r="C200" s="95" t="s">
        <v>3745</v>
      </c>
      <c r="D200" s="95" t="s">
        <v>3746</v>
      </c>
      <c r="E200" s="178" t="s">
        <v>3747</v>
      </c>
      <c r="F200" s="207" t="s">
        <v>3742</v>
      </c>
      <c r="G200" s="95">
        <v>10</v>
      </c>
      <c r="H200" s="70" t="s">
        <v>3748</v>
      </c>
      <c r="I200" s="201">
        <f t="shared" si="0"/>
        <v>10</v>
      </c>
      <c r="J200" s="95" t="s">
        <v>110</v>
      </c>
      <c r="K200" s="3"/>
      <c r="L200" s="3"/>
      <c r="M200" s="3"/>
      <c r="N200" s="3"/>
      <c r="O200" s="3"/>
      <c r="P200" s="3"/>
      <c r="Q200" s="3"/>
      <c r="R200" s="3"/>
      <c r="S200" s="3"/>
      <c r="T200" s="3"/>
      <c r="U200" s="3"/>
      <c r="V200" s="3"/>
      <c r="W200" s="3"/>
      <c r="X200" s="3"/>
      <c r="Y200" s="3"/>
    </row>
    <row r="201" spans="1:25" ht="15.75" customHeight="1">
      <c r="A201" s="95" t="s">
        <v>3749</v>
      </c>
      <c r="B201" s="70" t="s">
        <v>89</v>
      </c>
      <c r="C201" s="95" t="s">
        <v>3750</v>
      </c>
      <c r="D201" s="95" t="s">
        <v>3751</v>
      </c>
      <c r="E201" s="178" t="s">
        <v>3752</v>
      </c>
      <c r="F201" s="207"/>
      <c r="G201" s="95">
        <f>50*1.5</f>
        <v>75</v>
      </c>
      <c r="H201" s="70" t="s">
        <v>3753</v>
      </c>
      <c r="I201" s="201">
        <f t="shared" si="0"/>
        <v>75</v>
      </c>
      <c r="J201" s="95" t="s">
        <v>110</v>
      </c>
      <c r="K201" s="3"/>
      <c r="L201" s="3"/>
      <c r="M201" s="3"/>
      <c r="N201" s="3"/>
      <c r="O201" s="3"/>
      <c r="P201" s="3"/>
      <c r="Q201" s="3"/>
      <c r="R201" s="3"/>
      <c r="S201" s="3"/>
      <c r="T201" s="3"/>
      <c r="U201" s="3"/>
      <c r="V201" s="3"/>
      <c r="W201" s="3"/>
      <c r="X201" s="3"/>
      <c r="Y201" s="3"/>
    </row>
    <row r="202" spans="1:25" ht="15.75" customHeight="1">
      <c r="A202" s="95" t="s">
        <v>3754</v>
      </c>
      <c r="B202" s="70" t="s">
        <v>89</v>
      </c>
      <c r="C202" s="95" t="s">
        <v>3755</v>
      </c>
      <c r="D202" s="95" t="s">
        <v>3756</v>
      </c>
      <c r="E202" s="178" t="s">
        <v>3757</v>
      </c>
      <c r="F202" s="207"/>
      <c r="G202" s="95">
        <v>50</v>
      </c>
      <c r="H202" s="70" t="s">
        <v>3758</v>
      </c>
      <c r="I202" s="201">
        <v>100</v>
      </c>
      <c r="J202" s="95" t="s">
        <v>3754</v>
      </c>
      <c r="K202" s="3"/>
      <c r="L202" s="3"/>
      <c r="M202" s="3"/>
      <c r="N202" s="3"/>
      <c r="O202" s="3"/>
      <c r="P202" s="3"/>
      <c r="Q202" s="3"/>
      <c r="R202" s="3"/>
      <c r="S202" s="3"/>
      <c r="T202" s="3"/>
      <c r="U202" s="3"/>
      <c r="V202" s="3"/>
      <c r="W202" s="3"/>
      <c r="X202" s="3"/>
      <c r="Y202" s="3"/>
    </row>
    <row r="203" spans="1:25" ht="15.75" customHeight="1">
      <c r="A203" s="95" t="s">
        <v>3754</v>
      </c>
      <c r="B203" s="70" t="s">
        <v>89</v>
      </c>
      <c r="C203" s="95" t="s">
        <v>3759</v>
      </c>
      <c r="D203" s="95" t="s">
        <v>3760</v>
      </c>
      <c r="E203" s="178" t="s">
        <v>3761</v>
      </c>
      <c r="F203" s="207"/>
      <c r="G203" s="95">
        <v>50</v>
      </c>
      <c r="H203" s="70" t="s">
        <v>3762</v>
      </c>
      <c r="I203" s="201">
        <v>75</v>
      </c>
      <c r="J203" s="95" t="s">
        <v>3754</v>
      </c>
      <c r="K203" s="3"/>
      <c r="L203" s="3"/>
      <c r="M203" s="3"/>
      <c r="N203" s="3"/>
      <c r="O203" s="3"/>
      <c r="P203" s="3"/>
      <c r="Q203" s="3"/>
      <c r="R203" s="3"/>
      <c r="S203" s="3"/>
      <c r="T203" s="3"/>
      <c r="U203" s="3"/>
      <c r="V203" s="3"/>
      <c r="W203" s="3"/>
      <c r="X203" s="3"/>
      <c r="Y203" s="3"/>
    </row>
    <row r="204" spans="1:25" ht="15.75" customHeight="1">
      <c r="A204" s="95" t="s">
        <v>118</v>
      </c>
      <c r="B204" s="70" t="s">
        <v>89</v>
      </c>
      <c r="C204" s="95" t="s">
        <v>3763</v>
      </c>
      <c r="D204" s="95" t="s">
        <v>790</v>
      </c>
      <c r="E204" s="178" t="s">
        <v>3764</v>
      </c>
      <c r="F204" s="207">
        <v>44593</v>
      </c>
      <c r="G204" s="95">
        <v>50</v>
      </c>
      <c r="H204" s="70" t="s">
        <v>3713</v>
      </c>
      <c r="I204" s="201">
        <v>50</v>
      </c>
      <c r="J204" s="95" t="s">
        <v>118</v>
      </c>
      <c r="K204" s="3"/>
      <c r="L204" s="3"/>
      <c r="M204" s="3"/>
      <c r="N204" s="3"/>
      <c r="O204" s="3"/>
      <c r="P204" s="3"/>
      <c r="Q204" s="3"/>
      <c r="R204" s="3"/>
      <c r="S204" s="3"/>
      <c r="T204" s="3"/>
      <c r="U204" s="3"/>
      <c r="V204" s="3"/>
      <c r="W204" s="3"/>
      <c r="X204" s="3"/>
      <c r="Y204" s="3"/>
    </row>
    <row r="205" spans="1:25" ht="15.75" customHeight="1">
      <c r="A205" s="95" t="s">
        <v>118</v>
      </c>
      <c r="B205" s="70" t="s">
        <v>89</v>
      </c>
      <c r="C205" s="95" t="s">
        <v>3765</v>
      </c>
      <c r="D205" s="95" t="s">
        <v>790</v>
      </c>
      <c r="E205" s="178" t="s">
        <v>3766</v>
      </c>
      <c r="F205" s="207">
        <v>44562</v>
      </c>
      <c r="G205" s="95">
        <v>50</v>
      </c>
      <c r="H205" s="70" t="s">
        <v>3713</v>
      </c>
      <c r="I205" s="201">
        <v>50</v>
      </c>
      <c r="J205" s="95" t="s">
        <v>118</v>
      </c>
      <c r="K205" s="3"/>
      <c r="L205" s="3"/>
      <c r="M205" s="3"/>
      <c r="N205" s="3"/>
      <c r="O205" s="3"/>
      <c r="P205" s="3"/>
      <c r="Q205" s="3"/>
      <c r="R205" s="3"/>
      <c r="S205" s="3"/>
      <c r="T205" s="3"/>
      <c r="U205" s="3"/>
      <c r="V205" s="3"/>
      <c r="W205" s="3"/>
      <c r="X205" s="3"/>
      <c r="Y205" s="3"/>
    </row>
    <row r="206" spans="1:25" ht="15.75" customHeight="1">
      <c r="A206" s="95" t="s">
        <v>118</v>
      </c>
      <c r="B206" s="70" t="s">
        <v>89</v>
      </c>
      <c r="C206" s="95" t="s">
        <v>3765</v>
      </c>
      <c r="D206" s="95" t="s">
        <v>790</v>
      </c>
      <c r="E206" s="178" t="s">
        <v>3766</v>
      </c>
      <c r="F206" s="207">
        <v>44621</v>
      </c>
      <c r="G206" s="95">
        <v>50</v>
      </c>
      <c r="H206" s="70" t="s">
        <v>3713</v>
      </c>
      <c r="I206" s="201">
        <v>50</v>
      </c>
      <c r="J206" s="95" t="s">
        <v>118</v>
      </c>
      <c r="K206" s="3"/>
      <c r="L206" s="3"/>
      <c r="M206" s="3"/>
      <c r="N206" s="3"/>
      <c r="O206" s="3"/>
      <c r="P206" s="3"/>
      <c r="Q206" s="3"/>
      <c r="R206" s="3"/>
      <c r="S206" s="3"/>
      <c r="T206" s="3"/>
      <c r="U206" s="3"/>
      <c r="V206" s="3"/>
      <c r="W206" s="3"/>
      <c r="X206" s="3"/>
      <c r="Y206" s="3"/>
    </row>
    <row r="207" spans="1:25" ht="15.75" customHeight="1">
      <c r="A207" s="95" t="s">
        <v>118</v>
      </c>
      <c r="B207" s="70" t="s">
        <v>89</v>
      </c>
      <c r="C207" s="95" t="s">
        <v>3763</v>
      </c>
      <c r="D207" s="95" t="s">
        <v>790</v>
      </c>
      <c r="E207" s="178" t="s">
        <v>3764</v>
      </c>
      <c r="F207" s="207">
        <v>44621</v>
      </c>
      <c r="G207" s="95">
        <v>50</v>
      </c>
      <c r="H207" s="70" t="s">
        <v>3713</v>
      </c>
      <c r="I207" s="201">
        <v>50</v>
      </c>
      <c r="J207" s="95" t="s">
        <v>118</v>
      </c>
      <c r="K207" s="3"/>
      <c r="L207" s="3"/>
      <c r="M207" s="3"/>
      <c r="N207" s="3"/>
      <c r="O207" s="3"/>
      <c r="P207" s="3"/>
      <c r="Q207" s="3"/>
      <c r="R207" s="3"/>
      <c r="S207" s="3"/>
      <c r="T207" s="3"/>
      <c r="U207" s="3"/>
      <c r="V207" s="3"/>
      <c r="W207" s="3"/>
      <c r="X207" s="3"/>
      <c r="Y207" s="3"/>
    </row>
    <row r="208" spans="1:25" ht="15.75" customHeight="1">
      <c r="A208" s="95" t="s">
        <v>118</v>
      </c>
      <c r="B208" s="70" t="s">
        <v>89</v>
      </c>
      <c r="C208" s="95" t="s">
        <v>3765</v>
      </c>
      <c r="D208" s="95" t="s">
        <v>790</v>
      </c>
      <c r="E208" s="178" t="s">
        <v>3766</v>
      </c>
      <c r="F208" s="207">
        <v>44652</v>
      </c>
      <c r="G208" s="95">
        <v>50</v>
      </c>
      <c r="H208" s="70" t="s">
        <v>3713</v>
      </c>
      <c r="I208" s="201">
        <v>50</v>
      </c>
      <c r="J208" s="95" t="s">
        <v>118</v>
      </c>
      <c r="K208" s="3"/>
      <c r="L208" s="3"/>
      <c r="M208" s="3"/>
      <c r="N208" s="3"/>
      <c r="O208" s="3"/>
      <c r="P208" s="3"/>
      <c r="Q208" s="3"/>
      <c r="R208" s="3"/>
      <c r="S208" s="3"/>
      <c r="T208" s="3"/>
      <c r="U208" s="3"/>
      <c r="V208" s="3"/>
      <c r="W208" s="3"/>
      <c r="X208" s="3"/>
      <c r="Y208" s="3"/>
    </row>
    <row r="209" spans="1:25" ht="15.75" customHeight="1">
      <c r="A209" s="95" t="s">
        <v>118</v>
      </c>
      <c r="B209" s="70" t="s">
        <v>89</v>
      </c>
      <c r="C209" s="95" t="s">
        <v>3767</v>
      </c>
      <c r="D209" s="95" t="s">
        <v>790</v>
      </c>
      <c r="E209" s="178" t="s">
        <v>3768</v>
      </c>
      <c r="F209" s="207">
        <v>44652</v>
      </c>
      <c r="G209" s="95">
        <v>50</v>
      </c>
      <c r="H209" s="70" t="s">
        <v>3713</v>
      </c>
      <c r="I209" s="201">
        <v>50</v>
      </c>
      <c r="J209" s="95" t="s">
        <v>118</v>
      </c>
      <c r="K209" s="3"/>
      <c r="L209" s="3"/>
      <c r="M209" s="3"/>
      <c r="N209" s="3"/>
      <c r="O209" s="3"/>
      <c r="P209" s="3"/>
      <c r="Q209" s="3"/>
      <c r="R209" s="3"/>
      <c r="S209" s="3"/>
      <c r="T209" s="3"/>
      <c r="U209" s="3"/>
      <c r="V209" s="3"/>
      <c r="W209" s="3"/>
      <c r="X209" s="3"/>
      <c r="Y209" s="3"/>
    </row>
    <row r="210" spans="1:25" ht="15.75" customHeight="1">
      <c r="A210" s="95" t="s">
        <v>118</v>
      </c>
      <c r="B210" s="70" t="s">
        <v>89</v>
      </c>
      <c r="C210" s="95" t="s">
        <v>3769</v>
      </c>
      <c r="D210" s="95" t="s">
        <v>2775</v>
      </c>
      <c r="E210" s="178" t="s">
        <v>3770</v>
      </c>
      <c r="F210" s="207">
        <v>44713</v>
      </c>
      <c r="G210" s="95">
        <v>10</v>
      </c>
      <c r="H210" s="70" t="s">
        <v>3713</v>
      </c>
      <c r="I210" s="201">
        <v>10</v>
      </c>
      <c r="J210" s="95" t="s">
        <v>118</v>
      </c>
      <c r="K210" s="3"/>
      <c r="L210" s="3"/>
      <c r="M210" s="3"/>
      <c r="N210" s="3"/>
      <c r="O210" s="3"/>
      <c r="P210" s="3"/>
      <c r="Q210" s="3"/>
      <c r="R210" s="3"/>
      <c r="S210" s="3"/>
      <c r="T210" s="3"/>
      <c r="U210" s="3"/>
      <c r="V210" s="3"/>
      <c r="W210" s="3"/>
      <c r="X210" s="3"/>
      <c r="Y210" s="3"/>
    </row>
    <row r="211" spans="1:25" ht="15.75" customHeight="1">
      <c r="A211" s="95" t="s">
        <v>119</v>
      </c>
      <c r="B211" s="70" t="s">
        <v>89</v>
      </c>
      <c r="C211" s="95" t="s">
        <v>599</v>
      </c>
      <c r="D211" s="95" t="s">
        <v>790</v>
      </c>
      <c r="E211" s="178" t="s">
        <v>3771</v>
      </c>
      <c r="F211" s="207"/>
      <c r="G211" s="95">
        <v>100</v>
      </c>
      <c r="H211" s="70"/>
      <c r="I211" s="201">
        <v>100</v>
      </c>
      <c r="J211" s="95" t="s">
        <v>119</v>
      </c>
      <c r="K211" s="3"/>
      <c r="L211" s="3"/>
      <c r="M211" s="3"/>
      <c r="N211" s="3"/>
      <c r="O211" s="3"/>
      <c r="P211" s="3"/>
      <c r="Q211" s="3"/>
      <c r="R211" s="3"/>
      <c r="S211" s="3"/>
      <c r="T211" s="3"/>
      <c r="U211" s="3"/>
      <c r="V211" s="3"/>
      <c r="W211" s="3"/>
      <c r="X211" s="3"/>
      <c r="Y211" s="3"/>
    </row>
    <row r="212" spans="1:25" ht="15.75" customHeight="1">
      <c r="A212" s="95" t="s">
        <v>120</v>
      </c>
      <c r="B212" s="70" t="s">
        <v>89</v>
      </c>
      <c r="C212" s="95" t="s">
        <v>721</v>
      </c>
      <c r="D212" s="95" t="s">
        <v>339</v>
      </c>
      <c r="E212" s="178" t="s">
        <v>656</v>
      </c>
      <c r="F212" s="207"/>
      <c r="G212" s="95">
        <v>100</v>
      </c>
      <c r="H212" s="70">
        <v>2.5</v>
      </c>
      <c r="I212" s="201">
        <v>100</v>
      </c>
      <c r="J212" s="95" t="s">
        <v>120</v>
      </c>
      <c r="K212" s="3"/>
      <c r="L212" s="3"/>
      <c r="M212" s="3"/>
      <c r="N212" s="3"/>
      <c r="O212" s="3"/>
      <c r="P212" s="3"/>
      <c r="Q212" s="3"/>
      <c r="R212" s="3"/>
      <c r="S212" s="3"/>
      <c r="T212" s="3"/>
      <c r="U212" s="3"/>
      <c r="V212" s="3"/>
      <c r="W212" s="3"/>
      <c r="X212" s="3"/>
      <c r="Y212" s="3"/>
    </row>
    <row r="213" spans="1:25" ht="15.75" customHeight="1">
      <c r="A213" s="95" t="s">
        <v>120</v>
      </c>
      <c r="B213" s="70" t="s">
        <v>89</v>
      </c>
      <c r="C213" s="95" t="s">
        <v>3772</v>
      </c>
      <c r="D213" s="95" t="s">
        <v>339</v>
      </c>
      <c r="E213" s="178" t="s">
        <v>3773</v>
      </c>
      <c r="F213" s="207" t="s">
        <v>3774</v>
      </c>
      <c r="G213" s="95">
        <v>50</v>
      </c>
      <c r="H213" s="70"/>
      <c r="I213" s="201">
        <v>50</v>
      </c>
      <c r="J213" s="95" t="s">
        <v>120</v>
      </c>
      <c r="K213" s="3"/>
      <c r="L213" s="3"/>
      <c r="M213" s="3"/>
      <c r="N213" s="3"/>
      <c r="O213" s="3"/>
      <c r="P213" s="3"/>
      <c r="Q213" s="3"/>
      <c r="R213" s="3"/>
      <c r="S213" s="3"/>
      <c r="T213" s="3"/>
      <c r="U213" s="3"/>
      <c r="V213" s="3"/>
      <c r="W213" s="3"/>
      <c r="X213" s="3"/>
      <c r="Y213" s="3"/>
    </row>
    <row r="214" spans="1:25" ht="15.75" customHeight="1">
      <c r="A214" s="95" t="s">
        <v>120</v>
      </c>
      <c r="B214" s="70" t="s">
        <v>89</v>
      </c>
      <c r="C214" s="95" t="s">
        <v>3772</v>
      </c>
      <c r="D214" s="95" t="s">
        <v>339</v>
      </c>
      <c r="E214" s="178" t="s">
        <v>3773</v>
      </c>
      <c r="F214" s="207" t="s">
        <v>3520</v>
      </c>
      <c r="G214" s="95">
        <v>50</v>
      </c>
      <c r="H214" s="70"/>
      <c r="I214" s="201">
        <v>50</v>
      </c>
      <c r="J214" s="95" t="s">
        <v>120</v>
      </c>
      <c r="K214" s="3"/>
      <c r="L214" s="3"/>
      <c r="M214" s="3"/>
      <c r="N214" s="3"/>
      <c r="O214" s="3"/>
      <c r="P214" s="3"/>
      <c r="Q214" s="3"/>
      <c r="R214" s="3"/>
      <c r="S214" s="3"/>
      <c r="T214" s="3"/>
      <c r="U214" s="3"/>
      <c r="V214" s="3"/>
      <c r="W214" s="3"/>
      <c r="X214" s="3"/>
      <c r="Y214" s="3"/>
    </row>
    <row r="215" spans="1:25" ht="15.75" customHeight="1">
      <c r="A215" s="96" t="s">
        <v>121</v>
      </c>
      <c r="B215" s="48"/>
      <c r="C215" s="48"/>
      <c r="D215" s="48"/>
      <c r="E215" s="48"/>
      <c r="F215" s="48"/>
      <c r="G215" s="54"/>
      <c r="H215" s="3"/>
      <c r="I215" s="196">
        <f>SUM(I16:I214)</f>
        <v>12840</v>
      </c>
      <c r="J215" s="3"/>
      <c r="K215" s="3"/>
      <c r="L215" s="3"/>
      <c r="M215" s="3"/>
      <c r="N215" s="3"/>
      <c r="O215" s="3"/>
      <c r="P215" s="3"/>
      <c r="Q215" s="3"/>
      <c r="R215" s="3"/>
      <c r="S215" s="3"/>
      <c r="T215" s="3"/>
      <c r="U215" s="3"/>
      <c r="V215" s="3"/>
      <c r="W215" s="3"/>
      <c r="X215" s="3"/>
      <c r="Y215" s="3"/>
    </row>
    <row r="216" spans="1:25" ht="15.75" customHeight="1">
      <c r="A216" s="47"/>
      <c r="B216" s="48"/>
      <c r="C216" s="48"/>
      <c r="D216" s="48"/>
      <c r="E216" s="48"/>
      <c r="F216" s="48"/>
      <c r="G216" s="48"/>
      <c r="H216" s="1"/>
      <c r="I216" s="3"/>
      <c r="J216" s="3"/>
      <c r="K216" s="3"/>
      <c r="L216" s="3"/>
      <c r="M216" s="3"/>
      <c r="N216" s="3"/>
      <c r="O216" s="3"/>
      <c r="P216" s="3"/>
      <c r="Q216" s="3"/>
      <c r="R216" s="3"/>
      <c r="S216" s="3"/>
      <c r="T216" s="3"/>
      <c r="U216" s="3"/>
      <c r="V216" s="3"/>
      <c r="W216" s="3"/>
      <c r="X216" s="3"/>
      <c r="Y216" s="3"/>
    </row>
    <row r="217" spans="1:25" ht="15.75" customHeight="1">
      <c r="A217" s="298" t="s">
        <v>726</v>
      </c>
      <c r="B217" s="280"/>
      <c r="C217" s="280"/>
      <c r="D217" s="280"/>
      <c r="E217" s="280"/>
      <c r="F217" s="280"/>
      <c r="G217" s="280"/>
      <c r="H217" s="281"/>
      <c r="I217" s="3"/>
      <c r="J217" s="3"/>
      <c r="K217" s="3"/>
      <c r="L217" s="3"/>
      <c r="M217" s="3"/>
      <c r="N217" s="3"/>
      <c r="O217" s="3"/>
      <c r="P217" s="3"/>
      <c r="Q217" s="3"/>
      <c r="R217" s="3"/>
      <c r="S217" s="3"/>
      <c r="T217" s="3"/>
      <c r="U217" s="3"/>
      <c r="V217" s="3"/>
      <c r="W217" s="3"/>
      <c r="X217" s="3"/>
      <c r="Y217" s="3"/>
    </row>
    <row r="218" spans="1:25" ht="15.75" customHeight="1">
      <c r="A218" s="47"/>
      <c r="B218" s="48"/>
      <c r="C218" s="48"/>
      <c r="D218" s="48"/>
      <c r="E218" s="48"/>
      <c r="F218" s="48"/>
      <c r="G218" s="48"/>
      <c r="H218" s="1"/>
      <c r="I218" s="3"/>
      <c r="J218" s="3"/>
      <c r="K218" s="3"/>
      <c r="L218" s="3"/>
      <c r="M218" s="3"/>
      <c r="N218" s="3"/>
      <c r="O218" s="3"/>
      <c r="P218" s="3"/>
      <c r="Q218" s="3"/>
      <c r="R218" s="3"/>
      <c r="S218" s="3"/>
      <c r="T218" s="3"/>
      <c r="U218" s="3"/>
      <c r="V218" s="3"/>
      <c r="W218" s="3"/>
      <c r="X218" s="3"/>
      <c r="Y218" s="3"/>
    </row>
    <row r="219" spans="1:25" ht="15.75" customHeight="1">
      <c r="A219" s="47"/>
      <c r="B219" s="48"/>
      <c r="C219" s="48"/>
      <c r="D219" s="48"/>
      <c r="E219" s="48"/>
      <c r="F219" s="1"/>
      <c r="G219" s="1"/>
      <c r="H219" s="3"/>
      <c r="I219" s="3"/>
      <c r="J219" s="3"/>
      <c r="K219" s="3"/>
      <c r="L219" s="3"/>
      <c r="M219" s="3"/>
      <c r="N219" s="3"/>
      <c r="O219" s="3"/>
      <c r="P219" s="3"/>
      <c r="Q219" s="3"/>
      <c r="R219" s="3"/>
      <c r="S219" s="3"/>
      <c r="T219" s="3"/>
      <c r="U219" s="3"/>
      <c r="V219" s="3"/>
      <c r="W219" s="3"/>
      <c r="X219" s="3"/>
      <c r="Y219" s="3"/>
    </row>
    <row r="220" spans="1:25" ht="15.75" customHeight="1">
      <c r="A220" s="47"/>
      <c r="B220" s="48"/>
      <c r="C220" s="48"/>
      <c r="D220" s="48"/>
      <c r="E220" s="48"/>
      <c r="F220" s="1"/>
      <c r="G220" s="1"/>
      <c r="H220" s="3"/>
      <c r="I220" s="3"/>
      <c r="J220" s="3"/>
      <c r="K220" s="3"/>
      <c r="L220" s="3"/>
      <c r="M220" s="3"/>
      <c r="N220" s="3"/>
      <c r="O220" s="3"/>
      <c r="P220" s="3"/>
      <c r="Q220" s="3"/>
      <c r="R220" s="3"/>
      <c r="S220" s="3"/>
      <c r="T220" s="3"/>
      <c r="U220" s="3"/>
      <c r="V220" s="3"/>
      <c r="W220" s="3"/>
      <c r="X220" s="3"/>
      <c r="Y220" s="3"/>
    </row>
    <row r="221" spans="1:25" ht="15.75" customHeight="1">
      <c r="A221" s="47"/>
      <c r="B221" s="48"/>
      <c r="C221" s="48"/>
      <c r="D221" s="48"/>
      <c r="E221" s="48"/>
      <c r="F221" s="1"/>
      <c r="G221" s="1"/>
      <c r="H221" s="3"/>
      <c r="I221" s="3"/>
      <c r="J221" s="3"/>
      <c r="K221" s="3"/>
      <c r="L221" s="3"/>
      <c r="M221" s="3"/>
      <c r="N221" s="3"/>
      <c r="O221" s="3"/>
      <c r="P221" s="3"/>
      <c r="Q221" s="3"/>
      <c r="R221" s="3"/>
      <c r="S221" s="3"/>
      <c r="T221" s="3"/>
      <c r="U221" s="3"/>
      <c r="V221" s="3"/>
      <c r="W221" s="3"/>
      <c r="X221" s="3"/>
      <c r="Y221" s="3"/>
    </row>
    <row r="222" spans="1:25" ht="15.75" customHeight="1">
      <c r="A222" s="47"/>
      <c r="B222" s="48"/>
      <c r="C222" s="48"/>
      <c r="D222" s="48"/>
      <c r="E222" s="48"/>
      <c r="F222" s="1"/>
      <c r="G222" s="1"/>
      <c r="H222" s="3"/>
      <c r="I222" s="3"/>
      <c r="J222" s="3"/>
      <c r="K222" s="3"/>
      <c r="L222" s="3"/>
      <c r="M222" s="3"/>
      <c r="N222" s="3"/>
      <c r="O222" s="3"/>
      <c r="P222" s="3"/>
      <c r="Q222" s="3"/>
      <c r="R222" s="3"/>
      <c r="S222" s="3"/>
      <c r="T222" s="3"/>
      <c r="U222" s="3"/>
      <c r="V222" s="3"/>
      <c r="W222" s="3"/>
      <c r="X222" s="3"/>
      <c r="Y222" s="3"/>
    </row>
    <row r="223" spans="1:25" ht="15.75" customHeight="1">
      <c r="A223" s="47"/>
      <c r="B223" s="48"/>
      <c r="C223" s="48"/>
      <c r="D223" s="48"/>
      <c r="E223" s="48"/>
      <c r="F223" s="1"/>
      <c r="G223" s="1"/>
      <c r="H223" s="3"/>
      <c r="I223" s="3"/>
      <c r="J223" s="3"/>
      <c r="K223" s="3"/>
      <c r="L223" s="3"/>
      <c r="M223" s="3"/>
      <c r="N223" s="3"/>
      <c r="O223" s="3"/>
      <c r="P223" s="3"/>
      <c r="Q223" s="3"/>
      <c r="R223" s="3"/>
      <c r="S223" s="3"/>
      <c r="T223" s="3"/>
      <c r="U223" s="3"/>
      <c r="V223" s="3"/>
      <c r="W223" s="3"/>
      <c r="X223" s="3"/>
      <c r="Y223" s="3"/>
    </row>
    <row r="224" spans="1:25" ht="15.75" customHeight="1">
      <c r="A224" s="47"/>
      <c r="B224" s="48"/>
      <c r="C224" s="48"/>
      <c r="D224" s="48"/>
      <c r="E224" s="48"/>
      <c r="F224" s="1"/>
      <c r="G224" s="1"/>
      <c r="H224" s="3"/>
      <c r="I224" s="3"/>
      <c r="J224" s="3"/>
      <c r="K224" s="3"/>
      <c r="L224" s="3"/>
      <c r="M224" s="3"/>
      <c r="N224" s="3"/>
      <c r="O224" s="3"/>
      <c r="P224" s="3"/>
      <c r="Q224" s="3"/>
      <c r="R224" s="3"/>
      <c r="S224" s="3"/>
      <c r="T224" s="3"/>
      <c r="U224" s="3"/>
      <c r="V224" s="3"/>
      <c r="W224" s="3"/>
      <c r="X224" s="3"/>
      <c r="Y224" s="3"/>
    </row>
    <row r="225" spans="1:25" ht="15.75" customHeight="1">
      <c r="A225" s="47"/>
      <c r="B225" s="48"/>
      <c r="C225" s="48"/>
      <c r="D225" s="48"/>
      <c r="E225" s="48"/>
      <c r="F225" s="1"/>
      <c r="G225" s="1"/>
      <c r="H225" s="3"/>
      <c r="I225" s="3"/>
      <c r="J225" s="3"/>
      <c r="K225" s="3"/>
      <c r="L225" s="3"/>
      <c r="M225" s="3"/>
      <c r="N225" s="3"/>
      <c r="O225" s="3"/>
      <c r="P225" s="3"/>
      <c r="Q225" s="3"/>
      <c r="R225" s="3"/>
      <c r="S225" s="3"/>
      <c r="T225" s="3"/>
      <c r="U225" s="3"/>
      <c r="V225" s="3"/>
      <c r="W225" s="3"/>
      <c r="X225" s="3"/>
      <c r="Y225" s="3"/>
    </row>
    <row r="226" spans="1:25" ht="15.75" customHeight="1">
      <c r="A226" s="47"/>
      <c r="B226" s="48"/>
      <c r="C226" s="48"/>
      <c r="D226" s="48"/>
      <c r="E226" s="48"/>
      <c r="F226" s="1"/>
      <c r="G226" s="1"/>
      <c r="H226" s="3"/>
      <c r="I226" s="3"/>
      <c r="J226" s="3"/>
      <c r="K226" s="3"/>
      <c r="L226" s="3"/>
      <c r="M226" s="3"/>
      <c r="N226" s="3"/>
      <c r="O226" s="3"/>
      <c r="P226" s="3"/>
      <c r="Q226" s="3"/>
      <c r="R226" s="3"/>
      <c r="S226" s="3"/>
      <c r="T226" s="3"/>
      <c r="U226" s="3"/>
      <c r="V226" s="3"/>
      <c r="W226" s="3"/>
      <c r="X226" s="3"/>
      <c r="Y226" s="3"/>
    </row>
    <row r="227" spans="1:25" ht="15.75" customHeight="1">
      <c r="A227" s="47"/>
      <c r="B227" s="48"/>
      <c r="C227" s="48"/>
      <c r="D227" s="48"/>
      <c r="E227" s="48"/>
      <c r="F227" s="1"/>
      <c r="G227" s="1"/>
      <c r="H227" s="3"/>
      <c r="I227" s="3"/>
      <c r="J227" s="3"/>
      <c r="K227" s="3"/>
      <c r="L227" s="3"/>
      <c r="M227" s="3"/>
      <c r="N227" s="3"/>
      <c r="O227" s="3"/>
      <c r="P227" s="3"/>
      <c r="Q227" s="3"/>
      <c r="R227" s="3"/>
      <c r="S227" s="3"/>
      <c r="T227" s="3"/>
      <c r="U227" s="3"/>
      <c r="V227" s="3"/>
      <c r="W227" s="3"/>
      <c r="X227" s="3"/>
      <c r="Y227" s="3"/>
    </row>
    <row r="228" spans="1:25" ht="15.75" customHeight="1">
      <c r="A228" s="47"/>
      <c r="B228" s="48"/>
      <c r="C228" s="48"/>
      <c r="D228" s="48"/>
      <c r="E228" s="48"/>
      <c r="F228" s="1"/>
      <c r="G228" s="1"/>
      <c r="H228" s="3"/>
      <c r="I228" s="3"/>
      <c r="J228" s="3"/>
      <c r="K228" s="3"/>
      <c r="L228" s="3"/>
      <c r="M228" s="3"/>
      <c r="N228" s="3"/>
      <c r="O228" s="3"/>
      <c r="P228" s="3"/>
      <c r="Q228" s="3"/>
      <c r="R228" s="3"/>
      <c r="S228" s="3"/>
      <c r="T228" s="3"/>
      <c r="U228" s="3"/>
      <c r="V228" s="3"/>
      <c r="W228" s="3"/>
      <c r="X228" s="3"/>
      <c r="Y228" s="3"/>
    </row>
    <row r="229" spans="1:25" ht="15.75" customHeight="1">
      <c r="A229" s="47"/>
      <c r="B229" s="48"/>
      <c r="C229" s="48"/>
      <c r="D229" s="48"/>
      <c r="E229" s="48"/>
      <c r="F229" s="1"/>
      <c r="G229" s="1"/>
      <c r="H229" s="3"/>
      <c r="I229" s="3"/>
      <c r="J229" s="3"/>
      <c r="K229" s="3"/>
      <c r="L229" s="3"/>
      <c r="M229" s="3"/>
      <c r="N229" s="3"/>
      <c r="O229" s="3"/>
      <c r="P229" s="3"/>
      <c r="Q229" s="3"/>
      <c r="R229" s="3"/>
      <c r="S229" s="3"/>
      <c r="T229" s="3"/>
      <c r="U229" s="3"/>
      <c r="V229" s="3"/>
      <c r="W229" s="3"/>
      <c r="X229" s="3"/>
      <c r="Y229" s="3"/>
    </row>
    <row r="230" spans="1:25" ht="15.75" customHeight="1">
      <c r="A230" s="47"/>
      <c r="B230" s="48"/>
      <c r="C230" s="48"/>
      <c r="D230" s="48"/>
      <c r="E230" s="48"/>
      <c r="F230" s="1"/>
      <c r="G230" s="1"/>
      <c r="H230" s="3"/>
      <c r="I230" s="3"/>
      <c r="J230" s="3"/>
      <c r="K230" s="3"/>
      <c r="L230" s="3"/>
      <c r="M230" s="3"/>
      <c r="N230" s="3"/>
      <c r="O230" s="3"/>
      <c r="P230" s="3"/>
      <c r="Q230" s="3"/>
      <c r="R230" s="3"/>
      <c r="S230" s="3"/>
      <c r="T230" s="3"/>
      <c r="U230" s="3"/>
      <c r="V230" s="3"/>
      <c r="W230" s="3"/>
      <c r="X230" s="3"/>
      <c r="Y230" s="3"/>
    </row>
    <row r="231" spans="1:25" ht="15.75" customHeight="1">
      <c r="A231" s="47"/>
      <c r="B231" s="48"/>
      <c r="C231" s="48"/>
      <c r="D231" s="48"/>
      <c r="E231" s="48"/>
      <c r="F231" s="1"/>
      <c r="G231" s="1"/>
      <c r="H231" s="3"/>
      <c r="I231" s="3"/>
      <c r="J231" s="3"/>
      <c r="K231" s="3"/>
      <c r="L231" s="3"/>
      <c r="M231" s="3"/>
      <c r="N231" s="3"/>
      <c r="O231" s="3"/>
      <c r="P231" s="3"/>
      <c r="Q231" s="3"/>
      <c r="R231" s="3"/>
      <c r="S231" s="3"/>
      <c r="T231" s="3"/>
      <c r="U231" s="3"/>
      <c r="V231" s="3"/>
      <c r="W231" s="3"/>
      <c r="X231" s="3"/>
      <c r="Y231" s="3"/>
    </row>
    <row r="232" spans="1:25" ht="15.75" customHeight="1">
      <c r="A232" s="47"/>
      <c r="B232" s="48"/>
      <c r="C232" s="48"/>
      <c r="D232" s="48"/>
      <c r="E232" s="48"/>
      <c r="F232" s="1"/>
      <c r="G232" s="1"/>
      <c r="H232" s="3"/>
      <c r="I232" s="3"/>
      <c r="J232" s="3"/>
      <c r="K232" s="3"/>
      <c r="L232" s="3"/>
      <c r="M232" s="3"/>
      <c r="N232" s="3"/>
      <c r="O232" s="3"/>
      <c r="P232" s="3"/>
      <c r="Q232" s="3"/>
      <c r="R232" s="3"/>
      <c r="S232" s="3"/>
      <c r="T232" s="3"/>
      <c r="U232" s="3"/>
      <c r="V232" s="3"/>
      <c r="W232" s="3"/>
      <c r="X232" s="3"/>
      <c r="Y232" s="3"/>
    </row>
    <row r="233" spans="1:25" ht="15.75" customHeight="1">
      <c r="A233" s="47"/>
      <c r="B233" s="48"/>
      <c r="C233" s="48"/>
      <c r="D233" s="48"/>
      <c r="E233" s="48"/>
      <c r="F233" s="1"/>
      <c r="G233" s="1"/>
      <c r="H233" s="3"/>
      <c r="I233" s="3"/>
      <c r="J233" s="3"/>
      <c r="K233" s="3"/>
      <c r="L233" s="3"/>
      <c r="M233" s="3"/>
      <c r="N233" s="3"/>
      <c r="O233" s="3"/>
      <c r="P233" s="3"/>
      <c r="Q233" s="3"/>
      <c r="R233" s="3"/>
      <c r="S233" s="3"/>
      <c r="T233" s="3"/>
      <c r="U233" s="3"/>
      <c r="V233" s="3"/>
      <c r="W233" s="3"/>
      <c r="X233" s="3"/>
      <c r="Y233" s="3"/>
    </row>
    <row r="234" spans="1:25" ht="15.75" customHeight="1">
      <c r="A234" s="47"/>
      <c r="B234" s="48"/>
      <c r="C234" s="48"/>
      <c r="D234" s="48"/>
      <c r="E234" s="48"/>
      <c r="F234" s="1"/>
      <c r="G234" s="1"/>
      <c r="H234" s="3"/>
      <c r="I234" s="3"/>
      <c r="J234" s="3"/>
      <c r="K234" s="3"/>
      <c r="L234" s="3"/>
      <c r="M234" s="3"/>
      <c r="N234" s="3"/>
      <c r="O234" s="3"/>
      <c r="P234" s="3"/>
      <c r="Q234" s="3"/>
      <c r="R234" s="3"/>
      <c r="S234" s="3"/>
      <c r="T234" s="3"/>
      <c r="U234" s="3"/>
      <c r="V234" s="3"/>
      <c r="W234" s="3"/>
      <c r="X234" s="3"/>
      <c r="Y234" s="3"/>
    </row>
    <row r="235" spans="1:25" ht="15.75" customHeight="1">
      <c r="A235" s="47"/>
      <c r="B235" s="48"/>
      <c r="C235" s="48"/>
      <c r="D235" s="48"/>
      <c r="E235" s="48"/>
      <c r="F235" s="1"/>
      <c r="G235" s="1"/>
      <c r="H235" s="3"/>
      <c r="I235" s="3"/>
      <c r="J235" s="3"/>
      <c r="K235" s="3"/>
      <c r="L235" s="3"/>
      <c r="M235" s="3"/>
      <c r="N235" s="3"/>
      <c r="O235" s="3"/>
      <c r="P235" s="3"/>
      <c r="Q235" s="3"/>
      <c r="R235" s="3"/>
      <c r="S235" s="3"/>
      <c r="T235" s="3"/>
      <c r="U235" s="3"/>
      <c r="V235" s="3"/>
      <c r="W235" s="3"/>
      <c r="X235" s="3"/>
      <c r="Y235" s="3"/>
    </row>
    <row r="236" spans="1:25" ht="15.75" customHeight="1">
      <c r="A236" s="47"/>
      <c r="B236" s="48"/>
      <c r="C236" s="48"/>
      <c r="D236" s="48"/>
      <c r="E236" s="48"/>
      <c r="F236" s="1"/>
      <c r="G236" s="1"/>
      <c r="H236" s="3"/>
      <c r="I236" s="3"/>
      <c r="J236" s="3"/>
      <c r="K236" s="3"/>
      <c r="L236" s="3"/>
      <c r="M236" s="3"/>
      <c r="N236" s="3"/>
      <c r="O236" s="3"/>
      <c r="P236" s="3"/>
      <c r="Q236" s="3"/>
      <c r="R236" s="3"/>
      <c r="S236" s="3"/>
      <c r="T236" s="3"/>
      <c r="U236" s="3"/>
      <c r="V236" s="3"/>
      <c r="W236" s="3"/>
      <c r="X236" s="3"/>
      <c r="Y236" s="3"/>
    </row>
    <row r="237" spans="1:25" ht="15.75" customHeight="1">
      <c r="A237" s="47"/>
      <c r="B237" s="48"/>
      <c r="C237" s="48"/>
      <c r="D237" s="48"/>
      <c r="E237" s="48"/>
      <c r="F237" s="1"/>
      <c r="G237" s="1"/>
      <c r="H237" s="3"/>
      <c r="I237" s="3"/>
      <c r="J237" s="3"/>
      <c r="K237" s="3"/>
      <c r="L237" s="3"/>
      <c r="M237" s="3"/>
      <c r="N237" s="3"/>
      <c r="O237" s="3"/>
      <c r="P237" s="3"/>
      <c r="Q237" s="3"/>
      <c r="R237" s="3"/>
      <c r="S237" s="3"/>
      <c r="T237" s="3"/>
      <c r="U237" s="3"/>
      <c r="V237" s="3"/>
      <c r="W237" s="3"/>
      <c r="X237" s="3"/>
      <c r="Y237" s="3"/>
    </row>
    <row r="238" spans="1:25" ht="15.75" customHeight="1">
      <c r="A238" s="47"/>
      <c r="B238" s="48"/>
      <c r="C238" s="48"/>
      <c r="D238" s="48"/>
      <c r="E238" s="48"/>
      <c r="F238" s="1"/>
      <c r="G238" s="1"/>
      <c r="H238" s="3"/>
      <c r="I238" s="3"/>
      <c r="J238" s="3"/>
      <c r="K238" s="3"/>
      <c r="L238" s="3"/>
      <c r="M238" s="3"/>
      <c r="N238" s="3"/>
      <c r="O238" s="3"/>
      <c r="P238" s="3"/>
      <c r="Q238" s="3"/>
      <c r="R238" s="3"/>
      <c r="S238" s="3"/>
      <c r="T238" s="3"/>
      <c r="U238" s="3"/>
      <c r="V238" s="3"/>
      <c r="W238" s="3"/>
      <c r="X238" s="3"/>
      <c r="Y238" s="3"/>
    </row>
    <row r="239" spans="1:25" ht="15.75" customHeight="1">
      <c r="A239" s="47"/>
      <c r="B239" s="48"/>
      <c r="C239" s="48"/>
      <c r="D239" s="48"/>
      <c r="E239" s="48"/>
      <c r="F239" s="1"/>
      <c r="G239" s="1"/>
      <c r="H239" s="3"/>
      <c r="I239" s="3"/>
      <c r="J239" s="3"/>
      <c r="K239" s="3"/>
      <c r="L239" s="3"/>
      <c r="M239" s="3"/>
      <c r="N239" s="3"/>
      <c r="O239" s="3"/>
      <c r="P239" s="3"/>
      <c r="Q239" s="3"/>
      <c r="R239" s="3"/>
      <c r="S239" s="3"/>
      <c r="T239" s="3"/>
      <c r="U239" s="3"/>
      <c r="V239" s="3"/>
      <c r="W239" s="3"/>
      <c r="X239" s="3"/>
      <c r="Y239" s="3"/>
    </row>
    <row r="240" spans="1:25" ht="15.75" customHeight="1">
      <c r="A240" s="47"/>
      <c r="B240" s="48"/>
      <c r="C240" s="48"/>
      <c r="D240" s="48"/>
      <c r="E240" s="48"/>
      <c r="F240" s="1"/>
      <c r="G240" s="1"/>
      <c r="H240" s="3"/>
      <c r="I240" s="3"/>
      <c r="J240" s="3"/>
      <c r="K240" s="3"/>
      <c r="L240" s="3"/>
      <c r="M240" s="3"/>
      <c r="N240" s="3"/>
      <c r="O240" s="3"/>
      <c r="P240" s="3"/>
      <c r="Q240" s="3"/>
      <c r="R240" s="3"/>
      <c r="S240" s="3"/>
      <c r="T240" s="3"/>
      <c r="U240" s="3"/>
      <c r="V240" s="3"/>
      <c r="W240" s="3"/>
      <c r="X240" s="3"/>
      <c r="Y240" s="3"/>
    </row>
    <row r="241" spans="1:25" ht="15.75" customHeight="1">
      <c r="A241" s="47"/>
      <c r="B241" s="48"/>
      <c r="C241" s="48"/>
      <c r="D241" s="48"/>
      <c r="E241" s="48"/>
      <c r="F241" s="1"/>
      <c r="G241" s="1"/>
      <c r="H241" s="3"/>
      <c r="I241" s="3"/>
      <c r="J241" s="3"/>
      <c r="K241" s="3"/>
      <c r="L241" s="3"/>
      <c r="M241" s="3"/>
      <c r="N241" s="3"/>
      <c r="O241" s="3"/>
      <c r="P241" s="3"/>
      <c r="Q241" s="3"/>
      <c r="R241" s="3"/>
      <c r="S241" s="3"/>
      <c r="T241" s="3"/>
      <c r="U241" s="3"/>
      <c r="V241" s="3"/>
      <c r="W241" s="3"/>
      <c r="X241" s="3"/>
      <c r="Y241" s="3"/>
    </row>
    <row r="242" spans="1:25" ht="15.75" customHeight="1">
      <c r="A242" s="47"/>
      <c r="B242" s="48"/>
      <c r="C242" s="48"/>
      <c r="D242" s="48"/>
      <c r="E242" s="48"/>
      <c r="F242" s="1"/>
      <c r="G242" s="1"/>
      <c r="H242" s="3"/>
      <c r="I242" s="3"/>
      <c r="J242" s="3"/>
      <c r="K242" s="3"/>
      <c r="L242" s="3"/>
      <c r="M242" s="3"/>
      <c r="N242" s="3"/>
      <c r="O242" s="3"/>
      <c r="P242" s="3"/>
      <c r="Q242" s="3"/>
      <c r="R242" s="3"/>
      <c r="S242" s="3"/>
      <c r="T242" s="3"/>
      <c r="U242" s="3"/>
      <c r="V242" s="3"/>
      <c r="W242" s="3"/>
      <c r="X242" s="3"/>
      <c r="Y242" s="3"/>
    </row>
    <row r="243" spans="1:25" ht="15.75" customHeight="1">
      <c r="A243" s="47"/>
      <c r="B243" s="48"/>
      <c r="C243" s="48"/>
      <c r="D243" s="48"/>
      <c r="E243" s="48"/>
      <c r="F243" s="1"/>
      <c r="G243" s="1"/>
      <c r="H243" s="3"/>
      <c r="I243" s="3"/>
      <c r="J243" s="3"/>
      <c r="K243" s="3"/>
      <c r="L243" s="3"/>
      <c r="M243" s="3"/>
      <c r="N243" s="3"/>
      <c r="O243" s="3"/>
      <c r="P243" s="3"/>
      <c r="Q243" s="3"/>
      <c r="R243" s="3"/>
      <c r="S243" s="3"/>
      <c r="T243" s="3"/>
      <c r="U243" s="3"/>
      <c r="V243" s="3"/>
      <c r="W243" s="3"/>
      <c r="X243" s="3"/>
      <c r="Y243" s="3"/>
    </row>
    <row r="244" spans="1:25" ht="15.75" customHeight="1">
      <c r="A244" s="47"/>
      <c r="B244" s="48"/>
      <c r="C244" s="48"/>
      <c r="D244" s="48"/>
      <c r="E244" s="48"/>
      <c r="F244" s="1"/>
      <c r="G244" s="1"/>
      <c r="H244" s="3"/>
      <c r="I244" s="3"/>
      <c r="J244" s="3"/>
      <c r="K244" s="3"/>
      <c r="L244" s="3"/>
      <c r="M244" s="3"/>
      <c r="N244" s="3"/>
      <c r="O244" s="3"/>
      <c r="P244" s="3"/>
      <c r="Q244" s="3"/>
      <c r="R244" s="3"/>
      <c r="S244" s="3"/>
      <c r="T244" s="3"/>
      <c r="U244" s="3"/>
      <c r="V244" s="3"/>
      <c r="W244" s="3"/>
      <c r="X244" s="3"/>
      <c r="Y244" s="3"/>
    </row>
    <row r="245" spans="1:25" ht="15.75" customHeight="1">
      <c r="A245" s="47"/>
      <c r="B245" s="48"/>
      <c r="C245" s="48"/>
      <c r="D245" s="48"/>
      <c r="E245" s="48"/>
      <c r="F245" s="1"/>
      <c r="G245" s="1"/>
      <c r="H245" s="3"/>
      <c r="I245" s="3"/>
      <c r="J245" s="3"/>
      <c r="K245" s="3"/>
      <c r="L245" s="3"/>
      <c r="M245" s="3"/>
      <c r="N245" s="3"/>
      <c r="O245" s="3"/>
      <c r="P245" s="3"/>
      <c r="Q245" s="3"/>
      <c r="R245" s="3"/>
      <c r="S245" s="3"/>
      <c r="T245" s="3"/>
      <c r="U245" s="3"/>
      <c r="V245" s="3"/>
      <c r="W245" s="3"/>
      <c r="X245" s="3"/>
      <c r="Y245" s="3"/>
    </row>
    <row r="246" spans="1:25" ht="15.75" customHeight="1">
      <c r="A246" s="47"/>
      <c r="B246" s="48"/>
      <c r="C246" s="48"/>
      <c r="D246" s="48"/>
      <c r="E246" s="48"/>
      <c r="F246" s="1"/>
      <c r="G246" s="1"/>
      <c r="H246" s="3"/>
      <c r="I246" s="3"/>
      <c r="J246" s="3"/>
      <c r="K246" s="3"/>
      <c r="L246" s="3"/>
      <c r="M246" s="3"/>
      <c r="N246" s="3"/>
      <c r="O246" s="3"/>
      <c r="P246" s="3"/>
      <c r="Q246" s="3"/>
      <c r="R246" s="3"/>
      <c r="S246" s="3"/>
      <c r="T246" s="3"/>
      <c r="U246" s="3"/>
      <c r="V246" s="3"/>
      <c r="W246" s="3"/>
      <c r="X246" s="3"/>
      <c r="Y246" s="3"/>
    </row>
    <row r="247" spans="1:25" ht="15.75" customHeight="1">
      <c r="A247" s="47"/>
      <c r="B247" s="48"/>
      <c r="C247" s="48"/>
      <c r="D247" s="48"/>
      <c r="E247" s="48"/>
      <c r="F247" s="1"/>
      <c r="G247" s="1"/>
      <c r="H247" s="3"/>
      <c r="I247" s="3"/>
      <c r="J247" s="3"/>
      <c r="K247" s="3"/>
      <c r="L247" s="3"/>
      <c r="M247" s="3"/>
      <c r="N247" s="3"/>
      <c r="O247" s="3"/>
      <c r="P247" s="3"/>
      <c r="Q247" s="3"/>
      <c r="R247" s="3"/>
      <c r="S247" s="3"/>
      <c r="T247" s="3"/>
      <c r="U247" s="3"/>
      <c r="V247" s="3"/>
      <c r="W247" s="3"/>
      <c r="X247" s="3"/>
      <c r="Y247" s="3"/>
    </row>
    <row r="248" spans="1:25" ht="15.75" customHeight="1">
      <c r="A248" s="47"/>
      <c r="B248" s="48"/>
      <c r="C248" s="48"/>
      <c r="D248" s="48"/>
      <c r="E248" s="48"/>
      <c r="F248" s="1"/>
      <c r="G248" s="1"/>
      <c r="H248" s="3"/>
      <c r="I248" s="3"/>
      <c r="J248" s="3"/>
      <c r="K248" s="3"/>
      <c r="L248" s="3"/>
      <c r="M248" s="3"/>
      <c r="N248" s="3"/>
      <c r="O248" s="3"/>
      <c r="P248" s="3"/>
      <c r="Q248" s="3"/>
      <c r="R248" s="3"/>
      <c r="S248" s="3"/>
      <c r="T248" s="3"/>
      <c r="U248" s="3"/>
      <c r="V248" s="3"/>
      <c r="W248" s="3"/>
      <c r="X248" s="3"/>
      <c r="Y248" s="3"/>
    </row>
    <row r="249" spans="1:25" ht="15.75" customHeight="1">
      <c r="A249" s="47"/>
      <c r="B249" s="48"/>
      <c r="C249" s="48"/>
      <c r="D249" s="48"/>
      <c r="E249" s="48"/>
      <c r="F249" s="1"/>
      <c r="G249" s="1"/>
      <c r="H249" s="3"/>
      <c r="I249" s="3"/>
      <c r="J249" s="3"/>
      <c r="K249" s="3"/>
      <c r="L249" s="3"/>
      <c r="M249" s="3"/>
      <c r="N249" s="3"/>
      <c r="O249" s="3"/>
      <c r="P249" s="3"/>
      <c r="Q249" s="3"/>
      <c r="R249" s="3"/>
      <c r="S249" s="3"/>
      <c r="T249" s="3"/>
      <c r="U249" s="3"/>
      <c r="V249" s="3"/>
      <c r="W249" s="3"/>
      <c r="X249" s="3"/>
      <c r="Y249" s="3"/>
    </row>
    <row r="250" spans="1:25" ht="15.75" customHeight="1">
      <c r="A250" s="47"/>
      <c r="B250" s="48"/>
      <c r="C250" s="48"/>
      <c r="D250" s="48"/>
      <c r="E250" s="48"/>
      <c r="F250" s="1"/>
      <c r="G250" s="1"/>
      <c r="H250" s="3"/>
      <c r="I250" s="3"/>
      <c r="J250" s="3"/>
      <c r="K250" s="3"/>
      <c r="L250" s="3"/>
      <c r="M250" s="3"/>
      <c r="N250" s="3"/>
      <c r="O250" s="3"/>
      <c r="P250" s="3"/>
      <c r="Q250" s="3"/>
      <c r="R250" s="3"/>
      <c r="S250" s="3"/>
      <c r="T250" s="3"/>
      <c r="U250" s="3"/>
      <c r="V250" s="3"/>
      <c r="W250" s="3"/>
      <c r="X250" s="3"/>
      <c r="Y250" s="3"/>
    </row>
    <row r="251" spans="1:25" ht="15.75" customHeight="1">
      <c r="A251" s="47"/>
      <c r="B251" s="48"/>
      <c r="C251" s="48"/>
      <c r="D251" s="48"/>
      <c r="E251" s="48"/>
      <c r="F251" s="1"/>
      <c r="G251" s="1"/>
      <c r="H251" s="3"/>
      <c r="I251" s="3"/>
      <c r="J251" s="3"/>
      <c r="K251" s="3"/>
      <c r="L251" s="3"/>
      <c r="M251" s="3"/>
      <c r="N251" s="3"/>
      <c r="O251" s="3"/>
      <c r="P251" s="3"/>
      <c r="Q251" s="3"/>
      <c r="R251" s="3"/>
      <c r="S251" s="3"/>
      <c r="T251" s="3"/>
      <c r="U251" s="3"/>
      <c r="V251" s="3"/>
      <c r="W251" s="3"/>
      <c r="X251" s="3"/>
      <c r="Y251" s="3"/>
    </row>
    <row r="252" spans="1:25" ht="15.75" customHeight="1">
      <c r="A252" s="47"/>
      <c r="B252" s="48"/>
      <c r="C252" s="48"/>
      <c r="D252" s="48"/>
      <c r="E252" s="48"/>
      <c r="F252" s="1"/>
      <c r="G252" s="1"/>
      <c r="H252" s="3"/>
      <c r="I252" s="3"/>
      <c r="J252" s="3"/>
      <c r="K252" s="3"/>
      <c r="L252" s="3"/>
      <c r="M252" s="3"/>
      <c r="N252" s="3"/>
      <c r="O252" s="3"/>
      <c r="P252" s="3"/>
      <c r="Q252" s="3"/>
      <c r="R252" s="3"/>
      <c r="S252" s="3"/>
      <c r="T252" s="3"/>
      <c r="U252" s="3"/>
      <c r="V252" s="3"/>
      <c r="W252" s="3"/>
      <c r="X252" s="3"/>
      <c r="Y252" s="3"/>
    </row>
    <row r="253" spans="1:25" ht="15.75" customHeight="1">
      <c r="A253" s="47"/>
      <c r="B253" s="48"/>
      <c r="C253" s="48"/>
      <c r="D253" s="48"/>
      <c r="E253" s="48"/>
      <c r="F253" s="1"/>
      <c r="G253" s="1"/>
      <c r="H253" s="3"/>
      <c r="I253" s="3"/>
      <c r="J253" s="3"/>
      <c r="K253" s="3"/>
      <c r="L253" s="3"/>
      <c r="M253" s="3"/>
      <c r="N253" s="3"/>
      <c r="O253" s="3"/>
      <c r="P253" s="3"/>
      <c r="Q253" s="3"/>
      <c r="R253" s="3"/>
      <c r="S253" s="3"/>
      <c r="T253" s="3"/>
      <c r="U253" s="3"/>
      <c r="V253" s="3"/>
      <c r="W253" s="3"/>
      <c r="X253" s="3"/>
      <c r="Y253" s="3"/>
    </row>
    <row r="254" spans="1:25" ht="15.75" customHeight="1">
      <c r="A254" s="47"/>
      <c r="B254" s="48"/>
      <c r="C254" s="48"/>
      <c r="D254" s="48"/>
      <c r="E254" s="48"/>
      <c r="F254" s="1"/>
      <c r="G254" s="1"/>
      <c r="H254" s="3"/>
      <c r="I254" s="3"/>
      <c r="J254" s="3"/>
      <c r="K254" s="3"/>
      <c r="L254" s="3"/>
      <c r="M254" s="3"/>
      <c r="N254" s="3"/>
      <c r="O254" s="3"/>
      <c r="P254" s="3"/>
      <c r="Q254" s="3"/>
      <c r="R254" s="3"/>
      <c r="S254" s="3"/>
      <c r="T254" s="3"/>
      <c r="U254" s="3"/>
      <c r="V254" s="3"/>
      <c r="W254" s="3"/>
      <c r="X254" s="3"/>
      <c r="Y254" s="3"/>
    </row>
    <row r="255" spans="1:25" ht="15.75" customHeight="1">
      <c r="A255" s="47"/>
      <c r="B255" s="48"/>
      <c r="C255" s="48"/>
      <c r="D255" s="48"/>
      <c r="E255" s="48"/>
      <c r="F255" s="1"/>
      <c r="G255" s="1"/>
      <c r="H255" s="3"/>
      <c r="I255" s="3"/>
      <c r="J255" s="3"/>
      <c r="K255" s="3"/>
      <c r="L255" s="3"/>
      <c r="M255" s="3"/>
      <c r="N255" s="3"/>
      <c r="O255" s="3"/>
      <c r="P255" s="3"/>
      <c r="Q255" s="3"/>
      <c r="R255" s="3"/>
      <c r="S255" s="3"/>
      <c r="T255" s="3"/>
      <c r="U255" s="3"/>
      <c r="V255" s="3"/>
      <c r="W255" s="3"/>
      <c r="X255" s="3"/>
      <c r="Y255" s="3"/>
    </row>
    <row r="256" spans="1:25" ht="15.75" customHeight="1">
      <c r="A256" s="47"/>
      <c r="B256" s="48"/>
      <c r="C256" s="48"/>
      <c r="D256" s="48"/>
      <c r="E256" s="48"/>
      <c r="F256" s="1"/>
      <c r="G256" s="1"/>
      <c r="H256" s="3"/>
      <c r="I256" s="3"/>
      <c r="J256" s="3"/>
      <c r="K256" s="3"/>
      <c r="L256" s="3"/>
      <c r="M256" s="3"/>
      <c r="N256" s="3"/>
      <c r="O256" s="3"/>
      <c r="P256" s="3"/>
      <c r="Q256" s="3"/>
      <c r="R256" s="3"/>
      <c r="S256" s="3"/>
      <c r="T256" s="3"/>
      <c r="U256" s="3"/>
      <c r="V256" s="3"/>
      <c r="W256" s="3"/>
      <c r="X256" s="3"/>
      <c r="Y256" s="3"/>
    </row>
    <row r="257" spans="1:25" ht="15.75" customHeight="1">
      <c r="A257" s="47"/>
      <c r="B257" s="48"/>
      <c r="C257" s="48"/>
      <c r="D257" s="48"/>
      <c r="E257" s="48"/>
      <c r="F257" s="1"/>
      <c r="G257" s="1"/>
      <c r="H257" s="3"/>
      <c r="I257" s="3"/>
      <c r="J257" s="3"/>
      <c r="K257" s="3"/>
      <c r="L257" s="3"/>
      <c r="M257" s="3"/>
      <c r="N257" s="3"/>
      <c r="O257" s="3"/>
      <c r="P257" s="3"/>
      <c r="Q257" s="3"/>
      <c r="R257" s="3"/>
      <c r="S257" s="3"/>
      <c r="T257" s="3"/>
      <c r="U257" s="3"/>
      <c r="V257" s="3"/>
      <c r="W257" s="3"/>
      <c r="X257" s="3"/>
      <c r="Y257" s="3"/>
    </row>
    <row r="258" spans="1:25" ht="15.75" customHeight="1">
      <c r="A258" s="47"/>
      <c r="B258" s="48"/>
      <c r="C258" s="48"/>
      <c r="D258" s="48"/>
      <c r="E258" s="48"/>
      <c r="F258" s="1"/>
      <c r="G258" s="1"/>
      <c r="H258" s="3"/>
      <c r="I258" s="3"/>
      <c r="J258" s="3"/>
      <c r="K258" s="3"/>
      <c r="L258" s="3"/>
      <c r="M258" s="3"/>
      <c r="N258" s="3"/>
      <c r="O258" s="3"/>
      <c r="P258" s="3"/>
      <c r="Q258" s="3"/>
      <c r="R258" s="3"/>
      <c r="S258" s="3"/>
      <c r="T258" s="3"/>
      <c r="U258" s="3"/>
      <c r="V258" s="3"/>
      <c r="W258" s="3"/>
      <c r="X258" s="3"/>
      <c r="Y258" s="3"/>
    </row>
    <row r="259" spans="1:25" ht="15.75" customHeight="1">
      <c r="A259" s="47"/>
      <c r="B259" s="48"/>
      <c r="C259" s="48"/>
      <c r="D259" s="48"/>
      <c r="E259" s="48"/>
      <c r="F259" s="1"/>
      <c r="G259" s="1"/>
      <c r="H259" s="3"/>
      <c r="I259" s="3"/>
      <c r="J259" s="3"/>
      <c r="K259" s="3"/>
      <c r="L259" s="3"/>
      <c r="M259" s="3"/>
      <c r="N259" s="3"/>
      <c r="O259" s="3"/>
      <c r="P259" s="3"/>
      <c r="Q259" s="3"/>
      <c r="R259" s="3"/>
      <c r="S259" s="3"/>
      <c r="T259" s="3"/>
      <c r="U259" s="3"/>
      <c r="V259" s="3"/>
      <c r="W259" s="3"/>
      <c r="X259" s="3"/>
      <c r="Y259" s="3"/>
    </row>
    <row r="260" spans="1:25" ht="15.75" customHeight="1">
      <c r="A260" s="47"/>
      <c r="B260" s="48"/>
      <c r="C260" s="48"/>
      <c r="D260" s="48"/>
      <c r="E260" s="48"/>
      <c r="F260" s="1"/>
      <c r="G260" s="1"/>
      <c r="H260" s="3"/>
      <c r="I260" s="3"/>
      <c r="J260" s="3"/>
      <c r="K260" s="3"/>
      <c r="L260" s="3"/>
      <c r="M260" s="3"/>
      <c r="N260" s="3"/>
      <c r="O260" s="3"/>
      <c r="P260" s="3"/>
      <c r="Q260" s="3"/>
      <c r="R260" s="3"/>
      <c r="S260" s="3"/>
      <c r="T260" s="3"/>
      <c r="U260" s="3"/>
      <c r="V260" s="3"/>
      <c r="W260" s="3"/>
      <c r="X260" s="3"/>
      <c r="Y260" s="3"/>
    </row>
    <row r="261" spans="1:25" ht="15.75" customHeight="1">
      <c r="A261" s="47"/>
      <c r="B261" s="48"/>
      <c r="C261" s="48"/>
      <c r="D261" s="48"/>
      <c r="E261" s="48"/>
      <c r="F261" s="1"/>
      <c r="G261" s="1"/>
      <c r="H261" s="3"/>
      <c r="I261" s="3"/>
      <c r="J261" s="3"/>
      <c r="K261" s="3"/>
      <c r="L261" s="3"/>
      <c r="M261" s="3"/>
      <c r="N261" s="3"/>
      <c r="O261" s="3"/>
      <c r="P261" s="3"/>
      <c r="Q261" s="3"/>
      <c r="R261" s="3"/>
      <c r="S261" s="3"/>
      <c r="T261" s="3"/>
      <c r="U261" s="3"/>
      <c r="V261" s="3"/>
      <c r="W261" s="3"/>
      <c r="X261" s="3"/>
      <c r="Y261" s="3"/>
    </row>
    <row r="262" spans="1:25" ht="15.75" customHeight="1">
      <c r="A262" s="47"/>
      <c r="B262" s="48"/>
      <c r="C262" s="48"/>
      <c r="D262" s="48"/>
      <c r="E262" s="48"/>
      <c r="F262" s="1"/>
      <c r="G262" s="1"/>
      <c r="H262" s="3"/>
      <c r="I262" s="3"/>
      <c r="J262" s="3"/>
      <c r="K262" s="3"/>
      <c r="L262" s="3"/>
      <c r="M262" s="3"/>
      <c r="N262" s="3"/>
      <c r="O262" s="3"/>
      <c r="P262" s="3"/>
      <c r="Q262" s="3"/>
      <c r="R262" s="3"/>
      <c r="S262" s="3"/>
      <c r="T262" s="3"/>
      <c r="U262" s="3"/>
      <c r="V262" s="3"/>
      <c r="W262" s="3"/>
      <c r="X262" s="3"/>
      <c r="Y262" s="3"/>
    </row>
    <row r="263" spans="1:25" ht="15.75" customHeight="1">
      <c r="A263" s="47"/>
      <c r="B263" s="48"/>
      <c r="C263" s="48"/>
      <c r="D263" s="48"/>
      <c r="E263" s="48"/>
      <c r="F263" s="1"/>
      <c r="G263" s="1"/>
      <c r="H263" s="3"/>
      <c r="I263" s="3"/>
      <c r="J263" s="3"/>
      <c r="K263" s="3"/>
      <c r="L263" s="3"/>
      <c r="M263" s="3"/>
      <c r="N263" s="3"/>
      <c r="O263" s="3"/>
      <c r="P263" s="3"/>
      <c r="Q263" s="3"/>
      <c r="R263" s="3"/>
      <c r="S263" s="3"/>
      <c r="T263" s="3"/>
      <c r="U263" s="3"/>
      <c r="V263" s="3"/>
      <c r="W263" s="3"/>
      <c r="X263" s="3"/>
      <c r="Y263" s="3"/>
    </row>
    <row r="264" spans="1:25" ht="15.75" customHeight="1">
      <c r="A264" s="47"/>
      <c r="B264" s="48"/>
      <c r="C264" s="48"/>
      <c r="D264" s="48"/>
      <c r="E264" s="48"/>
      <c r="F264" s="1"/>
      <c r="G264" s="1"/>
      <c r="H264" s="3"/>
      <c r="I264" s="3"/>
      <c r="J264" s="3"/>
      <c r="K264" s="3"/>
      <c r="L264" s="3"/>
      <c r="M264" s="3"/>
      <c r="N264" s="3"/>
      <c r="O264" s="3"/>
      <c r="P264" s="3"/>
      <c r="Q264" s="3"/>
      <c r="R264" s="3"/>
      <c r="S264" s="3"/>
      <c r="T264" s="3"/>
      <c r="U264" s="3"/>
      <c r="V264" s="3"/>
      <c r="W264" s="3"/>
      <c r="X264" s="3"/>
      <c r="Y264" s="3"/>
    </row>
    <row r="265" spans="1:25" ht="15.75" customHeight="1">
      <c r="A265" s="47"/>
      <c r="B265" s="48"/>
      <c r="C265" s="48"/>
      <c r="D265" s="48"/>
      <c r="E265" s="48"/>
      <c r="F265" s="1"/>
      <c r="G265" s="1"/>
      <c r="H265" s="3"/>
      <c r="I265" s="3"/>
      <c r="J265" s="3"/>
      <c r="K265" s="3"/>
      <c r="L265" s="3"/>
      <c r="M265" s="3"/>
      <c r="N265" s="3"/>
      <c r="O265" s="3"/>
      <c r="P265" s="3"/>
      <c r="Q265" s="3"/>
      <c r="R265" s="3"/>
      <c r="S265" s="3"/>
      <c r="T265" s="3"/>
      <c r="U265" s="3"/>
      <c r="V265" s="3"/>
      <c r="W265" s="3"/>
      <c r="X265" s="3"/>
      <c r="Y265" s="3"/>
    </row>
    <row r="266" spans="1:25" ht="15.75" customHeight="1">
      <c r="A266" s="47"/>
      <c r="B266" s="48"/>
      <c r="C266" s="48"/>
      <c r="D266" s="48"/>
      <c r="E266" s="48"/>
      <c r="F266" s="1"/>
      <c r="G266" s="1"/>
      <c r="H266" s="3"/>
      <c r="I266" s="3"/>
      <c r="J266" s="3"/>
      <c r="K266" s="3"/>
      <c r="L266" s="3"/>
      <c r="M266" s="3"/>
      <c r="N266" s="3"/>
      <c r="O266" s="3"/>
      <c r="P266" s="3"/>
      <c r="Q266" s="3"/>
      <c r="R266" s="3"/>
      <c r="S266" s="3"/>
      <c r="T266" s="3"/>
      <c r="U266" s="3"/>
      <c r="V266" s="3"/>
      <c r="W266" s="3"/>
      <c r="X266" s="3"/>
      <c r="Y266" s="3"/>
    </row>
    <row r="267" spans="1:25" ht="15.75" customHeight="1">
      <c r="A267" s="47"/>
      <c r="B267" s="48"/>
      <c r="C267" s="48"/>
      <c r="D267" s="48"/>
      <c r="E267" s="48"/>
      <c r="F267" s="1"/>
      <c r="G267" s="1"/>
      <c r="H267" s="3"/>
      <c r="I267" s="3"/>
      <c r="J267" s="3"/>
      <c r="K267" s="3"/>
      <c r="L267" s="3"/>
      <c r="M267" s="3"/>
      <c r="N267" s="3"/>
      <c r="O267" s="3"/>
      <c r="P267" s="3"/>
      <c r="Q267" s="3"/>
      <c r="R267" s="3"/>
      <c r="S267" s="3"/>
      <c r="T267" s="3"/>
      <c r="U267" s="3"/>
      <c r="V267" s="3"/>
      <c r="W267" s="3"/>
      <c r="X267" s="3"/>
      <c r="Y267" s="3"/>
    </row>
    <row r="268" spans="1:25" ht="15.75" customHeight="1">
      <c r="A268" s="47"/>
      <c r="B268" s="48"/>
      <c r="C268" s="48"/>
      <c r="D268" s="48"/>
      <c r="E268" s="48"/>
      <c r="F268" s="1"/>
      <c r="G268" s="1"/>
      <c r="H268" s="3"/>
      <c r="I268" s="3"/>
      <c r="J268" s="3"/>
      <c r="K268" s="3"/>
      <c r="L268" s="3"/>
      <c r="M268" s="3"/>
      <c r="N268" s="3"/>
      <c r="O268" s="3"/>
      <c r="P268" s="3"/>
      <c r="Q268" s="3"/>
      <c r="R268" s="3"/>
      <c r="S268" s="3"/>
      <c r="T268" s="3"/>
      <c r="U268" s="3"/>
      <c r="V268" s="3"/>
      <c r="W268" s="3"/>
      <c r="X268" s="3"/>
      <c r="Y268" s="3"/>
    </row>
    <row r="269" spans="1:25" ht="15.75" customHeight="1">
      <c r="A269" s="47"/>
      <c r="B269" s="48"/>
      <c r="C269" s="48"/>
      <c r="D269" s="48"/>
      <c r="E269" s="48"/>
      <c r="F269" s="1"/>
      <c r="G269" s="1"/>
      <c r="H269" s="3"/>
      <c r="I269" s="3"/>
      <c r="J269" s="3"/>
      <c r="K269" s="3"/>
      <c r="L269" s="3"/>
      <c r="M269" s="3"/>
      <c r="N269" s="3"/>
      <c r="O269" s="3"/>
      <c r="P269" s="3"/>
      <c r="Q269" s="3"/>
      <c r="R269" s="3"/>
      <c r="S269" s="3"/>
      <c r="T269" s="3"/>
      <c r="U269" s="3"/>
      <c r="V269" s="3"/>
      <c r="W269" s="3"/>
      <c r="X269" s="3"/>
      <c r="Y269" s="3"/>
    </row>
    <row r="270" spans="1:25" ht="15.75" customHeight="1">
      <c r="A270" s="47"/>
      <c r="B270" s="48"/>
      <c r="C270" s="48"/>
      <c r="D270" s="48"/>
      <c r="E270" s="48"/>
      <c r="F270" s="1"/>
      <c r="G270" s="1"/>
      <c r="H270" s="3"/>
      <c r="I270" s="3"/>
      <c r="J270" s="3"/>
      <c r="K270" s="3"/>
      <c r="L270" s="3"/>
      <c r="M270" s="3"/>
      <c r="N270" s="3"/>
      <c r="O270" s="3"/>
      <c r="P270" s="3"/>
      <c r="Q270" s="3"/>
      <c r="R270" s="3"/>
      <c r="S270" s="3"/>
      <c r="T270" s="3"/>
      <c r="U270" s="3"/>
      <c r="V270" s="3"/>
      <c r="W270" s="3"/>
      <c r="X270" s="3"/>
      <c r="Y270" s="3"/>
    </row>
    <row r="271" spans="1:25" ht="15.75" customHeight="1">
      <c r="A271" s="47"/>
      <c r="B271" s="48"/>
      <c r="C271" s="48"/>
      <c r="D271" s="48"/>
      <c r="E271" s="48"/>
      <c r="F271" s="1"/>
      <c r="G271" s="1"/>
      <c r="H271" s="3"/>
      <c r="I271" s="3"/>
      <c r="J271" s="3"/>
      <c r="K271" s="3"/>
      <c r="L271" s="3"/>
      <c r="M271" s="3"/>
      <c r="N271" s="3"/>
      <c r="O271" s="3"/>
      <c r="P271" s="3"/>
      <c r="Q271" s="3"/>
      <c r="R271" s="3"/>
      <c r="S271" s="3"/>
      <c r="T271" s="3"/>
      <c r="U271" s="3"/>
      <c r="V271" s="3"/>
      <c r="W271" s="3"/>
      <c r="X271" s="3"/>
      <c r="Y271" s="3"/>
    </row>
    <row r="272" spans="1:25" ht="15.75" customHeight="1">
      <c r="A272" s="47"/>
      <c r="B272" s="48"/>
      <c r="C272" s="48"/>
      <c r="D272" s="48"/>
      <c r="E272" s="48"/>
      <c r="F272" s="1"/>
      <c r="G272" s="1"/>
      <c r="H272" s="3"/>
      <c r="I272" s="3"/>
      <c r="J272" s="3"/>
      <c r="K272" s="3"/>
      <c r="L272" s="3"/>
      <c r="M272" s="3"/>
      <c r="N272" s="3"/>
      <c r="O272" s="3"/>
      <c r="P272" s="3"/>
      <c r="Q272" s="3"/>
      <c r="R272" s="3"/>
      <c r="S272" s="3"/>
      <c r="T272" s="3"/>
      <c r="U272" s="3"/>
      <c r="V272" s="3"/>
      <c r="W272" s="3"/>
      <c r="X272" s="3"/>
      <c r="Y272" s="3"/>
    </row>
    <row r="273" spans="1:25" ht="15.75" customHeight="1">
      <c r="A273" s="47"/>
      <c r="B273" s="48"/>
      <c r="C273" s="48"/>
      <c r="D273" s="48"/>
      <c r="E273" s="48"/>
      <c r="F273" s="1"/>
      <c r="G273" s="1"/>
      <c r="H273" s="3"/>
      <c r="I273" s="3"/>
      <c r="J273" s="3"/>
      <c r="K273" s="3"/>
      <c r="L273" s="3"/>
      <c r="M273" s="3"/>
      <c r="N273" s="3"/>
      <c r="O273" s="3"/>
      <c r="P273" s="3"/>
      <c r="Q273" s="3"/>
      <c r="R273" s="3"/>
      <c r="S273" s="3"/>
      <c r="T273" s="3"/>
      <c r="U273" s="3"/>
      <c r="V273" s="3"/>
      <c r="W273" s="3"/>
      <c r="X273" s="3"/>
      <c r="Y273" s="3"/>
    </row>
    <row r="274" spans="1:25" ht="15.75" customHeight="1">
      <c r="A274" s="47"/>
      <c r="B274" s="48"/>
      <c r="C274" s="48"/>
      <c r="D274" s="48"/>
      <c r="E274" s="48"/>
      <c r="F274" s="1"/>
      <c r="G274" s="1"/>
      <c r="H274" s="3"/>
      <c r="I274" s="3"/>
      <c r="J274" s="3"/>
      <c r="K274" s="3"/>
      <c r="L274" s="3"/>
      <c r="M274" s="3"/>
      <c r="N274" s="3"/>
      <c r="O274" s="3"/>
      <c r="P274" s="3"/>
      <c r="Q274" s="3"/>
      <c r="R274" s="3"/>
      <c r="S274" s="3"/>
      <c r="T274" s="3"/>
      <c r="U274" s="3"/>
      <c r="V274" s="3"/>
      <c r="W274" s="3"/>
      <c r="X274" s="3"/>
      <c r="Y274" s="3"/>
    </row>
    <row r="275" spans="1:25" ht="15.75" customHeight="1">
      <c r="A275" s="47"/>
      <c r="B275" s="48"/>
      <c r="C275" s="48"/>
      <c r="D275" s="48"/>
      <c r="E275" s="48"/>
      <c r="F275" s="1"/>
      <c r="G275" s="1"/>
      <c r="H275" s="3"/>
      <c r="I275" s="3"/>
      <c r="J275" s="3"/>
      <c r="K275" s="3"/>
      <c r="L275" s="3"/>
      <c r="M275" s="3"/>
      <c r="N275" s="3"/>
      <c r="O275" s="3"/>
      <c r="P275" s="3"/>
      <c r="Q275" s="3"/>
      <c r="R275" s="3"/>
      <c r="S275" s="3"/>
      <c r="T275" s="3"/>
      <c r="U275" s="3"/>
      <c r="V275" s="3"/>
      <c r="W275" s="3"/>
      <c r="X275" s="3"/>
      <c r="Y275" s="3"/>
    </row>
    <row r="276" spans="1:25" ht="15.75" customHeight="1">
      <c r="A276" s="47"/>
      <c r="B276" s="48"/>
      <c r="C276" s="48"/>
      <c r="D276" s="48"/>
      <c r="E276" s="48"/>
      <c r="F276" s="1"/>
      <c r="G276" s="1"/>
      <c r="H276" s="3"/>
      <c r="I276" s="3"/>
      <c r="J276" s="3"/>
      <c r="K276" s="3"/>
      <c r="L276" s="3"/>
      <c r="M276" s="3"/>
      <c r="N276" s="3"/>
      <c r="O276" s="3"/>
      <c r="P276" s="3"/>
      <c r="Q276" s="3"/>
      <c r="R276" s="3"/>
      <c r="S276" s="3"/>
      <c r="T276" s="3"/>
      <c r="U276" s="3"/>
      <c r="V276" s="3"/>
      <c r="W276" s="3"/>
      <c r="X276" s="3"/>
      <c r="Y276" s="3"/>
    </row>
    <row r="277" spans="1:25" ht="15.75" customHeight="1">
      <c r="A277" s="47"/>
      <c r="B277" s="48"/>
      <c r="C277" s="48"/>
      <c r="D277" s="48"/>
      <c r="E277" s="48"/>
      <c r="F277" s="1"/>
      <c r="G277" s="1"/>
      <c r="H277" s="3"/>
      <c r="I277" s="3"/>
      <c r="J277" s="3"/>
      <c r="K277" s="3"/>
      <c r="L277" s="3"/>
      <c r="M277" s="3"/>
      <c r="N277" s="3"/>
      <c r="O277" s="3"/>
      <c r="P277" s="3"/>
      <c r="Q277" s="3"/>
      <c r="R277" s="3"/>
      <c r="S277" s="3"/>
      <c r="T277" s="3"/>
      <c r="U277" s="3"/>
      <c r="V277" s="3"/>
      <c r="W277" s="3"/>
      <c r="X277" s="3"/>
      <c r="Y277" s="3"/>
    </row>
    <row r="278" spans="1:25" ht="15.75" customHeight="1">
      <c r="A278" s="47"/>
      <c r="B278" s="48"/>
      <c r="C278" s="48"/>
      <c r="D278" s="48"/>
      <c r="E278" s="48"/>
      <c r="F278" s="1"/>
      <c r="G278" s="1"/>
      <c r="H278" s="3"/>
      <c r="I278" s="3"/>
      <c r="J278" s="3"/>
      <c r="K278" s="3"/>
      <c r="L278" s="3"/>
      <c r="M278" s="3"/>
      <c r="N278" s="3"/>
      <c r="O278" s="3"/>
      <c r="P278" s="3"/>
      <c r="Q278" s="3"/>
      <c r="R278" s="3"/>
      <c r="S278" s="3"/>
      <c r="T278" s="3"/>
      <c r="U278" s="3"/>
      <c r="V278" s="3"/>
      <c r="W278" s="3"/>
      <c r="X278" s="3"/>
      <c r="Y278" s="3"/>
    </row>
    <row r="279" spans="1:25" ht="15.75" customHeight="1">
      <c r="A279" s="47"/>
      <c r="B279" s="48"/>
      <c r="C279" s="48"/>
      <c r="D279" s="48"/>
      <c r="E279" s="48"/>
      <c r="F279" s="1"/>
      <c r="G279" s="1"/>
      <c r="H279" s="3"/>
      <c r="I279" s="3"/>
      <c r="J279" s="3"/>
      <c r="K279" s="3"/>
      <c r="L279" s="3"/>
      <c r="M279" s="3"/>
      <c r="N279" s="3"/>
      <c r="O279" s="3"/>
      <c r="P279" s="3"/>
      <c r="Q279" s="3"/>
      <c r="R279" s="3"/>
      <c r="S279" s="3"/>
      <c r="T279" s="3"/>
      <c r="U279" s="3"/>
      <c r="V279" s="3"/>
      <c r="W279" s="3"/>
      <c r="X279" s="3"/>
      <c r="Y279" s="3"/>
    </row>
    <row r="280" spans="1:25" ht="15.75" customHeight="1">
      <c r="A280" s="47"/>
      <c r="B280" s="48"/>
      <c r="C280" s="48"/>
      <c r="D280" s="48"/>
      <c r="E280" s="48"/>
      <c r="F280" s="1"/>
      <c r="G280" s="1"/>
      <c r="H280" s="3"/>
      <c r="I280" s="3"/>
      <c r="J280" s="3"/>
      <c r="K280" s="3"/>
      <c r="L280" s="3"/>
      <c r="M280" s="3"/>
      <c r="N280" s="3"/>
      <c r="O280" s="3"/>
      <c r="P280" s="3"/>
      <c r="Q280" s="3"/>
      <c r="R280" s="3"/>
      <c r="S280" s="3"/>
      <c r="T280" s="3"/>
      <c r="U280" s="3"/>
      <c r="V280" s="3"/>
      <c r="W280" s="3"/>
      <c r="X280" s="3"/>
      <c r="Y280" s="3"/>
    </row>
    <row r="281" spans="1:25" ht="15.75" customHeight="1">
      <c r="A281" s="47"/>
      <c r="B281" s="48"/>
      <c r="C281" s="48"/>
      <c r="D281" s="48"/>
      <c r="E281" s="48"/>
      <c r="F281" s="1"/>
      <c r="G281" s="1"/>
      <c r="H281" s="3"/>
      <c r="I281" s="3"/>
      <c r="J281" s="3"/>
      <c r="K281" s="3"/>
      <c r="L281" s="3"/>
      <c r="M281" s="3"/>
      <c r="N281" s="3"/>
      <c r="O281" s="3"/>
      <c r="P281" s="3"/>
      <c r="Q281" s="3"/>
      <c r="R281" s="3"/>
      <c r="S281" s="3"/>
      <c r="T281" s="3"/>
      <c r="U281" s="3"/>
      <c r="V281" s="3"/>
      <c r="W281" s="3"/>
      <c r="X281" s="3"/>
      <c r="Y281" s="3"/>
    </row>
    <row r="282" spans="1:25" ht="15.75" customHeight="1">
      <c r="A282" s="47"/>
      <c r="B282" s="48"/>
      <c r="C282" s="48"/>
      <c r="D282" s="48"/>
      <c r="E282" s="48"/>
      <c r="F282" s="1"/>
      <c r="G282" s="1"/>
      <c r="H282" s="3"/>
      <c r="I282" s="3"/>
      <c r="J282" s="3"/>
      <c r="K282" s="3"/>
      <c r="L282" s="3"/>
      <c r="M282" s="3"/>
      <c r="N282" s="3"/>
      <c r="O282" s="3"/>
      <c r="P282" s="3"/>
      <c r="Q282" s="3"/>
      <c r="R282" s="3"/>
      <c r="S282" s="3"/>
      <c r="T282" s="3"/>
      <c r="U282" s="3"/>
      <c r="V282" s="3"/>
      <c r="W282" s="3"/>
      <c r="X282" s="3"/>
      <c r="Y282" s="3"/>
    </row>
    <row r="283" spans="1:25" ht="15.75" customHeight="1">
      <c r="A283" s="47"/>
      <c r="B283" s="48"/>
      <c r="C283" s="48"/>
      <c r="D283" s="48"/>
      <c r="E283" s="48"/>
      <c r="F283" s="1"/>
      <c r="G283" s="1"/>
      <c r="H283" s="3"/>
      <c r="I283" s="3"/>
      <c r="J283" s="3"/>
      <c r="K283" s="3"/>
      <c r="L283" s="3"/>
      <c r="M283" s="3"/>
      <c r="N283" s="3"/>
      <c r="O283" s="3"/>
      <c r="P283" s="3"/>
      <c r="Q283" s="3"/>
      <c r="R283" s="3"/>
      <c r="S283" s="3"/>
      <c r="T283" s="3"/>
      <c r="U283" s="3"/>
      <c r="V283" s="3"/>
      <c r="W283" s="3"/>
      <c r="X283" s="3"/>
      <c r="Y283" s="3"/>
    </row>
    <row r="284" spans="1:25" ht="15.75" customHeight="1">
      <c r="A284" s="47"/>
      <c r="B284" s="48"/>
      <c r="C284" s="48"/>
      <c r="D284" s="48"/>
      <c r="E284" s="48"/>
      <c r="F284" s="1"/>
      <c r="G284" s="1"/>
      <c r="H284" s="3"/>
      <c r="I284" s="3"/>
      <c r="J284" s="3"/>
      <c r="K284" s="3"/>
      <c r="L284" s="3"/>
      <c r="M284" s="3"/>
      <c r="N284" s="3"/>
      <c r="O284" s="3"/>
      <c r="P284" s="3"/>
      <c r="Q284" s="3"/>
      <c r="R284" s="3"/>
      <c r="S284" s="3"/>
      <c r="T284" s="3"/>
      <c r="U284" s="3"/>
      <c r="V284" s="3"/>
      <c r="W284" s="3"/>
      <c r="X284" s="3"/>
      <c r="Y284" s="3"/>
    </row>
    <row r="285" spans="1:25" ht="15.75" customHeight="1">
      <c r="A285" s="47"/>
      <c r="B285" s="48"/>
      <c r="C285" s="48"/>
      <c r="D285" s="48"/>
      <c r="E285" s="48"/>
      <c r="F285" s="1"/>
      <c r="G285" s="1"/>
      <c r="H285" s="3"/>
      <c r="I285" s="3"/>
      <c r="J285" s="3"/>
      <c r="K285" s="3"/>
      <c r="L285" s="3"/>
      <c r="M285" s="3"/>
      <c r="N285" s="3"/>
      <c r="O285" s="3"/>
      <c r="P285" s="3"/>
      <c r="Q285" s="3"/>
      <c r="R285" s="3"/>
      <c r="S285" s="3"/>
      <c r="T285" s="3"/>
      <c r="U285" s="3"/>
      <c r="V285" s="3"/>
      <c r="W285" s="3"/>
      <c r="X285" s="3"/>
      <c r="Y285" s="3"/>
    </row>
    <row r="286" spans="1:25" ht="15.75" customHeight="1">
      <c r="A286" s="47"/>
      <c r="B286" s="48"/>
      <c r="C286" s="48"/>
      <c r="D286" s="48"/>
      <c r="E286" s="48"/>
      <c r="F286" s="1"/>
      <c r="G286" s="1"/>
      <c r="H286" s="3"/>
      <c r="I286" s="3"/>
      <c r="J286" s="3"/>
      <c r="K286" s="3"/>
      <c r="L286" s="3"/>
      <c r="M286" s="3"/>
      <c r="N286" s="3"/>
      <c r="O286" s="3"/>
      <c r="P286" s="3"/>
      <c r="Q286" s="3"/>
      <c r="R286" s="3"/>
      <c r="S286" s="3"/>
      <c r="T286" s="3"/>
      <c r="U286" s="3"/>
      <c r="V286" s="3"/>
      <c r="W286" s="3"/>
      <c r="X286" s="3"/>
      <c r="Y286" s="3"/>
    </row>
    <row r="287" spans="1:25" ht="15.75" customHeight="1">
      <c r="A287" s="47"/>
      <c r="B287" s="48"/>
      <c r="C287" s="48"/>
      <c r="D287" s="48"/>
      <c r="E287" s="48"/>
      <c r="F287" s="1"/>
      <c r="G287" s="1"/>
      <c r="H287" s="3"/>
      <c r="I287" s="3"/>
      <c r="J287" s="3"/>
      <c r="K287" s="3"/>
      <c r="L287" s="3"/>
      <c r="M287" s="3"/>
      <c r="N287" s="3"/>
      <c r="O287" s="3"/>
      <c r="P287" s="3"/>
      <c r="Q287" s="3"/>
      <c r="R287" s="3"/>
      <c r="S287" s="3"/>
      <c r="T287" s="3"/>
      <c r="U287" s="3"/>
      <c r="V287" s="3"/>
      <c r="W287" s="3"/>
      <c r="X287" s="3"/>
      <c r="Y287" s="3"/>
    </row>
    <row r="288" spans="1:25" ht="15.75" customHeight="1">
      <c r="A288" s="47"/>
      <c r="B288" s="48"/>
      <c r="C288" s="48"/>
      <c r="D288" s="48"/>
      <c r="E288" s="48"/>
      <c r="F288" s="1"/>
      <c r="G288" s="1"/>
      <c r="H288" s="3"/>
      <c r="I288" s="3"/>
      <c r="J288" s="3"/>
      <c r="K288" s="3"/>
      <c r="L288" s="3"/>
      <c r="M288" s="3"/>
      <c r="N288" s="3"/>
      <c r="O288" s="3"/>
      <c r="P288" s="3"/>
      <c r="Q288" s="3"/>
      <c r="R288" s="3"/>
      <c r="S288" s="3"/>
      <c r="T288" s="3"/>
      <c r="U288" s="3"/>
      <c r="V288" s="3"/>
      <c r="W288" s="3"/>
      <c r="X288" s="3"/>
      <c r="Y288" s="3"/>
    </row>
    <row r="289" spans="1:25" ht="15.75" customHeight="1">
      <c r="A289" s="47"/>
      <c r="B289" s="48"/>
      <c r="C289" s="48"/>
      <c r="D289" s="48"/>
      <c r="E289" s="48"/>
      <c r="F289" s="1"/>
      <c r="G289" s="1"/>
      <c r="H289" s="3"/>
      <c r="I289" s="3"/>
      <c r="J289" s="3"/>
      <c r="K289" s="3"/>
      <c r="L289" s="3"/>
      <c r="M289" s="3"/>
      <c r="N289" s="3"/>
      <c r="O289" s="3"/>
      <c r="P289" s="3"/>
      <c r="Q289" s="3"/>
      <c r="R289" s="3"/>
      <c r="S289" s="3"/>
      <c r="T289" s="3"/>
      <c r="U289" s="3"/>
      <c r="V289" s="3"/>
      <c r="W289" s="3"/>
      <c r="X289" s="3"/>
      <c r="Y289" s="3"/>
    </row>
    <row r="290" spans="1:25" ht="15.75" customHeight="1">
      <c r="A290" s="47"/>
      <c r="B290" s="48"/>
      <c r="C290" s="48"/>
      <c r="D290" s="48"/>
      <c r="E290" s="48"/>
      <c r="F290" s="1"/>
      <c r="G290" s="1"/>
      <c r="H290" s="3"/>
      <c r="I290" s="3"/>
      <c r="J290" s="3"/>
      <c r="K290" s="3"/>
      <c r="L290" s="3"/>
      <c r="M290" s="3"/>
      <c r="N290" s="3"/>
      <c r="O290" s="3"/>
      <c r="P290" s="3"/>
      <c r="Q290" s="3"/>
      <c r="R290" s="3"/>
      <c r="S290" s="3"/>
      <c r="T290" s="3"/>
      <c r="U290" s="3"/>
      <c r="V290" s="3"/>
      <c r="W290" s="3"/>
      <c r="X290" s="3"/>
      <c r="Y290" s="3"/>
    </row>
    <row r="291" spans="1:25" ht="15.75" customHeight="1">
      <c r="A291" s="47"/>
      <c r="B291" s="48"/>
      <c r="C291" s="48"/>
      <c r="D291" s="48"/>
      <c r="E291" s="48"/>
      <c r="F291" s="1"/>
      <c r="G291" s="1"/>
      <c r="H291" s="3"/>
      <c r="I291" s="3"/>
      <c r="J291" s="3"/>
      <c r="K291" s="3"/>
      <c r="L291" s="3"/>
      <c r="M291" s="3"/>
      <c r="N291" s="3"/>
      <c r="O291" s="3"/>
      <c r="P291" s="3"/>
      <c r="Q291" s="3"/>
      <c r="R291" s="3"/>
      <c r="S291" s="3"/>
      <c r="T291" s="3"/>
      <c r="U291" s="3"/>
      <c r="V291" s="3"/>
      <c r="W291" s="3"/>
      <c r="X291" s="3"/>
      <c r="Y291" s="3"/>
    </row>
    <row r="292" spans="1:25" ht="15.75" customHeight="1">
      <c r="A292" s="47"/>
      <c r="B292" s="48"/>
      <c r="C292" s="48"/>
      <c r="D292" s="48"/>
      <c r="E292" s="48"/>
      <c r="F292" s="1"/>
      <c r="G292" s="1"/>
      <c r="H292" s="3"/>
      <c r="I292" s="3"/>
      <c r="J292" s="3"/>
      <c r="K292" s="3"/>
      <c r="L292" s="3"/>
      <c r="M292" s="3"/>
      <c r="N292" s="3"/>
      <c r="O292" s="3"/>
      <c r="P292" s="3"/>
      <c r="Q292" s="3"/>
      <c r="R292" s="3"/>
      <c r="S292" s="3"/>
      <c r="T292" s="3"/>
      <c r="U292" s="3"/>
      <c r="V292" s="3"/>
      <c r="W292" s="3"/>
      <c r="X292" s="3"/>
      <c r="Y292" s="3"/>
    </row>
    <row r="293" spans="1:25" ht="15.75" customHeight="1">
      <c r="A293" s="47"/>
      <c r="B293" s="48"/>
      <c r="C293" s="48"/>
      <c r="D293" s="48"/>
      <c r="E293" s="48"/>
      <c r="F293" s="1"/>
      <c r="G293" s="1"/>
      <c r="H293" s="3"/>
      <c r="I293" s="3"/>
      <c r="J293" s="3"/>
      <c r="K293" s="3"/>
      <c r="L293" s="3"/>
      <c r="M293" s="3"/>
      <c r="N293" s="3"/>
      <c r="O293" s="3"/>
      <c r="P293" s="3"/>
      <c r="Q293" s="3"/>
      <c r="R293" s="3"/>
      <c r="S293" s="3"/>
      <c r="T293" s="3"/>
      <c r="U293" s="3"/>
      <c r="V293" s="3"/>
      <c r="W293" s="3"/>
      <c r="X293" s="3"/>
      <c r="Y293" s="3"/>
    </row>
    <row r="294" spans="1:25" ht="15.75" customHeight="1">
      <c r="A294" s="47"/>
      <c r="B294" s="48"/>
      <c r="C294" s="48"/>
      <c r="D294" s="48"/>
      <c r="E294" s="48"/>
      <c r="F294" s="1"/>
      <c r="G294" s="1"/>
      <c r="H294" s="3"/>
      <c r="I294" s="3"/>
      <c r="J294" s="3"/>
      <c r="K294" s="3"/>
      <c r="L294" s="3"/>
      <c r="M294" s="3"/>
      <c r="N294" s="3"/>
      <c r="O294" s="3"/>
      <c r="P294" s="3"/>
      <c r="Q294" s="3"/>
      <c r="R294" s="3"/>
      <c r="S294" s="3"/>
      <c r="T294" s="3"/>
      <c r="U294" s="3"/>
      <c r="V294" s="3"/>
      <c r="W294" s="3"/>
      <c r="X294" s="3"/>
      <c r="Y294" s="3"/>
    </row>
    <row r="295" spans="1:25" ht="15.75" customHeight="1">
      <c r="A295" s="47"/>
      <c r="B295" s="48"/>
      <c r="C295" s="48"/>
      <c r="D295" s="48"/>
      <c r="E295" s="48"/>
      <c r="F295" s="1"/>
      <c r="G295" s="1"/>
      <c r="H295" s="3"/>
      <c r="I295" s="3"/>
      <c r="J295" s="3"/>
      <c r="K295" s="3"/>
      <c r="L295" s="3"/>
      <c r="M295" s="3"/>
      <c r="N295" s="3"/>
      <c r="O295" s="3"/>
      <c r="P295" s="3"/>
      <c r="Q295" s="3"/>
      <c r="R295" s="3"/>
      <c r="S295" s="3"/>
      <c r="T295" s="3"/>
      <c r="U295" s="3"/>
      <c r="V295" s="3"/>
      <c r="W295" s="3"/>
      <c r="X295" s="3"/>
      <c r="Y295" s="3"/>
    </row>
    <row r="296" spans="1:25" ht="15.75" customHeight="1">
      <c r="A296" s="47"/>
      <c r="B296" s="48"/>
      <c r="C296" s="48"/>
      <c r="D296" s="48"/>
      <c r="E296" s="48"/>
      <c r="F296" s="1"/>
      <c r="G296" s="1"/>
      <c r="H296" s="3"/>
      <c r="I296" s="3"/>
      <c r="J296" s="3"/>
      <c r="K296" s="3"/>
      <c r="L296" s="3"/>
      <c r="M296" s="3"/>
      <c r="N296" s="3"/>
      <c r="O296" s="3"/>
      <c r="P296" s="3"/>
      <c r="Q296" s="3"/>
      <c r="R296" s="3"/>
      <c r="S296" s="3"/>
      <c r="T296" s="3"/>
      <c r="U296" s="3"/>
      <c r="V296" s="3"/>
      <c r="W296" s="3"/>
      <c r="X296" s="3"/>
      <c r="Y296" s="3"/>
    </row>
    <row r="297" spans="1:25" ht="15.75" customHeight="1">
      <c r="A297" s="47"/>
      <c r="B297" s="48"/>
      <c r="C297" s="48"/>
      <c r="D297" s="48"/>
      <c r="E297" s="48"/>
      <c r="F297" s="1"/>
      <c r="G297" s="1"/>
      <c r="H297" s="3"/>
      <c r="I297" s="3"/>
      <c r="J297" s="3"/>
      <c r="K297" s="3"/>
      <c r="L297" s="3"/>
      <c r="M297" s="3"/>
      <c r="N297" s="3"/>
      <c r="O297" s="3"/>
      <c r="P297" s="3"/>
      <c r="Q297" s="3"/>
      <c r="R297" s="3"/>
      <c r="S297" s="3"/>
      <c r="T297" s="3"/>
      <c r="U297" s="3"/>
      <c r="V297" s="3"/>
      <c r="W297" s="3"/>
      <c r="X297" s="3"/>
      <c r="Y297" s="3"/>
    </row>
    <row r="298" spans="1:25" ht="15.75" customHeight="1">
      <c r="A298" s="47"/>
      <c r="B298" s="48"/>
      <c r="C298" s="48"/>
      <c r="D298" s="48"/>
      <c r="E298" s="48"/>
      <c r="F298" s="1"/>
      <c r="G298" s="1"/>
      <c r="H298" s="3"/>
      <c r="I298" s="3"/>
      <c r="J298" s="3"/>
      <c r="K298" s="3"/>
      <c r="L298" s="3"/>
      <c r="M298" s="3"/>
      <c r="N298" s="3"/>
      <c r="O298" s="3"/>
      <c r="P298" s="3"/>
      <c r="Q298" s="3"/>
      <c r="R298" s="3"/>
      <c r="S298" s="3"/>
      <c r="T298" s="3"/>
      <c r="U298" s="3"/>
      <c r="V298" s="3"/>
      <c r="W298" s="3"/>
      <c r="X298" s="3"/>
      <c r="Y298" s="3"/>
    </row>
    <row r="299" spans="1:25" ht="15.75" customHeight="1">
      <c r="A299" s="47"/>
      <c r="B299" s="48"/>
      <c r="C299" s="48"/>
      <c r="D299" s="48"/>
      <c r="E299" s="48"/>
      <c r="F299" s="1"/>
      <c r="G299" s="1"/>
      <c r="H299" s="3"/>
      <c r="I299" s="3"/>
      <c r="J299" s="3"/>
      <c r="K299" s="3"/>
      <c r="L299" s="3"/>
      <c r="M299" s="3"/>
      <c r="N299" s="3"/>
      <c r="O299" s="3"/>
      <c r="P299" s="3"/>
      <c r="Q299" s="3"/>
      <c r="R299" s="3"/>
      <c r="S299" s="3"/>
      <c r="T299" s="3"/>
      <c r="U299" s="3"/>
      <c r="V299" s="3"/>
      <c r="W299" s="3"/>
      <c r="X299" s="3"/>
      <c r="Y299" s="3"/>
    </row>
    <row r="300" spans="1:25" ht="15.75" customHeight="1">
      <c r="A300" s="47"/>
      <c r="B300" s="48"/>
      <c r="C300" s="48"/>
      <c r="D300" s="48"/>
      <c r="E300" s="48"/>
      <c r="F300" s="1"/>
      <c r="G300" s="1"/>
      <c r="H300" s="3"/>
      <c r="I300" s="3"/>
      <c r="J300" s="3"/>
      <c r="K300" s="3"/>
      <c r="L300" s="3"/>
      <c r="M300" s="3"/>
      <c r="N300" s="3"/>
      <c r="O300" s="3"/>
      <c r="P300" s="3"/>
      <c r="Q300" s="3"/>
      <c r="R300" s="3"/>
      <c r="S300" s="3"/>
      <c r="T300" s="3"/>
      <c r="U300" s="3"/>
      <c r="V300" s="3"/>
      <c r="W300" s="3"/>
      <c r="X300" s="3"/>
      <c r="Y300" s="3"/>
    </row>
    <row r="301" spans="1:25" ht="15.75" customHeight="1">
      <c r="A301" s="47"/>
      <c r="B301" s="48"/>
      <c r="C301" s="48"/>
      <c r="D301" s="48"/>
      <c r="E301" s="48"/>
      <c r="F301" s="1"/>
      <c r="G301" s="1"/>
      <c r="H301" s="3"/>
      <c r="I301" s="3"/>
      <c r="J301" s="3"/>
      <c r="K301" s="3"/>
      <c r="L301" s="3"/>
      <c r="M301" s="3"/>
      <c r="N301" s="3"/>
      <c r="O301" s="3"/>
      <c r="P301" s="3"/>
      <c r="Q301" s="3"/>
      <c r="R301" s="3"/>
      <c r="S301" s="3"/>
      <c r="T301" s="3"/>
      <c r="U301" s="3"/>
      <c r="V301" s="3"/>
      <c r="W301" s="3"/>
      <c r="X301" s="3"/>
      <c r="Y301" s="3"/>
    </row>
    <row r="302" spans="1:25" ht="15.75" customHeight="1">
      <c r="A302" s="47"/>
      <c r="B302" s="48"/>
      <c r="C302" s="48"/>
      <c r="D302" s="48"/>
      <c r="E302" s="48"/>
      <c r="F302" s="1"/>
      <c r="G302" s="1"/>
      <c r="H302" s="3"/>
      <c r="I302" s="3"/>
      <c r="J302" s="3"/>
      <c r="K302" s="3"/>
      <c r="L302" s="3"/>
      <c r="M302" s="3"/>
      <c r="N302" s="3"/>
      <c r="O302" s="3"/>
      <c r="P302" s="3"/>
      <c r="Q302" s="3"/>
      <c r="R302" s="3"/>
      <c r="S302" s="3"/>
      <c r="T302" s="3"/>
      <c r="U302" s="3"/>
      <c r="V302" s="3"/>
      <c r="W302" s="3"/>
      <c r="X302" s="3"/>
      <c r="Y302" s="3"/>
    </row>
    <row r="303" spans="1:25" ht="15.75" customHeight="1">
      <c r="A303" s="47"/>
      <c r="B303" s="48"/>
      <c r="C303" s="48"/>
      <c r="D303" s="48"/>
      <c r="E303" s="48"/>
      <c r="F303" s="1"/>
      <c r="G303" s="1"/>
      <c r="H303" s="3"/>
      <c r="I303" s="3"/>
      <c r="J303" s="3"/>
      <c r="K303" s="3"/>
      <c r="L303" s="3"/>
      <c r="M303" s="3"/>
      <c r="N303" s="3"/>
      <c r="O303" s="3"/>
      <c r="P303" s="3"/>
      <c r="Q303" s="3"/>
      <c r="R303" s="3"/>
      <c r="S303" s="3"/>
      <c r="T303" s="3"/>
      <c r="U303" s="3"/>
      <c r="V303" s="3"/>
      <c r="W303" s="3"/>
      <c r="X303" s="3"/>
      <c r="Y303" s="3"/>
    </row>
    <row r="304" spans="1:25" ht="15.75" customHeight="1">
      <c r="A304" s="47"/>
      <c r="B304" s="48"/>
      <c r="C304" s="48"/>
      <c r="D304" s="48"/>
      <c r="E304" s="48"/>
      <c r="F304" s="1"/>
      <c r="G304" s="1"/>
      <c r="H304" s="3"/>
      <c r="I304" s="3"/>
      <c r="J304" s="3"/>
      <c r="K304" s="3"/>
      <c r="L304" s="3"/>
      <c r="M304" s="3"/>
      <c r="N304" s="3"/>
      <c r="O304" s="3"/>
      <c r="P304" s="3"/>
      <c r="Q304" s="3"/>
      <c r="R304" s="3"/>
      <c r="S304" s="3"/>
      <c r="T304" s="3"/>
      <c r="U304" s="3"/>
      <c r="V304" s="3"/>
      <c r="W304" s="3"/>
      <c r="X304" s="3"/>
      <c r="Y304" s="3"/>
    </row>
    <row r="305" spans="1:25" ht="15.75" customHeight="1">
      <c r="A305" s="47"/>
      <c r="B305" s="48"/>
      <c r="C305" s="48"/>
      <c r="D305" s="48"/>
      <c r="E305" s="48"/>
      <c r="F305" s="1"/>
      <c r="G305" s="1"/>
      <c r="H305" s="3"/>
      <c r="I305" s="3"/>
      <c r="J305" s="3"/>
      <c r="K305" s="3"/>
      <c r="L305" s="3"/>
      <c r="M305" s="3"/>
      <c r="N305" s="3"/>
      <c r="O305" s="3"/>
      <c r="P305" s="3"/>
      <c r="Q305" s="3"/>
      <c r="R305" s="3"/>
      <c r="S305" s="3"/>
      <c r="T305" s="3"/>
      <c r="U305" s="3"/>
      <c r="V305" s="3"/>
      <c r="W305" s="3"/>
      <c r="X305" s="3"/>
      <c r="Y305" s="3"/>
    </row>
    <row r="306" spans="1:25" ht="15.75" customHeight="1">
      <c r="A306" s="47"/>
      <c r="B306" s="48"/>
      <c r="C306" s="48"/>
      <c r="D306" s="48"/>
      <c r="E306" s="48"/>
      <c r="F306" s="1"/>
      <c r="G306" s="1"/>
      <c r="H306" s="3"/>
      <c r="I306" s="3"/>
      <c r="J306" s="3"/>
      <c r="K306" s="3"/>
      <c r="L306" s="3"/>
      <c r="M306" s="3"/>
      <c r="N306" s="3"/>
      <c r="O306" s="3"/>
      <c r="P306" s="3"/>
      <c r="Q306" s="3"/>
      <c r="R306" s="3"/>
      <c r="S306" s="3"/>
      <c r="T306" s="3"/>
      <c r="U306" s="3"/>
      <c r="V306" s="3"/>
      <c r="W306" s="3"/>
      <c r="X306" s="3"/>
      <c r="Y306" s="3"/>
    </row>
    <row r="307" spans="1:25" ht="15.75" customHeight="1">
      <c r="A307" s="47"/>
      <c r="B307" s="48"/>
      <c r="C307" s="48"/>
      <c r="D307" s="48"/>
      <c r="E307" s="48"/>
      <c r="F307" s="1"/>
      <c r="G307" s="1"/>
      <c r="H307" s="3"/>
      <c r="I307" s="3"/>
      <c r="J307" s="3"/>
      <c r="K307" s="3"/>
      <c r="L307" s="3"/>
      <c r="M307" s="3"/>
      <c r="N307" s="3"/>
      <c r="O307" s="3"/>
      <c r="P307" s="3"/>
      <c r="Q307" s="3"/>
      <c r="R307" s="3"/>
      <c r="S307" s="3"/>
      <c r="T307" s="3"/>
      <c r="U307" s="3"/>
      <c r="V307" s="3"/>
      <c r="W307" s="3"/>
      <c r="X307" s="3"/>
      <c r="Y307" s="3"/>
    </row>
    <row r="308" spans="1:25" ht="15.75" customHeight="1">
      <c r="A308" s="47"/>
      <c r="B308" s="48"/>
      <c r="C308" s="48"/>
      <c r="D308" s="48"/>
      <c r="E308" s="48"/>
      <c r="F308" s="1"/>
      <c r="G308" s="1"/>
      <c r="H308" s="3"/>
      <c r="I308" s="3"/>
      <c r="J308" s="3"/>
      <c r="K308" s="3"/>
      <c r="L308" s="3"/>
      <c r="M308" s="3"/>
      <c r="N308" s="3"/>
      <c r="O308" s="3"/>
      <c r="P308" s="3"/>
      <c r="Q308" s="3"/>
      <c r="R308" s="3"/>
      <c r="S308" s="3"/>
      <c r="T308" s="3"/>
      <c r="U308" s="3"/>
      <c r="V308" s="3"/>
      <c r="W308" s="3"/>
      <c r="X308" s="3"/>
      <c r="Y308" s="3"/>
    </row>
    <row r="309" spans="1:25" ht="15.75" customHeight="1">
      <c r="A309" s="47"/>
      <c r="B309" s="48"/>
      <c r="C309" s="48"/>
      <c r="D309" s="48"/>
      <c r="E309" s="48"/>
      <c r="F309" s="1"/>
      <c r="G309" s="1"/>
      <c r="H309" s="3"/>
      <c r="I309" s="3"/>
      <c r="J309" s="3"/>
      <c r="K309" s="3"/>
      <c r="L309" s="3"/>
      <c r="M309" s="3"/>
      <c r="N309" s="3"/>
      <c r="O309" s="3"/>
      <c r="P309" s="3"/>
      <c r="Q309" s="3"/>
      <c r="R309" s="3"/>
      <c r="S309" s="3"/>
      <c r="T309" s="3"/>
      <c r="U309" s="3"/>
      <c r="V309" s="3"/>
      <c r="W309" s="3"/>
      <c r="X309" s="3"/>
      <c r="Y309" s="3"/>
    </row>
    <row r="310" spans="1:25" ht="15.75" customHeight="1">
      <c r="A310" s="47"/>
      <c r="B310" s="48"/>
      <c r="C310" s="48"/>
      <c r="D310" s="48"/>
      <c r="E310" s="48"/>
      <c r="F310" s="1"/>
      <c r="G310" s="1"/>
      <c r="H310" s="3"/>
      <c r="I310" s="3"/>
      <c r="J310" s="3"/>
      <c r="K310" s="3"/>
      <c r="L310" s="3"/>
      <c r="M310" s="3"/>
      <c r="N310" s="3"/>
      <c r="O310" s="3"/>
      <c r="P310" s="3"/>
      <c r="Q310" s="3"/>
      <c r="R310" s="3"/>
      <c r="S310" s="3"/>
      <c r="T310" s="3"/>
      <c r="U310" s="3"/>
      <c r="V310" s="3"/>
      <c r="W310" s="3"/>
      <c r="X310" s="3"/>
      <c r="Y310" s="3"/>
    </row>
    <row r="311" spans="1:25" ht="15.75" customHeight="1">
      <c r="A311" s="47"/>
      <c r="B311" s="48"/>
      <c r="C311" s="48"/>
      <c r="D311" s="48"/>
      <c r="E311" s="48"/>
      <c r="F311" s="1"/>
      <c r="G311" s="1"/>
      <c r="H311" s="3"/>
      <c r="I311" s="3"/>
      <c r="J311" s="3"/>
      <c r="K311" s="3"/>
      <c r="L311" s="3"/>
      <c r="M311" s="3"/>
      <c r="N311" s="3"/>
      <c r="O311" s="3"/>
      <c r="P311" s="3"/>
      <c r="Q311" s="3"/>
      <c r="R311" s="3"/>
      <c r="S311" s="3"/>
      <c r="T311" s="3"/>
      <c r="U311" s="3"/>
      <c r="V311" s="3"/>
      <c r="W311" s="3"/>
      <c r="X311" s="3"/>
      <c r="Y311" s="3"/>
    </row>
    <row r="312" spans="1:25" ht="15.75" customHeight="1">
      <c r="A312" s="47"/>
      <c r="B312" s="48"/>
      <c r="C312" s="48"/>
      <c r="D312" s="48"/>
      <c r="E312" s="48"/>
      <c r="F312" s="1"/>
      <c r="G312" s="1"/>
      <c r="H312" s="3"/>
      <c r="I312" s="3"/>
      <c r="J312" s="3"/>
      <c r="K312" s="3"/>
      <c r="L312" s="3"/>
      <c r="M312" s="3"/>
      <c r="N312" s="3"/>
      <c r="O312" s="3"/>
      <c r="P312" s="3"/>
      <c r="Q312" s="3"/>
      <c r="R312" s="3"/>
      <c r="S312" s="3"/>
      <c r="T312" s="3"/>
      <c r="U312" s="3"/>
      <c r="V312" s="3"/>
      <c r="W312" s="3"/>
      <c r="X312" s="3"/>
      <c r="Y312" s="3"/>
    </row>
    <row r="313" spans="1:25" ht="15.75" customHeight="1">
      <c r="A313" s="47"/>
      <c r="B313" s="48"/>
      <c r="C313" s="48"/>
      <c r="D313" s="48"/>
      <c r="E313" s="48"/>
      <c r="F313" s="1"/>
      <c r="G313" s="1"/>
      <c r="H313" s="3"/>
      <c r="I313" s="3"/>
      <c r="J313" s="3"/>
      <c r="K313" s="3"/>
      <c r="L313" s="3"/>
      <c r="M313" s="3"/>
      <c r="N313" s="3"/>
      <c r="O313" s="3"/>
      <c r="P313" s="3"/>
      <c r="Q313" s="3"/>
      <c r="R313" s="3"/>
      <c r="S313" s="3"/>
      <c r="T313" s="3"/>
      <c r="U313" s="3"/>
      <c r="V313" s="3"/>
      <c r="W313" s="3"/>
      <c r="X313" s="3"/>
      <c r="Y313" s="3"/>
    </row>
    <row r="314" spans="1:25" ht="15.75" customHeight="1">
      <c r="A314" s="47"/>
      <c r="B314" s="48"/>
      <c r="C314" s="48"/>
      <c r="D314" s="48"/>
      <c r="E314" s="48"/>
      <c r="F314" s="1"/>
      <c r="G314" s="1"/>
      <c r="H314" s="3"/>
      <c r="I314" s="3"/>
      <c r="J314" s="3"/>
      <c r="K314" s="3"/>
      <c r="L314" s="3"/>
      <c r="M314" s="3"/>
      <c r="N314" s="3"/>
      <c r="O314" s="3"/>
      <c r="P314" s="3"/>
      <c r="Q314" s="3"/>
      <c r="R314" s="3"/>
      <c r="S314" s="3"/>
      <c r="T314" s="3"/>
      <c r="U314" s="3"/>
      <c r="V314" s="3"/>
      <c r="W314" s="3"/>
      <c r="X314" s="3"/>
      <c r="Y314" s="3"/>
    </row>
    <row r="315" spans="1:25" ht="15.75" customHeight="1">
      <c r="A315" s="47"/>
      <c r="B315" s="48"/>
      <c r="C315" s="48"/>
      <c r="D315" s="48"/>
      <c r="E315" s="48"/>
      <c r="F315" s="1"/>
      <c r="G315" s="1"/>
      <c r="H315" s="3"/>
      <c r="I315" s="3"/>
      <c r="J315" s="3"/>
      <c r="K315" s="3"/>
      <c r="L315" s="3"/>
      <c r="M315" s="3"/>
      <c r="N315" s="3"/>
      <c r="O315" s="3"/>
      <c r="P315" s="3"/>
      <c r="Q315" s="3"/>
      <c r="R315" s="3"/>
      <c r="S315" s="3"/>
      <c r="T315" s="3"/>
      <c r="U315" s="3"/>
      <c r="V315" s="3"/>
      <c r="W315" s="3"/>
      <c r="X315" s="3"/>
      <c r="Y315" s="3"/>
    </row>
    <row r="316" spans="1:25" ht="15.75" customHeight="1">
      <c r="A316" s="47"/>
      <c r="B316" s="48"/>
      <c r="C316" s="48"/>
      <c r="D316" s="48"/>
      <c r="E316" s="48"/>
      <c r="F316" s="1"/>
      <c r="G316" s="1"/>
      <c r="H316" s="3"/>
      <c r="I316" s="3"/>
      <c r="J316" s="3"/>
      <c r="K316" s="3"/>
      <c r="L316" s="3"/>
      <c r="M316" s="3"/>
      <c r="N316" s="3"/>
      <c r="O316" s="3"/>
      <c r="P316" s="3"/>
      <c r="Q316" s="3"/>
      <c r="R316" s="3"/>
      <c r="S316" s="3"/>
      <c r="T316" s="3"/>
      <c r="U316" s="3"/>
      <c r="V316" s="3"/>
      <c r="W316" s="3"/>
      <c r="X316" s="3"/>
      <c r="Y316" s="3"/>
    </row>
    <row r="317" spans="1:25" ht="15.75" customHeight="1">
      <c r="A317" s="47"/>
      <c r="B317" s="48"/>
      <c r="C317" s="48"/>
      <c r="D317" s="48"/>
      <c r="E317" s="48"/>
      <c r="F317" s="1"/>
      <c r="G317" s="1"/>
      <c r="H317" s="3"/>
      <c r="I317" s="3"/>
      <c r="J317" s="3"/>
      <c r="K317" s="3"/>
      <c r="L317" s="3"/>
      <c r="M317" s="3"/>
      <c r="N317" s="3"/>
      <c r="O317" s="3"/>
      <c r="P317" s="3"/>
      <c r="Q317" s="3"/>
      <c r="R317" s="3"/>
      <c r="S317" s="3"/>
      <c r="T317" s="3"/>
      <c r="U317" s="3"/>
      <c r="V317" s="3"/>
      <c r="W317" s="3"/>
      <c r="X317" s="3"/>
      <c r="Y317" s="3"/>
    </row>
    <row r="318" spans="1:25" ht="15.75" customHeight="1">
      <c r="A318" s="47"/>
      <c r="B318" s="48"/>
      <c r="C318" s="48"/>
      <c r="D318" s="48"/>
      <c r="E318" s="48"/>
      <c r="F318" s="1"/>
      <c r="G318" s="1"/>
      <c r="H318" s="3"/>
      <c r="I318" s="3"/>
      <c r="J318" s="3"/>
      <c r="K318" s="3"/>
      <c r="L318" s="3"/>
      <c r="M318" s="3"/>
      <c r="N318" s="3"/>
      <c r="O318" s="3"/>
      <c r="P318" s="3"/>
      <c r="Q318" s="3"/>
      <c r="R318" s="3"/>
      <c r="S318" s="3"/>
      <c r="T318" s="3"/>
      <c r="U318" s="3"/>
      <c r="V318" s="3"/>
      <c r="W318" s="3"/>
      <c r="X318" s="3"/>
      <c r="Y318" s="3"/>
    </row>
    <row r="319" spans="1:25" ht="15.75" customHeight="1">
      <c r="A319" s="47"/>
      <c r="B319" s="48"/>
      <c r="C319" s="48"/>
      <c r="D319" s="48"/>
      <c r="E319" s="48"/>
      <c r="F319" s="1"/>
      <c r="G319" s="1"/>
      <c r="H319" s="3"/>
      <c r="I319" s="3"/>
      <c r="J319" s="3"/>
      <c r="K319" s="3"/>
      <c r="L319" s="3"/>
      <c r="M319" s="3"/>
      <c r="N319" s="3"/>
      <c r="O319" s="3"/>
      <c r="P319" s="3"/>
      <c r="Q319" s="3"/>
      <c r="R319" s="3"/>
      <c r="S319" s="3"/>
      <c r="T319" s="3"/>
      <c r="U319" s="3"/>
      <c r="V319" s="3"/>
      <c r="W319" s="3"/>
      <c r="X319" s="3"/>
      <c r="Y319" s="3"/>
    </row>
    <row r="320" spans="1:25" ht="15.75" customHeight="1">
      <c r="A320" s="47"/>
      <c r="B320" s="48"/>
      <c r="C320" s="48"/>
      <c r="D320" s="48"/>
      <c r="E320" s="48"/>
      <c r="F320" s="1"/>
      <c r="G320" s="1"/>
      <c r="H320" s="3"/>
      <c r="I320" s="3"/>
      <c r="J320" s="3"/>
      <c r="K320" s="3"/>
      <c r="L320" s="3"/>
      <c r="M320" s="3"/>
      <c r="N320" s="3"/>
      <c r="O320" s="3"/>
      <c r="P320" s="3"/>
      <c r="Q320" s="3"/>
      <c r="R320" s="3"/>
      <c r="S320" s="3"/>
      <c r="T320" s="3"/>
      <c r="U320" s="3"/>
      <c r="V320" s="3"/>
      <c r="W320" s="3"/>
      <c r="X320" s="3"/>
      <c r="Y320" s="3"/>
    </row>
    <row r="321" spans="1:25" ht="15.75" customHeight="1">
      <c r="A321" s="47"/>
      <c r="B321" s="48"/>
      <c r="C321" s="48"/>
      <c r="D321" s="48"/>
      <c r="E321" s="48"/>
      <c r="F321" s="1"/>
      <c r="G321" s="1"/>
      <c r="H321" s="3"/>
      <c r="I321" s="3"/>
      <c r="J321" s="3"/>
      <c r="K321" s="3"/>
      <c r="L321" s="3"/>
      <c r="M321" s="3"/>
      <c r="N321" s="3"/>
      <c r="O321" s="3"/>
      <c r="P321" s="3"/>
      <c r="Q321" s="3"/>
      <c r="R321" s="3"/>
      <c r="S321" s="3"/>
      <c r="T321" s="3"/>
      <c r="U321" s="3"/>
      <c r="V321" s="3"/>
      <c r="W321" s="3"/>
      <c r="X321" s="3"/>
      <c r="Y321" s="3"/>
    </row>
    <row r="322" spans="1:25" ht="15.75" customHeight="1">
      <c r="A322" s="47"/>
      <c r="B322" s="48"/>
      <c r="C322" s="48"/>
      <c r="D322" s="48"/>
      <c r="E322" s="48"/>
      <c r="F322" s="1"/>
      <c r="G322" s="1"/>
      <c r="H322" s="3"/>
      <c r="I322" s="3"/>
      <c r="J322" s="3"/>
      <c r="K322" s="3"/>
      <c r="L322" s="3"/>
      <c r="M322" s="3"/>
      <c r="N322" s="3"/>
      <c r="O322" s="3"/>
      <c r="P322" s="3"/>
      <c r="Q322" s="3"/>
      <c r="R322" s="3"/>
      <c r="S322" s="3"/>
      <c r="T322" s="3"/>
      <c r="U322" s="3"/>
      <c r="V322" s="3"/>
      <c r="W322" s="3"/>
      <c r="X322" s="3"/>
      <c r="Y322" s="3"/>
    </row>
    <row r="323" spans="1:25" ht="15.75" customHeight="1">
      <c r="A323" s="47"/>
      <c r="B323" s="48"/>
      <c r="C323" s="48"/>
      <c r="D323" s="48"/>
      <c r="E323" s="48"/>
      <c r="F323" s="1"/>
      <c r="G323" s="1"/>
      <c r="H323" s="3"/>
      <c r="I323" s="3"/>
      <c r="J323" s="3"/>
      <c r="K323" s="3"/>
      <c r="L323" s="3"/>
      <c r="M323" s="3"/>
      <c r="N323" s="3"/>
      <c r="O323" s="3"/>
      <c r="P323" s="3"/>
      <c r="Q323" s="3"/>
      <c r="R323" s="3"/>
      <c r="S323" s="3"/>
      <c r="T323" s="3"/>
      <c r="U323" s="3"/>
      <c r="V323" s="3"/>
      <c r="W323" s="3"/>
      <c r="X323" s="3"/>
      <c r="Y323" s="3"/>
    </row>
    <row r="324" spans="1:25" ht="15.75" customHeight="1">
      <c r="A324" s="47"/>
      <c r="B324" s="48"/>
      <c r="C324" s="48"/>
      <c r="D324" s="48"/>
      <c r="E324" s="48"/>
      <c r="F324" s="1"/>
      <c r="G324" s="1"/>
      <c r="H324" s="3"/>
      <c r="I324" s="3"/>
      <c r="J324" s="3"/>
      <c r="K324" s="3"/>
      <c r="L324" s="3"/>
      <c r="M324" s="3"/>
      <c r="N324" s="3"/>
      <c r="O324" s="3"/>
      <c r="P324" s="3"/>
      <c r="Q324" s="3"/>
      <c r="R324" s="3"/>
      <c r="S324" s="3"/>
      <c r="T324" s="3"/>
      <c r="U324" s="3"/>
      <c r="V324" s="3"/>
      <c r="W324" s="3"/>
      <c r="X324" s="3"/>
      <c r="Y324" s="3"/>
    </row>
    <row r="325" spans="1:25" ht="15.75" customHeight="1">
      <c r="A325" s="47"/>
      <c r="B325" s="48"/>
      <c r="C325" s="48"/>
      <c r="D325" s="48"/>
      <c r="E325" s="48"/>
      <c r="F325" s="1"/>
      <c r="G325" s="1"/>
      <c r="H325" s="3"/>
      <c r="I325" s="3"/>
      <c r="J325" s="3"/>
      <c r="K325" s="3"/>
      <c r="L325" s="3"/>
      <c r="M325" s="3"/>
      <c r="N325" s="3"/>
      <c r="O325" s="3"/>
      <c r="P325" s="3"/>
      <c r="Q325" s="3"/>
      <c r="R325" s="3"/>
      <c r="S325" s="3"/>
      <c r="T325" s="3"/>
      <c r="U325" s="3"/>
      <c r="V325" s="3"/>
      <c r="W325" s="3"/>
      <c r="X325" s="3"/>
      <c r="Y325" s="3"/>
    </row>
    <row r="326" spans="1:25" ht="15.75" customHeight="1">
      <c r="A326" s="47"/>
      <c r="B326" s="48"/>
      <c r="C326" s="48"/>
      <c r="D326" s="48"/>
      <c r="E326" s="48"/>
      <c r="F326" s="1"/>
      <c r="G326" s="1"/>
      <c r="H326" s="3"/>
      <c r="I326" s="3"/>
      <c r="J326" s="3"/>
      <c r="K326" s="3"/>
      <c r="L326" s="3"/>
      <c r="M326" s="3"/>
      <c r="N326" s="3"/>
      <c r="O326" s="3"/>
      <c r="P326" s="3"/>
      <c r="Q326" s="3"/>
      <c r="R326" s="3"/>
      <c r="S326" s="3"/>
      <c r="T326" s="3"/>
      <c r="U326" s="3"/>
      <c r="V326" s="3"/>
      <c r="W326" s="3"/>
      <c r="X326" s="3"/>
      <c r="Y326" s="3"/>
    </row>
    <row r="327" spans="1:25" ht="15.75" customHeight="1">
      <c r="A327" s="47"/>
      <c r="B327" s="48"/>
      <c r="C327" s="48"/>
      <c r="D327" s="48"/>
      <c r="E327" s="48"/>
      <c r="F327" s="1"/>
      <c r="G327" s="1"/>
      <c r="H327" s="3"/>
      <c r="I327" s="3"/>
      <c r="J327" s="3"/>
      <c r="K327" s="3"/>
      <c r="L327" s="3"/>
      <c r="M327" s="3"/>
      <c r="N327" s="3"/>
      <c r="O327" s="3"/>
      <c r="P327" s="3"/>
      <c r="Q327" s="3"/>
      <c r="R327" s="3"/>
      <c r="S327" s="3"/>
      <c r="T327" s="3"/>
      <c r="U327" s="3"/>
      <c r="V327" s="3"/>
      <c r="W327" s="3"/>
      <c r="X327" s="3"/>
      <c r="Y327" s="3"/>
    </row>
    <row r="328" spans="1:25" ht="15.75" customHeight="1">
      <c r="A328" s="47"/>
      <c r="B328" s="48"/>
      <c r="C328" s="48"/>
      <c r="D328" s="48"/>
      <c r="E328" s="48"/>
      <c r="F328" s="1"/>
      <c r="G328" s="1"/>
      <c r="H328" s="3"/>
      <c r="I328" s="3"/>
      <c r="J328" s="3"/>
      <c r="K328" s="3"/>
      <c r="L328" s="3"/>
      <c r="M328" s="3"/>
      <c r="N328" s="3"/>
      <c r="O328" s="3"/>
      <c r="P328" s="3"/>
      <c r="Q328" s="3"/>
      <c r="R328" s="3"/>
      <c r="S328" s="3"/>
      <c r="T328" s="3"/>
      <c r="U328" s="3"/>
      <c r="V328" s="3"/>
      <c r="W328" s="3"/>
      <c r="X328" s="3"/>
      <c r="Y328" s="3"/>
    </row>
    <row r="329" spans="1:25" ht="15.75" customHeight="1">
      <c r="A329" s="47"/>
      <c r="B329" s="48"/>
      <c r="C329" s="48"/>
      <c r="D329" s="48"/>
      <c r="E329" s="48"/>
      <c r="F329" s="1"/>
      <c r="G329" s="1"/>
      <c r="H329" s="3"/>
      <c r="I329" s="3"/>
      <c r="J329" s="3"/>
      <c r="K329" s="3"/>
      <c r="L329" s="3"/>
      <c r="M329" s="3"/>
      <c r="N329" s="3"/>
      <c r="O329" s="3"/>
      <c r="P329" s="3"/>
      <c r="Q329" s="3"/>
      <c r="R329" s="3"/>
      <c r="S329" s="3"/>
      <c r="T329" s="3"/>
      <c r="U329" s="3"/>
      <c r="V329" s="3"/>
      <c r="W329" s="3"/>
      <c r="X329" s="3"/>
      <c r="Y329" s="3"/>
    </row>
    <row r="330" spans="1:25" ht="15.75" customHeight="1">
      <c r="A330" s="47"/>
      <c r="B330" s="48"/>
      <c r="C330" s="48"/>
      <c r="D330" s="48"/>
      <c r="E330" s="48"/>
      <c r="F330" s="1"/>
      <c r="G330" s="1"/>
      <c r="H330" s="3"/>
      <c r="I330" s="3"/>
      <c r="J330" s="3"/>
      <c r="K330" s="3"/>
      <c r="L330" s="3"/>
      <c r="M330" s="3"/>
      <c r="N330" s="3"/>
      <c r="O330" s="3"/>
      <c r="P330" s="3"/>
      <c r="Q330" s="3"/>
      <c r="R330" s="3"/>
      <c r="S330" s="3"/>
      <c r="T330" s="3"/>
      <c r="U330" s="3"/>
      <c r="V330" s="3"/>
      <c r="W330" s="3"/>
      <c r="X330" s="3"/>
      <c r="Y330" s="3"/>
    </row>
    <row r="331" spans="1:25" ht="15.75" customHeight="1">
      <c r="A331" s="47"/>
      <c r="B331" s="48"/>
      <c r="C331" s="48"/>
      <c r="D331" s="48"/>
      <c r="E331" s="48"/>
      <c r="F331" s="1"/>
      <c r="G331" s="1"/>
      <c r="H331" s="3"/>
      <c r="I331" s="3"/>
      <c r="J331" s="3"/>
      <c r="K331" s="3"/>
      <c r="L331" s="3"/>
      <c r="M331" s="3"/>
      <c r="N331" s="3"/>
      <c r="O331" s="3"/>
      <c r="P331" s="3"/>
      <c r="Q331" s="3"/>
      <c r="R331" s="3"/>
      <c r="S331" s="3"/>
      <c r="T331" s="3"/>
      <c r="U331" s="3"/>
      <c r="V331" s="3"/>
      <c r="W331" s="3"/>
      <c r="X331" s="3"/>
      <c r="Y331" s="3"/>
    </row>
    <row r="332" spans="1:25" ht="15.75" customHeight="1">
      <c r="A332" s="47"/>
      <c r="B332" s="48"/>
      <c r="C332" s="48"/>
      <c r="D332" s="48"/>
      <c r="E332" s="48"/>
      <c r="F332" s="1"/>
      <c r="G332" s="1"/>
      <c r="H332" s="3"/>
      <c r="I332" s="3"/>
      <c r="J332" s="3"/>
      <c r="K332" s="3"/>
      <c r="L332" s="3"/>
      <c r="M332" s="3"/>
      <c r="N332" s="3"/>
      <c r="O332" s="3"/>
      <c r="P332" s="3"/>
      <c r="Q332" s="3"/>
      <c r="R332" s="3"/>
      <c r="S332" s="3"/>
      <c r="T332" s="3"/>
      <c r="U332" s="3"/>
      <c r="V332" s="3"/>
      <c r="W332" s="3"/>
      <c r="X332" s="3"/>
      <c r="Y332" s="3"/>
    </row>
    <row r="333" spans="1:25" ht="15.75" customHeight="1">
      <c r="A333" s="47"/>
      <c r="B333" s="48"/>
      <c r="C333" s="48"/>
      <c r="D333" s="48"/>
      <c r="E333" s="48"/>
      <c r="F333" s="1"/>
      <c r="G333" s="1"/>
      <c r="H333" s="3"/>
      <c r="I333" s="3"/>
      <c r="J333" s="3"/>
      <c r="K333" s="3"/>
      <c r="L333" s="3"/>
      <c r="M333" s="3"/>
      <c r="N333" s="3"/>
      <c r="O333" s="3"/>
      <c r="P333" s="3"/>
      <c r="Q333" s="3"/>
      <c r="R333" s="3"/>
      <c r="S333" s="3"/>
      <c r="T333" s="3"/>
      <c r="U333" s="3"/>
      <c r="V333" s="3"/>
      <c r="W333" s="3"/>
      <c r="X333" s="3"/>
      <c r="Y333" s="3"/>
    </row>
    <row r="334" spans="1:25" ht="15.75" customHeight="1">
      <c r="A334" s="47"/>
      <c r="B334" s="48"/>
      <c r="C334" s="48"/>
      <c r="D334" s="48"/>
      <c r="E334" s="48"/>
      <c r="F334" s="1"/>
      <c r="G334" s="1"/>
      <c r="H334" s="3"/>
      <c r="I334" s="3"/>
      <c r="J334" s="3"/>
      <c r="K334" s="3"/>
      <c r="L334" s="3"/>
      <c r="M334" s="3"/>
      <c r="N334" s="3"/>
      <c r="O334" s="3"/>
      <c r="P334" s="3"/>
      <c r="Q334" s="3"/>
      <c r="R334" s="3"/>
      <c r="S334" s="3"/>
      <c r="T334" s="3"/>
      <c r="U334" s="3"/>
      <c r="V334" s="3"/>
      <c r="W334" s="3"/>
      <c r="X334" s="3"/>
      <c r="Y334" s="3"/>
    </row>
    <row r="335" spans="1:25" ht="15.75" customHeight="1">
      <c r="A335" s="47"/>
      <c r="B335" s="48"/>
      <c r="C335" s="48"/>
      <c r="D335" s="48"/>
      <c r="E335" s="48"/>
      <c r="F335" s="1"/>
      <c r="G335" s="1"/>
      <c r="H335" s="3"/>
      <c r="I335" s="3"/>
      <c r="J335" s="3"/>
      <c r="K335" s="3"/>
      <c r="L335" s="3"/>
      <c r="M335" s="3"/>
      <c r="N335" s="3"/>
      <c r="O335" s="3"/>
      <c r="P335" s="3"/>
      <c r="Q335" s="3"/>
      <c r="R335" s="3"/>
      <c r="S335" s="3"/>
      <c r="T335" s="3"/>
      <c r="U335" s="3"/>
      <c r="V335" s="3"/>
      <c r="W335" s="3"/>
      <c r="X335" s="3"/>
      <c r="Y335" s="3"/>
    </row>
    <row r="336" spans="1:25" ht="15.75" customHeight="1">
      <c r="A336" s="47"/>
      <c r="B336" s="48"/>
      <c r="C336" s="48"/>
      <c r="D336" s="48"/>
      <c r="E336" s="48"/>
      <c r="F336" s="1"/>
      <c r="G336" s="1"/>
      <c r="H336" s="3"/>
      <c r="I336" s="3"/>
      <c r="J336" s="3"/>
      <c r="K336" s="3"/>
      <c r="L336" s="3"/>
      <c r="M336" s="3"/>
      <c r="N336" s="3"/>
      <c r="O336" s="3"/>
      <c r="P336" s="3"/>
      <c r="Q336" s="3"/>
      <c r="R336" s="3"/>
      <c r="S336" s="3"/>
      <c r="T336" s="3"/>
      <c r="U336" s="3"/>
      <c r="V336" s="3"/>
      <c r="W336" s="3"/>
      <c r="X336" s="3"/>
      <c r="Y336" s="3"/>
    </row>
    <row r="337" spans="1:25" ht="15.75" customHeight="1">
      <c r="A337" s="47"/>
      <c r="B337" s="48"/>
      <c r="C337" s="48"/>
      <c r="D337" s="48"/>
      <c r="E337" s="48"/>
      <c r="F337" s="1"/>
      <c r="G337" s="1"/>
      <c r="H337" s="3"/>
      <c r="I337" s="3"/>
      <c r="J337" s="3"/>
      <c r="K337" s="3"/>
      <c r="L337" s="3"/>
      <c r="M337" s="3"/>
      <c r="N337" s="3"/>
      <c r="O337" s="3"/>
      <c r="P337" s="3"/>
      <c r="Q337" s="3"/>
      <c r="R337" s="3"/>
      <c r="S337" s="3"/>
      <c r="T337" s="3"/>
      <c r="U337" s="3"/>
      <c r="V337" s="3"/>
      <c r="W337" s="3"/>
      <c r="X337" s="3"/>
      <c r="Y337" s="3"/>
    </row>
    <row r="338" spans="1:25" ht="15.75" customHeight="1">
      <c r="A338" s="47"/>
      <c r="B338" s="48"/>
      <c r="C338" s="48"/>
      <c r="D338" s="48"/>
      <c r="E338" s="48"/>
      <c r="F338" s="1"/>
      <c r="G338" s="1"/>
      <c r="H338" s="3"/>
      <c r="I338" s="3"/>
      <c r="J338" s="3"/>
      <c r="K338" s="3"/>
      <c r="L338" s="3"/>
      <c r="M338" s="3"/>
      <c r="N338" s="3"/>
      <c r="O338" s="3"/>
      <c r="P338" s="3"/>
      <c r="Q338" s="3"/>
      <c r="R338" s="3"/>
      <c r="S338" s="3"/>
      <c r="T338" s="3"/>
      <c r="U338" s="3"/>
      <c r="V338" s="3"/>
      <c r="W338" s="3"/>
      <c r="X338" s="3"/>
      <c r="Y338" s="3"/>
    </row>
    <row r="339" spans="1:25" ht="15.75" customHeight="1">
      <c r="A339" s="47"/>
      <c r="B339" s="48"/>
      <c r="C339" s="48"/>
      <c r="D339" s="48"/>
      <c r="E339" s="48"/>
      <c r="F339" s="1"/>
      <c r="G339" s="1"/>
      <c r="H339" s="3"/>
      <c r="I339" s="3"/>
      <c r="J339" s="3"/>
      <c r="K339" s="3"/>
      <c r="L339" s="3"/>
      <c r="M339" s="3"/>
      <c r="N339" s="3"/>
      <c r="O339" s="3"/>
      <c r="P339" s="3"/>
      <c r="Q339" s="3"/>
      <c r="R339" s="3"/>
      <c r="S339" s="3"/>
      <c r="T339" s="3"/>
      <c r="U339" s="3"/>
      <c r="V339" s="3"/>
      <c r="W339" s="3"/>
      <c r="X339" s="3"/>
      <c r="Y339" s="3"/>
    </row>
    <row r="340" spans="1:25" ht="15.75" customHeight="1">
      <c r="A340" s="47"/>
      <c r="B340" s="48"/>
      <c r="C340" s="48"/>
      <c r="D340" s="48"/>
      <c r="E340" s="48"/>
      <c r="F340" s="1"/>
      <c r="G340" s="1"/>
      <c r="H340" s="3"/>
      <c r="I340" s="3"/>
      <c r="J340" s="3"/>
      <c r="K340" s="3"/>
      <c r="L340" s="3"/>
      <c r="M340" s="3"/>
      <c r="N340" s="3"/>
      <c r="O340" s="3"/>
      <c r="P340" s="3"/>
      <c r="Q340" s="3"/>
      <c r="R340" s="3"/>
      <c r="S340" s="3"/>
      <c r="T340" s="3"/>
      <c r="U340" s="3"/>
      <c r="V340" s="3"/>
      <c r="W340" s="3"/>
      <c r="X340" s="3"/>
      <c r="Y340" s="3"/>
    </row>
    <row r="341" spans="1:25" ht="15.75" customHeight="1">
      <c r="A341" s="47"/>
      <c r="B341" s="48"/>
      <c r="C341" s="48"/>
      <c r="D341" s="48"/>
      <c r="E341" s="48"/>
      <c r="F341" s="1"/>
      <c r="G341" s="1"/>
      <c r="H341" s="3"/>
      <c r="I341" s="3"/>
      <c r="J341" s="3"/>
      <c r="K341" s="3"/>
      <c r="L341" s="3"/>
      <c r="M341" s="3"/>
      <c r="N341" s="3"/>
      <c r="O341" s="3"/>
      <c r="P341" s="3"/>
      <c r="Q341" s="3"/>
      <c r="R341" s="3"/>
      <c r="S341" s="3"/>
      <c r="T341" s="3"/>
      <c r="U341" s="3"/>
      <c r="V341" s="3"/>
      <c r="W341" s="3"/>
      <c r="X341" s="3"/>
      <c r="Y341" s="3"/>
    </row>
    <row r="342" spans="1:25" ht="15.75" customHeight="1">
      <c r="A342" s="47"/>
      <c r="B342" s="48"/>
      <c r="C342" s="48"/>
      <c r="D342" s="48"/>
      <c r="E342" s="48"/>
      <c r="F342" s="1"/>
      <c r="G342" s="1"/>
      <c r="H342" s="3"/>
      <c r="I342" s="3"/>
      <c r="J342" s="3"/>
      <c r="K342" s="3"/>
      <c r="L342" s="3"/>
      <c r="M342" s="3"/>
      <c r="N342" s="3"/>
      <c r="O342" s="3"/>
      <c r="P342" s="3"/>
      <c r="Q342" s="3"/>
      <c r="R342" s="3"/>
      <c r="S342" s="3"/>
      <c r="T342" s="3"/>
      <c r="U342" s="3"/>
      <c r="V342" s="3"/>
      <c r="W342" s="3"/>
      <c r="X342" s="3"/>
      <c r="Y342" s="3"/>
    </row>
    <row r="343" spans="1:25" ht="15.75" customHeight="1">
      <c r="A343" s="47"/>
      <c r="B343" s="48"/>
      <c r="C343" s="48"/>
      <c r="D343" s="48"/>
      <c r="E343" s="48"/>
      <c r="F343" s="1"/>
      <c r="G343" s="1"/>
      <c r="H343" s="3"/>
      <c r="I343" s="3"/>
      <c r="J343" s="3"/>
      <c r="K343" s="3"/>
      <c r="L343" s="3"/>
      <c r="M343" s="3"/>
      <c r="N343" s="3"/>
      <c r="O343" s="3"/>
      <c r="P343" s="3"/>
      <c r="Q343" s="3"/>
      <c r="R343" s="3"/>
      <c r="S343" s="3"/>
      <c r="T343" s="3"/>
      <c r="U343" s="3"/>
      <c r="V343" s="3"/>
      <c r="W343" s="3"/>
      <c r="X343" s="3"/>
      <c r="Y343" s="3"/>
    </row>
    <row r="344" spans="1:25" ht="15.75" customHeight="1">
      <c r="A344" s="47"/>
      <c r="B344" s="48"/>
      <c r="C344" s="48"/>
      <c r="D344" s="48"/>
      <c r="E344" s="48"/>
      <c r="F344" s="1"/>
      <c r="G344" s="1"/>
      <c r="H344" s="3"/>
      <c r="I344" s="3"/>
      <c r="J344" s="3"/>
      <c r="K344" s="3"/>
      <c r="L344" s="3"/>
      <c r="M344" s="3"/>
      <c r="N344" s="3"/>
      <c r="O344" s="3"/>
      <c r="P344" s="3"/>
      <c r="Q344" s="3"/>
      <c r="R344" s="3"/>
      <c r="S344" s="3"/>
      <c r="T344" s="3"/>
      <c r="U344" s="3"/>
      <c r="V344" s="3"/>
      <c r="W344" s="3"/>
      <c r="X344" s="3"/>
      <c r="Y344" s="3"/>
    </row>
    <row r="345" spans="1:25" ht="15.75" customHeight="1">
      <c r="A345" s="47"/>
      <c r="B345" s="48"/>
      <c r="C345" s="48"/>
      <c r="D345" s="48"/>
      <c r="E345" s="48"/>
      <c r="F345" s="1"/>
      <c r="G345" s="1"/>
      <c r="H345" s="3"/>
      <c r="I345" s="3"/>
      <c r="J345" s="3"/>
      <c r="K345" s="3"/>
      <c r="L345" s="3"/>
      <c r="M345" s="3"/>
      <c r="N345" s="3"/>
      <c r="O345" s="3"/>
      <c r="P345" s="3"/>
      <c r="Q345" s="3"/>
      <c r="R345" s="3"/>
      <c r="S345" s="3"/>
      <c r="T345" s="3"/>
      <c r="U345" s="3"/>
      <c r="V345" s="3"/>
      <c r="W345" s="3"/>
      <c r="X345" s="3"/>
      <c r="Y345" s="3"/>
    </row>
    <row r="346" spans="1:25" ht="15.75" customHeight="1">
      <c r="A346" s="47"/>
      <c r="B346" s="48"/>
      <c r="C346" s="48"/>
      <c r="D346" s="48"/>
      <c r="E346" s="48"/>
      <c r="F346" s="1"/>
      <c r="G346" s="1"/>
      <c r="H346" s="3"/>
      <c r="I346" s="3"/>
      <c r="J346" s="3"/>
      <c r="K346" s="3"/>
      <c r="L346" s="3"/>
      <c r="M346" s="3"/>
      <c r="N346" s="3"/>
      <c r="O346" s="3"/>
      <c r="P346" s="3"/>
      <c r="Q346" s="3"/>
      <c r="R346" s="3"/>
      <c r="S346" s="3"/>
      <c r="T346" s="3"/>
      <c r="U346" s="3"/>
      <c r="V346" s="3"/>
      <c r="W346" s="3"/>
      <c r="X346" s="3"/>
      <c r="Y346" s="3"/>
    </row>
    <row r="347" spans="1:25" ht="15.75" customHeight="1">
      <c r="A347" s="47"/>
      <c r="B347" s="48"/>
      <c r="C347" s="48"/>
      <c r="D347" s="48"/>
      <c r="E347" s="48"/>
      <c r="F347" s="1"/>
      <c r="G347" s="1"/>
      <c r="H347" s="3"/>
      <c r="I347" s="3"/>
      <c r="J347" s="3"/>
      <c r="K347" s="3"/>
      <c r="L347" s="3"/>
      <c r="M347" s="3"/>
      <c r="N347" s="3"/>
      <c r="O347" s="3"/>
      <c r="P347" s="3"/>
      <c r="Q347" s="3"/>
      <c r="R347" s="3"/>
      <c r="S347" s="3"/>
      <c r="T347" s="3"/>
      <c r="U347" s="3"/>
      <c r="V347" s="3"/>
      <c r="W347" s="3"/>
      <c r="X347" s="3"/>
      <c r="Y347" s="3"/>
    </row>
    <row r="348" spans="1:25" ht="15.75" customHeight="1">
      <c r="A348" s="47"/>
      <c r="B348" s="48"/>
      <c r="C348" s="48"/>
      <c r="D348" s="48"/>
      <c r="E348" s="48"/>
      <c r="F348" s="1"/>
      <c r="G348" s="1"/>
      <c r="H348" s="3"/>
      <c r="I348" s="3"/>
      <c r="J348" s="3"/>
      <c r="K348" s="3"/>
      <c r="L348" s="3"/>
      <c r="M348" s="3"/>
      <c r="N348" s="3"/>
      <c r="O348" s="3"/>
      <c r="P348" s="3"/>
      <c r="Q348" s="3"/>
      <c r="R348" s="3"/>
      <c r="S348" s="3"/>
      <c r="T348" s="3"/>
      <c r="U348" s="3"/>
      <c r="V348" s="3"/>
      <c r="W348" s="3"/>
      <c r="X348" s="3"/>
      <c r="Y348" s="3"/>
    </row>
    <row r="349" spans="1:25" ht="15.75" customHeight="1">
      <c r="A349" s="47"/>
      <c r="B349" s="48"/>
      <c r="C349" s="48"/>
      <c r="D349" s="48"/>
      <c r="E349" s="48"/>
      <c r="F349" s="1"/>
      <c r="G349" s="1"/>
      <c r="H349" s="3"/>
      <c r="I349" s="3"/>
      <c r="J349" s="3"/>
      <c r="K349" s="3"/>
      <c r="L349" s="3"/>
      <c r="M349" s="3"/>
      <c r="N349" s="3"/>
      <c r="O349" s="3"/>
      <c r="P349" s="3"/>
      <c r="Q349" s="3"/>
      <c r="R349" s="3"/>
      <c r="S349" s="3"/>
      <c r="T349" s="3"/>
      <c r="U349" s="3"/>
      <c r="V349" s="3"/>
      <c r="W349" s="3"/>
      <c r="X349" s="3"/>
      <c r="Y349" s="3"/>
    </row>
    <row r="350" spans="1:25" ht="15.75" customHeight="1">
      <c r="A350" s="47"/>
      <c r="B350" s="48"/>
      <c r="C350" s="48"/>
      <c r="D350" s="48"/>
      <c r="E350" s="48"/>
      <c r="F350" s="1"/>
      <c r="G350" s="1"/>
      <c r="H350" s="3"/>
      <c r="I350" s="3"/>
      <c r="J350" s="3"/>
      <c r="K350" s="3"/>
      <c r="L350" s="3"/>
      <c r="M350" s="3"/>
      <c r="N350" s="3"/>
      <c r="O350" s="3"/>
      <c r="P350" s="3"/>
      <c r="Q350" s="3"/>
      <c r="R350" s="3"/>
      <c r="S350" s="3"/>
      <c r="T350" s="3"/>
      <c r="U350" s="3"/>
      <c r="V350" s="3"/>
      <c r="W350" s="3"/>
      <c r="X350" s="3"/>
      <c r="Y350" s="3"/>
    </row>
    <row r="351" spans="1:25" ht="15.75" customHeight="1">
      <c r="A351" s="47"/>
      <c r="B351" s="48"/>
      <c r="C351" s="48"/>
      <c r="D351" s="48"/>
      <c r="E351" s="48"/>
      <c r="F351" s="1"/>
      <c r="G351" s="1"/>
      <c r="H351" s="3"/>
      <c r="I351" s="3"/>
      <c r="J351" s="3"/>
      <c r="K351" s="3"/>
      <c r="L351" s="3"/>
      <c r="M351" s="3"/>
      <c r="N351" s="3"/>
      <c r="O351" s="3"/>
      <c r="P351" s="3"/>
      <c r="Q351" s="3"/>
      <c r="R351" s="3"/>
      <c r="S351" s="3"/>
      <c r="T351" s="3"/>
      <c r="U351" s="3"/>
      <c r="V351" s="3"/>
      <c r="W351" s="3"/>
      <c r="X351" s="3"/>
      <c r="Y351" s="3"/>
    </row>
    <row r="352" spans="1:25" ht="15.75" customHeight="1">
      <c r="A352" s="47"/>
      <c r="B352" s="48"/>
      <c r="C352" s="48"/>
      <c r="D352" s="48"/>
      <c r="E352" s="48"/>
      <c r="F352" s="1"/>
      <c r="G352" s="1"/>
      <c r="H352" s="3"/>
      <c r="I352" s="3"/>
      <c r="J352" s="3"/>
      <c r="K352" s="3"/>
      <c r="L352" s="3"/>
      <c r="M352" s="3"/>
      <c r="N352" s="3"/>
      <c r="O352" s="3"/>
      <c r="P352" s="3"/>
      <c r="Q352" s="3"/>
      <c r="R352" s="3"/>
      <c r="S352" s="3"/>
      <c r="T352" s="3"/>
      <c r="U352" s="3"/>
      <c r="V352" s="3"/>
      <c r="W352" s="3"/>
      <c r="X352" s="3"/>
      <c r="Y352" s="3"/>
    </row>
    <row r="353" spans="1:25" ht="15.75" customHeight="1">
      <c r="A353" s="47"/>
      <c r="B353" s="48"/>
      <c r="C353" s="48"/>
      <c r="D353" s="48"/>
      <c r="E353" s="48"/>
      <c r="F353" s="1"/>
      <c r="G353" s="1"/>
      <c r="H353" s="3"/>
      <c r="I353" s="3"/>
      <c r="J353" s="3"/>
      <c r="K353" s="3"/>
      <c r="L353" s="3"/>
      <c r="M353" s="3"/>
      <c r="N353" s="3"/>
      <c r="O353" s="3"/>
      <c r="P353" s="3"/>
      <c r="Q353" s="3"/>
      <c r="R353" s="3"/>
      <c r="S353" s="3"/>
      <c r="T353" s="3"/>
      <c r="U353" s="3"/>
      <c r="V353" s="3"/>
      <c r="W353" s="3"/>
      <c r="X353" s="3"/>
      <c r="Y353" s="3"/>
    </row>
    <row r="354" spans="1:25" ht="15.75" customHeight="1">
      <c r="A354" s="47"/>
      <c r="B354" s="48"/>
      <c r="C354" s="48"/>
      <c r="D354" s="48"/>
      <c r="E354" s="48"/>
      <c r="F354" s="1"/>
      <c r="G354" s="1"/>
      <c r="H354" s="3"/>
      <c r="I354" s="3"/>
      <c r="J354" s="3"/>
      <c r="K354" s="3"/>
      <c r="L354" s="3"/>
      <c r="M354" s="3"/>
      <c r="N354" s="3"/>
      <c r="O354" s="3"/>
      <c r="P354" s="3"/>
      <c r="Q354" s="3"/>
      <c r="R354" s="3"/>
      <c r="S354" s="3"/>
      <c r="T354" s="3"/>
      <c r="U354" s="3"/>
      <c r="V354" s="3"/>
      <c r="W354" s="3"/>
      <c r="X354" s="3"/>
      <c r="Y354" s="3"/>
    </row>
    <row r="355" spans="1:25" ht="15.75" customHeight="1">
      <c r="A355" s="47"/>
      <c r="B355" s="48"/>
      <c r="C355" s="48"/>
      <c r="D355" s="48"/>
      <c r="E355" s="48"/>
      <c r="F355" s="1"/>
      <c r="G355" s="1"/>
      <c r="H355" s="3"/>
      <c r="I355" s="3"/>
      <c r="J355" s="3"/>
      <c r="K355" s="3"/>
      <c r="L355" s="3"/>
      <c r="M355" s="3"/>
      <c r="N355" s="3"/>
      <c r="O355" s="3"/>
      <c r="P355" s="3"/>
      <c r="Q355" s="3"/>
      <c r="R355" s="3"/>
      <c r="S355" s="3"/>
      <c r="T355" s="3"/>
      <c r="U355" s="3"/>
      <c r="V355" s="3"/>
      <c r="W355" s="3"/>
      <c r="X355" s="3"/>
      <c r="Y355" s="3"/>
    </row>
    <row r="356" spans="1:25" ht="15.75" customHeight="1">
      <c r="A356" s="47"/>
      <c r="B356" s="48"/>
      <c r="C356" s="48"/>
      <c r="D356" s="48"/>
      <c r="E356" s="48"/>
      <c r="F356" s="1"/>
      <c r="G356" s="1"/>
      <c r="H356" s="3"/>
      <c r="I356" s="3"/>
      <c r="J356" s="3"/>
      <c r="K356" s="3"/>
      <c r="L356" s="3"/>
      <c r="M356" s="3"/>
      <c r="N356" s="3"/>
      <c r="O356" s="3"/>
      <c r="P356" s="3"/>
      <c r="Q356" s="3"/>
      <c r="R356" s="3"/>
      <c r="S356" s="3"/>
      <c r="T356" s="3"/>
      <c r="U356" s="3"/>
      <c r="V356" s="3"/>
      <c r="W356" s="3"/>
      <c r="X356" s="3"/>
      <c r="Y356" s="3"/>
    </row>
    <row r="357" spans="1:25" ht="15.75" customHeight="1">
      <c r="A357" s="47"/>
      <c r="B357" s="48"/>
      <c r="C357" s="48"/>
      <c r="D357" s="48"/>
      <c r="E357" s="48"/>
      <c r="F357" s="1"/>
      <c r="G357" s="1"/>
      <c r="H357" s="3"/>
      <c r="I357" s="3"/>
      <c r="J357" s="3"/>
      <c r="K357" s="3"/>
      <c r="L357" s="3"/>
      <c r="M357" s="3"/>
      <c r="N357" s="3"/>
      <c r="O357" s="3"/>
      <c r="P357" s="3"/>
      <c r="Q357" s="3"/>
      <c r="R357" s="3"/>
      <c r="S357" s="3"/>
      <c r="T357" s="3"/>
      <c r="U357" s="3"/>
      <c r="V357" s="3"/>
      <c r="W357" s="3"/>
      <c r="X357" s="3"/>
      <c r="Y357" s="3"/>
    </row>
    <row r="358" spans="1:25" ht="15.75" customHeight="1">
      <c r="A358" s="47"/>
      <c r="B358" s="48"/>
      <c r="C358" s="48"/>
      <c r="D358" s="48"/>
      <c r="E358" s="48"/>
      <c r="F358" s="1"/>
      <c r="G358" s="1"/>
      <c r="H358" s="3"/>
      <c r="I358" s="3"/>
      <c r="J358" s="3"/>
      <c r="K358" s="3"/>
      <c r="L358" s="3"/>
      <c r="M358" s="3"/>
      <c r="N358" s="3"/>
      <c r="O358" s="3"/>
      <c r="P358" s="3"/>
      <c r="Q358" s="3"/>
      <c r="R358" s="3"/>
      <c r="S358" s="3"/>
      <c r="T358" s="3"/>
      <c r="U358" s="3"/>
      <c r="V358" s="3"/>
      <c r="W358" s="3"/>
      <c r="X358" s="3"/>
      <c r="Y358" s="3"/>
    </row>
    <row r="359" spans="1:25" ht="15.75" customHeight="1">
      <c r="A359" s="47"/>
      <c r="B359" s="48"/>
      <c r="C359" s="48"/>
      <c r="D359" s="48"/>
      <c r="E359" s="48"/>
      <c r="F359" s="1"/>
      <c r="G359" s="1"/>
      <c r="H359" s="3"/>
      <c r="I359" s="3"/>
      <c r="J359" s="3"/>
      <c r="K359" s="3"/>
      <c r="L359" s="3"/>
      <c r="M359" s="3"/>
      <c r="N359" s="3"/>
      <c r="O359" s="3"/>
      <c r="P359" s="3"/>
      <c r="Q359" s="3"/>
      <c r="R359" s="3"/>
      <c r="S359" s="3"/>
      <c r="T359" s="3"/>
      <c r="U359" s="3"/>
      <c r="V359" s="3"/>
      <c r="W359" s="3"/>
      <c r="X359" s="3"/>
      <c r="Y359" s="3"/>
    </row>
    <row r="360" spans="1:25" ht="15.75" customHeight="1">
      <c r="A360" s="47"/>
      <c r="B360" s="48"/>
      <c r="C360" s="48"/>
      <c r="D360" s="48"/>
      <c r="E360" s="48"/>
      <c r="F360" s="1"/>
      <c r="G360" s="1"/>
      <c r="H360" s="3"/>
      <c r="I360" s="3"/>
      <c r="J360" s="3"/>
      <c r="K360" s="3"/>
      <c r="L360" s="3"/>
      <c r="M360" s="3"/>
      <c r="N360" s="3"/>
      <c r="O360" s="3"/>
      <c r="P360" s="3"/>
      <c r="Q360" s="3"/>
      <c r="R360" s="3"/>
      <c r="S360" s="3"/>
      <c r="T360" s="3"/>
      <c r="U360" s="3"/>
      <c r="V360" s="3"/>
      <c r="W360" s="3"/>
      <c r="X360" s="3"/>
      <c r="Y360" s="3"/>
    </row>
    <row r="361" spans="1:25" ht="15.75" customHeight="1">
      <c r="A361" s="47"/>
      <c r="B361" s="48"/>
      <c r="C361" s="48"/>
      <c r="D361" s="48"/>
      <c r="E361" s="48"/>
      <c r="F361" s="1"/>
      <c r="G361" s="1"/>
      <c r="H361" s="3"/>
      <c r="I361" s="3"/>
      <c r="J361" s="3"/>
      <c r="K361" s="3"/>
      <c r="L361" s="3"/>
      <c r="M361" s="3"/>
      <c r="N361" s="3"/>
      <c r="O361" s="3"/>
      <c r="P361" s="3"/>
      <c r="Q361" s="3"/>
      <c r="R361" s="3"/>
      <c r="S361" s="3"/>
      <c r="T361" s="3"/>
      <c r="U361" s="3"/>
      <c r="V361" s="3"/>
      <c r="W361" s="3"/>
      <c r="X361" s="3"/>
      <c r="Y361" s="3"/>
    </row>
    <row r="362" spans="1:25" ht="15.75" customHeight="1">
      <c r="A362" s="47"/>
      <c r="B362" s="48"/>
      <c r="C362" s="48"/>
      <c r="D362" s="48"/>
      <c r="E362" s="48"/>
      <c r="F362" s="1"/>
      <c r="G362" s="1"/>
      <c r="H362" s="3"/>
      <c r="I362" s="3"/>
      <c r="J362" s="3"/>
      <c r="K362" s="3"/>
      <c r="L362" s="3"/>
      <c r="M362" s="3"/>
      <c r="N362" s="3"/>
      <c r="O362" s="3"/>
      <c r="P362" s="3"/>
      <c r="Q362" s="3"/>
      <c r="R362" s="3"/>
      <c r="S362" s="3"/>
      <c r="T362" s="3"/>
      <c r="U362" s="3"/>
      <c r="V362" s="3"/>
      <c r="W362" s="3"/>
      <c r="X362" s="3"/>
      <c r="Y362" s="3"/>
    </row>
    <row r="363" spans="1:25" ht="15.75" customHeight="1">
      <c r="A363" s="47"/>
      <c r="B363" s="48"/>
      <c r="C363" s="48"/>
      <c r="D363" s="48"/>
      <c r="E363" s="48"/>
      <c r="F363" s="1"/>
      <c r="G363" s="1"/>
      <c r="H363" s="3"/>
      <c r="I363" s="3"/>
      <c r="J363" s="3"/>
      <c r="K363" s="3"/>
      <c r="L363" s="3"/>
      <c r="M363" s="3"/>
      <c r="N363" s="3"/>
      <c r="O363" s="3"/>
      <c r="P363" s="3"/>
      <c r="Q363" s="3"/>
      <c r="R363" s="3"/>
      <c r="S363" s="3"/>
      <c r="T363" s="3"/>
      <c r="U363" s="3"/>
      <c r="V363" s="3"/>
      <c r="W363" s="3"/>
      <c r="X363" s="3"/>
      <c r="Y363" s="3"/>
    </row>
    <row r="364" spans="1:25" ht="15.75" customHeight="1">
      <c r="A364" s="47"/>
      <c r="B364" s="48"/>
      <c r="C364" s="48"/>
      <c r="D364" s="48"/>
      <c r="E364" s="48"/>
      <c r="F364" s="1"/>
      <c r="G364" s="1"/>
      <c r="H364" s="3"/>
      <c r="I364" s="3"/>
      <c r="J364" s="3"/>
      <c r="K364" s="3"/>
      <c r="L364" s="3"/>
      <c r="M364" s="3"/>
      <c r="N364" s="3"/>
      <c r="O364" s="3"/>
      <c r="P364" s="3"/>
      <c r="Q364" s="3"/>
      <c r="R364" s="3"/>
      <c r="S364" s="3"/>
      <c r="T364" s="3"/>
      <c r="U364" s="3"/>
      <c r="V364" s="3"/>
      <c r="W364" s="3"/>
      <c r="X364" s="3"/>
      <c r="Y364" s="3"/>
    </row>
    <row r="365" spans="1:25" ht="15.75" customHeight="1">
      <c r="A365" s="47"/>
      <c r="B365" s="48"/>
      <c r="C365" s="48"/>
      <c r="D365" s="48"/>
      <c r="E365" s="48"/>
      <c r="F365" s="1"/>
      <c r="G365" s="1"/>
      <c r="H365" s="3"/>
      <c r="I365" s="3"/>
      <c r="J365" s="3"/>
      <c r="K365" s="3"/>
      <c r="L365" s="3"/>
      <c r="M365" s="3"/>
      <c r="N365" s="3"/>
      <c r="O365" s="3"/>
      <c r="P365" s="3"/>
      <c r="Q365" s="3"/>
      <c r="R365" s="3"/>
      <c r="S365" s="3"/>
      <c r="T365" s="3"/>
      <c r="U365" s="3"/>
      <c r="V365" s="3"/>
      <c r="W365" s="3"/>
      <c r="X365" s="3"/>
      <c r="Y365" s="3"/>
    </row>
    <row r="366" spans="1:25" ht="15.75" customHeight="1">
      <c r="A366" s="47"/>
      <c r="B366" s="48"/>
      <c r="C366" s="48"/>
      <c r="D366" s="48"/>
      <c r="E366" s="48"/>
      <c r="F366" s="1"/>
      <c r="G366" s="1"/>
      <c r="H366" s="3"/>
      <c r="I366" s="3"/>
      <c r="J366" s="3"/>
      <c r="K366" s="3"/>
      <c r="L366" s="3"/>
      <c r="M366" s="3"/>
      <c r="N366" s="3"/>
      <c r="O366" s="3"/>
      <c r="P366" s="3"/>
      <c r="Q366" s="3"/>
      <c r="R366" s="3"/>
      <c r="S366" s="3"/>
      <c r="T366" s="3"/>
      <c r="U366" s="3"/>
      <c r="V366" s="3"/>
      <c r="W366" s="3"/>
      <c r="X366" s="3"/>
      <c r="Y366" s="3"/>
    </row>
    <row r="367" spans="1:25" ht="15.75" customHeight="1">
      <c r="A367" s="47"/>
      <c r="B367" s="48"/>
      <c r="C367" s="48"/>
      <c r="D367" s="48"/>
      <c r="E367" s="48"/>
      <c r="F367" s="1"/>
      <c r="G367" s="1"/>
      <c r="H367" s="3"/>
      <c r="I367" s="3"/>
      <c r="J367" s="3"/>
      <c r="K367" s="3"/>
      <c r="L367" s="3"/>
      <c r="M367" s="3"/>
      <c r="N367" s="3"/>
      <c r="O367" s="3"/>
      <c r="P367" s="3"/>
      <c r="Q367" s="3"/>
      <c r="R367" s="3"/>
      <c r="S367" s="3"/>
      <c r="T367" s="3"/>
      <c r="U367" s="3"/>
      <c r="V367" s="3"/>
      <c r="W367" s="3"/>
      <c r="X367" s="3"/>
      <c r="Y367" s="3"/>
    </row>
    <row r="368" spans="1:25" ht="15.75" customHeight="1">
      <c r="A368" s="47"/>
      <c r="B368" s="48"/>
      <c r="C368" s="48"/>
      <c r="D368" s="48"/>
      <c r="E368" s="48"/>
      <c r="F368" s="1"/>
      <c r="G368" s="1"/>
      <c r="H368" s="3"/>
      <c r="I368" s="3"/>
      <c r="J368" s="3"/>
      <c r="K368" s="3"/>
      <c r="L368" s="3"/>
      <c r="M368" s="3"/>
      <c r="N368" s="3"/>
      <c r="O368" s="3"/>
      <c r="P368" s="3"/>
      <c r="Q368" s="3"/>
      <c r="R368" s="3"/>
      <c r="S368" s="3"/>
      <c r="T368" s="3"/>
      <c r="U368" s="3"/>
      <c r="V368" s="3"/>
      <c r="W368" s="3"/>
      <c r="X368" s="3"/>
      <c r="Y368" s="3"/>
    </row>
    <row r="369" spans="1:25" ht="15.75" customHeight="1">
      <c r="A369" s="47"/>
      <c r="B369" s="48"/>
      <c r="C369" s="48"/>
      <c r="D369" s="48"/>
      <c r="E369" s="48"/>
      <c r="F369" s="1"/>
      <c r="G369" s="1"/>
      <c r="H369" s="3"/>
      <c r="I369" s="3"/>
      <c r="J369" s="3"/>
      <c r="K369" s="3"/>
      <c r="L369" s="3"/>
      <c r="M369" s="3"/>
      <c r="N369" s="3"/>
      <c r="O369" s="3"/>
      <c r="P369" s="3"/>
      <c r="Q369" s="3"/>
      <c r="R369" s="3"/>
      <c r="S369" s="3"/>
      <c r="T369" s="3"/>
      <c r="U369" s="3"/>
      <c r="V369" s="3"/>
      <c r="W369" s="3"/>
      <c r="X369" s="3"/>
      <c r="Y369" s="3"/>
    </row>
    <row r="370" spans="1:25" ht="15.75" customHeight="1">
      <c r="A370" s="47"/>
      <c r="B370" s="48"/>
      <c r="C370" s="48"/>
      <c r="D370" s="48"/>
      <c r="E370" s="48"/>
      <c r="F370" s="1"/>
      <c r="G370" s="1"/>
      <c r="H370" s="3"/>
      <c r="I370" s="3"/>
      <c r="J370" s="3"/>
      <c r="K370" s="3"/>
      <c r="L370" s="3"/>
      <c r="M370" s="3"/>
      <c r="N370" s="3"/>
      <c r="O370" s="3"/>
      <c r="P370" s="3"/>
      <c r="Q370" s="3"/>
      <c r="R370" s="3"/>
      <c r="S370" s="3"/>
      <c r="T370" s="3"/>
      <c r="U370" s="3"/>
      <c r="V370" s="3"/>
      <c r="W370" s="3"/>
      <c r="X370" s="3"/>
      <c r="Y370" s="3"/>
    </row>
    <row r="371" spans="1:25" ht="15.75" customHeight="1">
      <c r="A371" s="47"/>
      <c r="B371" s="48"/>
      <c r="C371" s="48"/>
      <c r="D371" s="48"/>
      <c r="E371" s="48"/>
      <c r="F371" s="1"/>
      <c r="G371" s="1"/>
      <c r="H371" s="3"/>
      <c r="I371" s="3"/>
      <c r="J371" s="3"/>
      <c r="K371" s="3"/>
      <c r="L371" s="3"/>
      <c r="M371" s="3"/>
      <c r="N371" s="3"/>
      <c r="O371" s="3"/>
      <c r="P371" s="3"/>
      <c r="Q371" s="3"/>
      <c r="R371" s="3"/>
      <c r="S371" s="3"/>
      <c r="T371" s="3"/>
      <c r="U371" s="3"/>
      <c r="V371" s="3"/>
      <c r="W371" s="3"/>
      <c r="X371" s="3"/>
      <c r="Y371" s="3"/>
    </row>
    <row r="372" spans="1:25" ht="15.75" customHeight="1">
      <c r="A372" s="47"/>
      <c r="B372" s="48"/>
      <c r="C372" s="48"/>
      <c r="D372" s="48"/>
      <c r="E372" s="48"/>
      <c r="F372" s="1"/>
      <c r="G372" s="1"/>
      <c r="H372" s="3"/>
      <c r="I372" s="3"/>
      <c r="J372" s="3"/>
      <c r="K372" s="3"/>
      <c r="L372" s="3"/>
      <c r="M372" s="3"/>
      <c r="N372" s="3"/>
      <c r="O372" s="3"/>
      <c r="P372" s="3"/>
      <c r="Q372" s="3"/>
      <c r="R372" s="3"/>
      <c r="S372" s="3"/>
      <c r="T372" s="3"/>
      <c r="U372" s="3"/>
      <c r="V372" s="3"/>
      <c r="W372" s="3"/>
      <c r="X372" s="3"/>
      <c r="Y372" s="3"/>
    </row>
    <row r="373" spans="1:25" ht="15.75" customHeight="1">
      <c r="A373" s="47"/>
      <c r="B373" s="48"/>
      <c r="C373" s="48"/>
      <c r="D373" s="48"/>
      <c r="E373" s="48"/>
      <c r="F373" s="1"/>
      <c r="G373" s="1"/>
      <c r="H373" s="3"/>
      <c r="I373" s="3"/>
      <c r="J373" s="3"/>
      <c r="K373" s="3"/>
      <c r="L373" s="3"/>
      <c r="M373" s="3"/>
      <c r="N373" s="3"/>
      <c r="O373" s="3"/>
      <c r="P373" s="3"/>
      <c r="Q373" s="3"/>
      <c r="R373" s="3"/>
      <c r="S373" s="3"/>
      <c r="T373" s="3"/>
      <c r="U373" s="3"/>
      <c r="V373" s="3"/>
      <c r="W373" s="3"/>
      <c r="X373" s="3"/>
      <c r="Y373" s="3"/>
    </row>
    <row r="374" spans="1:25" ht="15.75" customHeight="1">
      <c r="A374" s="47"/>
      <c r="B374" s="48"/>
      <c r="C374" s="48"/>
      <c r="D374" s="48"/>
      <c r="E374" s="48"/>
      <c r="F374" s="1"/>
      <c r="G374" s="1"/>
      <c r="H374" s="3"/>
      <c r="I374" s="3"/>
      <c r="J374" s="3"/>
      <c r="K374" s="3"/>
      <c r="L374" s="3"/>
      <c r="M374" s="3"/>
      <c r="N374" s="3"/>
      <c r="O374" s="3"/>
      <c r="P374" s="3"/>
      <c r="Q374" s="3"/>
      <c r="R374" s="3"/>
      <c r="S374" s="3"/>
      <c r="T374" s="3"/>
      <c r="U374" s="3"/>
      <c r="V374" s="3"/>
      <c r="W374" s="3"/>
      <c r="X374" s="3"/>
      <c r="Y374" s="3"/>
    </row>
    <row r="375" spans="1:25" ht="15.75" customHeight="1">
      <c r="A375" s="47"/>
      <c r="B375" s="48"/>
      <c r="C375" s="48"/>
      <c r="D375" s="48"/>
      <c r="E375" s="48"/>
      <c r="F375" s="1"/>
      <c r="G375" s="1"/>
      <c r="H375" s="3"/>
      <c r="I375" s="3"/>
      <c r="J375" s="3"/>
      <c r="K375" s="3"/>
      <c r="L375" s="3"/>
      <c r="M375" s="3"/>
      <c r="N375" s="3"/>
      <c r="O375" s="3"/>
      <c r="P375" s="3"/>
      <c r="Q375" s="3"/>
      <c r="R375" s="3"/>
      <c r="S375" s="3"/>
      <c r="T375" s="3"/>
      <c r="U375" s="3"/>
      <c r="V375" s="3"/>
      <c r="W375" s="3"/>
      <c r="X375" s="3"/>
      <c r="Y375" s="3"/>
    </row>
    <row r="376" spans="1:25" ht="15.75" customHeight="1">
      <c r="A376" s="47"/>
      <c r="B376" s="48"/>
      <c r="C376" s="48"/>
      <c r="D376" s="48"/>
      <c r="E376" s="48"/>
      <c r="F376" s="1"/>
      <c r="G376" s="1"/>
      <c r="H376" s="3"/>
      <c r="I376" s="3"/>
      <c r="J376" s="3"/>
      <c r="K376" s="3"/>
      <c r="L376" s="3"/>
      <c r="M376" s="3"/>
      <c r="N376" s="3"/>
      <c r="O376" s="3"/>
      <c r="P376" s="3"/>
      <c r="Q376" s="3"/>
      <c r="R376" s="3"/>
      <c r="S376" s="3"/>
      <c r="T376" s="3"/>
      <c r="U376" s="3"/>
      <c r="V376" s="3"/>
      <c r="W376" s="3"/>
      <c r="X376" s="3"/>
      <c r="Y376" s="3"/>
    </row>
    <row r="377" spans="1:25" ht="15.75" customHeight="1">
      <c r="A377" s="47"/>
      <c r="B377" s="48"/>
      <c r="C377" s="48"/>
      <c r="D377" s="48"/>
      <c r="E377" s="48"/>
      <c r="F377" s="1"/>
      <c r="G377" s="1"/>
      <c r="H377" s="3"/>
      <c r="I377" s="3"/>
      <c r="J377" s="3"/>
      <c r="K377" s="3"/>
      <c r="L377" s="3"/>
      <c r="M377" s="3"/>
      <c r="N377" s="3"/>
      <c r="O377" s="3"/>
      <c r="P377" s="3"/>
      <c r="Q377" s="3"/>
      <c r="R377" s="3"/>
      <c r="S377" s="3"/>
      <c r="T377" s="3"/>
      <c r="U377" s="3"/>
      <c r="V377" s="3"/>
      <c r="W377" s="3"/>
      <c r="X377" s="3"/>
      <c r="Y377" s="3"/>
    </row>
    <row r="378" spans="1:25" ht="15.75" customHeight="1">
      <c r="A378" s="47"/>
      <c r="B378" s="48"/>
      <c r="C378" s="48"/>
      <c r="D378" s="48"/>
      <c r="E378" s="48"/>
      <c r="F378" s="1"/>
      <c r="G378" s="1"/>
      <c r="H378" s="3"/>
      <c r="I378" s="3"/>
      <c r="J378" s="3"/>
      <c r="K378" s="3"/>
      <c r="L378" s="3"/>
      <c r="M378" s="3"/>
      <c r="N378" s="3"/>
      <c r="O378" s="3"/>
      <c r="P378" s="3"/>
      <c r="Q378" s="3"/>
      <c r="R378" s="3"/>
      <c r="S378" s="3"/>
      <c r="T378" s="3"/>
      <c r="U378" s="3"/>
      <c r="V378" s="3"/>
      <c r="W378" s="3"/>
      <c r="X378" s="3"/>
      <c r="Y378" s="3"/>
    </row>
    <row r="379" spans="1:25" ht="15.75" customHeight="1">
      <c r="A379" s="47"/>
      <c r="B379" s="48"/>
      <c r="C379" s="48"/>
      <c r="D379" s="48"/>
      <c r="E379" s="48"/>
      <c r="F379" s="1"/>
      <c r="G379" s="1"/>
      <c r="H379" s="3"/>
      <c r="I379" s="3"/>
      <c r="J379" s="3"/>
      <c r="K379" s="3"/>
      <c r="L379" s="3"/>
      <c r="M379" s="3"/>
      <c r="N379" s="3"/>
      <c r="O379" s="3"/>
      <c r="P379" s="3"/>
      <c r="Q379" s="3"/>
      <c r="R379" s="3"/>
      <c r="S379" s="3"/>
      <c r="T379" s="3"/>
      <c r="U379" s="3"/>
      <c r="V379" s="3"/>
      <c r="W379" s="3"/>
      <c r="X379" s="3"/>
      <c r="Y379" s="3"/>
    </row>
    <row r="380" spans="1:25" ht="15.75" customHeight="1">
      <c r="A380" s="47"/>
      <c r="B380" s="48"/>
      <c r="C380" s="48"/>
      <c r="D380" s="48"/>
      <c r="E380" s="48"/>
      <c r="F380" s="1"/>
      <c r="G380" s="1"/>
      <c r="H380" s="3"/>
      <c r="I380" s="3"/>
      <c r="J380" s="3"/>
      <c r="K380" s="3"/>
      <c r="L380" s="3"/>
      <c r="M380" s="3"/>
      <c r="N380" s="3"/>
      <c r="O380" s="3"/>
      <c r="P380" s="3"/>
      <c r="Q380" s="3"/>
      <c r="R380" s="3"/>
      <c r="S380" s="3"/>
      <c r="T380" s="3"/>
      <c r="U380" s="3"/>
      <c r="V380" s="3"/>
      <c r="W380" s="3"/>
      <c r="X380" s="3"/>
      <c r="Y380" s="3"/>
    </row>
    <row r="381" spans="1:25" ht="15.75" customHeight="1">
      <c r="A381" s="47"/>
      <c r="B381" s="48"/>
      <c r="C381" s="48"/>
      <c r="D381" s="48"/>
      <c r="E381" s="48"/>
      <c r="F381" s="1"/>
      <c r="G381" s="1"/>
      <c r="H381" s="3"/>
      <c r="I381" s="3"/>
      <c r="J381" s="3"/>
      <c r="K381" s="3"/>
      <c r="L381" s="3"/>
      <c r="M381" s="3"/>
      <c r="N381" s="3"/>
      <c r="O381" s="3"/>
      <c r="P381" s="3"/>
      <c r="Q381" s="3"/>
      <c r="R381" s="3"/>
      <c r="S381" s="3"/>
      <c r="T381" s="3"/>
      <c r="U381" s="3"/>
      <c r="V381" s="3"/>
      <c r="W381" s="3"/>
      <c r="X381" s="3"/>
      <c r="Y381" s="3"/>
    </row>
    <row r="382" spans="1:25" ht="15.75" customHeight="1">
      <c r="A382" s="47"/>
      <c r="B382" s="48"/>
      <c r="C382" s="48"/>
      <c r="D382" s="48"/>
      <c r="E382" s="48"/>
      <c r="F382" s="1"/>
      <c r="G382" s="1"/>
      <c r="H382" s="3"/>
      <c r="I382" s="3"/>
      <c r="J382" s="3"/>
      <c r="K382" s="3"/>
      <c r="L382" s="3"/>
      <c r="M382" s="3"/>
      <c r="N382" s="3"/>
      <c r="O382" s="3"/>
      <c r="P382" s="3"/>
      <c r="Q382" s="3"/>
      <c r="R382" s="3"/>
      <c r="S382" s="3"/>
      <c r="T382" s="3"/>
      <c r="U382" s="3"/>
      <c r="V382" s="3"/>
      <c r="W382" s="3"/>
      <c r="X382" s="3"/>
      <c r="Y382" s="3"/>
    </row>
    <row r="383" spans="1:25" ht="15.75" customHeight="1">
      <c r="A383" s="47"/>
      <c r="B383" s="48"/>
      <c r="C383" s="48"/>
      <c r="D383" s="48"/>
      <c r="E383" s="48"/>
      <c r="F383" s="1"/>
      <c r="G383" s="1"/>
      <c r="H383" s="3"/>
      <c r="I383" s="3"/>
      <c r="J383" s="3"/>
      <c r="K383" s="3"/>
      <c r="L383" s="3"/>
      <c r="M383" s="3"/>
      <c r="N383" s="3"/>
      <c r="O383" s="3"/>
      <c r="P383" s="3"/>
      <c r="Q383" s="3"/>
      <c r="R383" s="3"/>
      <c r="S383" s="3"/>
      <c r="T383" s="3"/>
      <c r="U383" s="3"/>
      <c r="V383" s="3"/>
      <c r="W383" s="3"/>
      <c r="X383" s="3"/>
      <c r="Y383" s="3"/>
    </row>
    <row r="384" spans="1:25" ht="15.75" customHeight="1">
      <c r="A384" s="47"/>
      <c r="B384" s="48"/>
      <c r="C384" s="48"/>
      <c r="D384" s="48"/>
      <c r="E384" s="48"/>
      <c r="F384" s="1"/>
      <c r="G384" s="1"/>
      <c r="H384" s="3"/>
      <c r="I384" s="3"/>
      <c r="J384" s="3"/>
      <c r="K384" s="3"/>
      <c r="L384" s="3"/>
      <c r="M384" s="3"/>
      <c r="N384" s="3"/>
      <c r="O384" s="3"/>
      <c r="P384" s="3"/>
      <c r="Q384" s="3"/>
      <c r="R384" s="3"/>
      <c r="S384" s="3"/>
      <c r="T384" s="3"/>
      <c r="U384" s="3"/>
      <c r="V384" s="3"/>
      <c r="W384" s="3"/>
      <c r="X384" s="3"/>
      <c r="Y384" s="3"/>
    </row>
    <row r="385" spans="1:25" ht="15.75" customHeight="1">
      <c r="A385" s="47"/>
      <c r="B385" s="48"/>
      <c r="C385" s="48"/>
      <c r="D385" s="48"/>
      <c r="E385" s="48"/>
      <c r="F385" s="1"/>
      <c r="G385" s="1"/>
      <c r="H385" s="3"/>
      <c r="I385" s="3"/>
      <c r="J385" s="3"/>
      <c r="K385" s="3"/>
      <c r="L385" s="3"/>
      <c r="M385" s="3"/>
      <c r="N385" s="3"/>
      <c r="O385" s="3"/>
      <c r="P385" s="3"/>
      <c r="Q385" s="3"/>
      <c r="R385" s="3"/>
      <c r="S385" s="3"/>
      <c r="T385" s="3"/>
      <c r="U385" s="3"/>
      <c r="V385" s="3"/>
      <c r="W385" s="3"/>
      <c r="X385" s="3"/>
      <c r="Y385" s="3"/>
    </row>
    <row r="386" spans="1:25" ht="15.75" customHeight="1">
      <c r="A386" s="47"/>
      <c r="B386" s="48"/>
      <c r="C386" s="48"/>
      <c r="D386" s="48"/>
      <c r="E386" s="48"/>
      <c r="F386" s="1"/>
      <c r="G386" s="1"/>
      <c r="H386" s="3"/>
      <c r="I386" s="3"/>
      <c r="J386" s="3"/>
      <c r="K386" s="3"/>
      <c r="L386" s="3"/>
      <c r="M386" s="3"/>
      <c r="N386" s="3"/>
      <c r="O386" s="3"/>
      <c r="P386" s="3"/>
      <c r="Q386" s="3"/>
      <c r="R386" s="3"/>
      <c r="S386" s="3"/>
      <c r="T386" s="3"/>
      <c r="U386" s="3"/>
      <c r="V386" s="3"/>
      <c r="W386" s="3"/>
      <c r="X386" s="3"/>
      <c r="Y386" s="3"/>
    </row>
    <row r="387" spans="1:25" ht="15.75" customHeight="1">
      <c r="A387" s="47"/>
      <c r="B387" s="48"/>
      <c r="C387" s="48"/>
      <c r="D387" s="48"/>
      <c r="E387" s="48"/>
      <c r="F387" s="1"/>
      <c r="G387" s="1"/>
      <c r="H387" s="3"/>
      <c r="I387" s="3"/>
      <c r="J387" s="3"/>
      <c r="K387" s="3"/>
      <c r="L387" s="3"/>
      <c r="M387" s="3"/>
      <c r="N387" s="3"/>
      <c r="O387" s="3"/>
      <c r="P387" s="3"/>
      <c r="Q387" s="3"/>
      <c r="R387" s="3"/>
      <c r="S387" s="3"/>
      <c r="T387" s="3"/>
      <c r="U387" s="3"/>
      <c r="V387" s="3"/>
      <c r="W387" s="3"/>
      <c r="X387" s="3"/>
      <c r="Y387" s="3"/>
    </row>
    <row r="388" spans="1:25" ht="15.75" customHeight="1">
      <c r="A388" s="47"/>
      <c r="B388" s="48"/>
      <c r="C388" s="48"/>
      <c r="D388" s="48"/>
      <c r="E388" s="48"/>
      <c r="F388" s="1"/>
      <c r="G388" s="1"/>
      <c r="H388" s="3"/>
      <c r="I388" s="3"/>
      <c r="J388" s="3"/>
      <c r="K388" s="3"/>
      <c r="L388" s="3"/>
      <c r="M388" s="3"/>
      <c r="N388" s="3"/>
      <c r="O388" s="3"/>
      <c r="P388" s="3"/>
      <c r="Q388" s="3"/>
      <c r="R388" s="3"/>
      <c r="S388" s="3"/>
      <c r="T388" s="3"/>
      <c r="U388" s="3"/>
      <c r="V388" s="3"/>
      <c r="W388" s="3"/>
      <c r="X388" s="3"/>
      <c r="Y388" s="3"/>
    </row>
    <row r="389" spans="1:25" ht="15.75" customHeight="1">
      <c r="A389" s="47"/>
      <c r="B389" s="48"/>
      <c r="C389" s="48"/>
      <c r="D389" s="48"/>
      <c r="E389" s="48"/>
      <c r="F389" s="1"/>
      <c r="G389" s="1"/>
      <c r="H389" s="3"/>
      <c r="I389" s="3"/>
      <c r="J389" s="3"/>
      <c r="K389" s="3"/>
      <c r="L389" s="3"/>
      <c r="M389" s="3"/>
      <c r="N389" s="3"/>
      <c r="O389" s="3"/>
      <c r="P389" s="3"/>
      <c r="Q389" s="3"/>
      <c r="R389" s="3"/>
      <c r="S389" s="3"/>
      <c r="T389" s="3"/>
      <c r="U389" s="3"/>
      <c r="V389" s="3"/>
      <c r="W389" s="3"/>
      <c r="X389" s="3"/>
      <c r="Y389" s="3"/>
    </row>
    <row r="390" spans="1:25" ht="15.75" customHeight="1">
      <c r="A390" s="47"/>
      <c r="B390" s="48"/>
      <c r="C390" s="48"/>
      <c r="D390" s="48"/>
      <c r="E390" s="48"/>
      <c r="F390" s="1"/>
      <c r="G390" s="1"/>
      <c r="H390" s="3"/>
      <c r="I390" s="3"/>
      <c r="J390" s="3"/>
      <c r="K390" s="3"/>
      <c r="L390" s="3"/>
      <c r="M390" s="3"/>
      <c r="N390" s="3"/>
      <c r="O390" s="3"/>
      <c r="P390" s="3"/>
      <c r="Q390" s="3"/>
      <c r="R390" s="3"/>
      <c r="S390" s="3"/>
      <c r="T390" s="3"/>
      <c r="U390" s="3"/>
      <c r="V390" s="3"/>
      <c r="W390" s="3"/>
      <c r="X390" s="3"/>
      <c r="Y390" s="3"/>
    </row>
    <row r="391" spans="1:25" ht="15.75" customHeight="1">
      <c r="A391" s="47"/>
      <c r="B391" s="48"/>
      <c r="C391" s="48"/>
      <c r="D391" s="48"/>
      <c r="E391" s="48"/>
      <c r="F391" s="1"/>
      <c r="G391" s="1"/>
      <c r="H391" s="3"/>
      <c r="I391" s="3"/>
      <c r="J391" s="3"/>
      <c r="K391" s="3"/>
      <c r="L391" s="3"/>
      <c r="M391" s="3"/>
      <c r="N391" s="3"/>
      <c r="O391" s="3"/>
      <c r="P391" s="3"/>
      <c r="Q391" s="3"/>
      <c r="R391" s="3"/>
      <c r="S391" s="3"/>
      <c r="T391" s="3"/>
      <c r="U391" s="3"/>
      <c r="V391" s="3"/>
      <c r="W391" s="3"/>
      <c r="X391" s="3"/>
      <c r="Y391" s="3"/>
    </row>
    <row r="392" spans="1:25" ht="15.75" customHeight="1">
      <c r="A392" s="47"/>
      <c r="B392" s="48"/>
      <c r="C392" s="48"/>
      <c r="D392" s="48"/>
      <c r="E392" s="48"/>
      <c r="F392" s="1"/>
      <c r="G392" s="1"/>
      <c r="H392" s="3"/>
      <c r="I392" s="3"/>
      <c r="J392" s="3"/>
      <c r="K392" s="3"/>
      <c r="L392" s="3"/>
      <c r="M392" s="3"/>
      <c r="N392" s="3"/>
      <c r="O392" s="3"/>
      <c r="P392" s="3"/>
      <c r="Q392" s="3"/>
      <c r="R392" s="3"/>
      <c r="S392" s="3"/>
      <c r="T392" s="3"/>
      <c r="U392" s="3"/>
      <c r="V392" s="3"/>
      <c r="W392" s="3"/>
      <c r="X392" s="3"/>
      <c r="Y392" s="3"/>
    </row>
    <row r="393" spans="1:25" ht="15.75" customHeight="1">
      <c r="A393" s="47"/>
      <c r="B393" s="48"/>
      <c r="C393" s="48"/>
      <c r="D393" s="48"/>
      <c r="E393" s="48"/>
      <c r="F393" s="1"/>
      <c r="G393" s="1"/>
      <c r="H393" s="3"/>
      <c r="I393" s="3"/>
      <c r="J393" s="3"/>
      <c r="K393" s="3"/>
      <c r="L393" s="3"/>
      <c r="M393" s="3"/>
      <c r="N393" s="3"/>
      <c r="O393" s="3"/>
      <c r="P393" s="3"/>
      <c r="Q393" s="3"/>
      <c r="R393" s="3"/>
      <c r="S393" s="3"/>
      <c r="T393" s="3"/>
      <c r="U393" s="3"/>
      <c r="V393" s="3"/>
      <c r="W393" s="3"/>
      <c r="X393" s="3"/>
      <c r="Y393" s="3"/>
    </row>
    <row r="394" spans="1:25" ht="15.75" customHeight="1">
      <c r="A394" s="47"/>
      <c r="B394" s="48"/>
      <c r="C394" s="48"/>
      <c r="D394" s="48"/>
      <c r="E394" s="48"/>
      <c r="F394" s="1"/>
      <c r="G394" s="1"/>
      <c r="H394" s="3"/>
      <c r="I394" s="3"/>
      <c r="J394" s="3"/>
      <c r="K394" s="3"/>
      <c r="L394" s="3"/>
      <c r="M394" s="3"/>
      <c r="N394" s="3"/>
      <c r="O394" s="3"/>
      <c r="P394" s="3"/>
      <c r="Q394" s="3"/>
      <c r="R394" s="3"/>
      <c r="S394" s="3"/>
      <c r="T394" s="3"/>
      <c r="U394" s="3"/>
      <c r="V394" s="3"/>
      <c r="W394" s="3"/>
      <c r="X394" s="3"/>
      <c r="Y394" s="3"/>
    </row>
    <row r="395" spans="1:25" ht="15.75" customHeight="1">
      <c r="A395" s="47"/>
      <c r="B395" s="48"/>
      <c r="C395" s="48"/>
      <c r="D395" s="48"/>
      <c r="E395" s="48"/>
      <c r="F395" s="1"/>
      <c r="G395" s="1"/>
      <c r="H395" s="3"/>
      <c r="I395" s="3"/>
      <c r="J395" s="3"/>
      <c r="K395" s="3"/>
      <c r="L395" s="3"/>
      <c r="M395" s="3"/>
      <c r="N395" s="3"/>
      <c r="O395" s="3"/>
      <c r="P395" s="3"/>
      <c r="Q395" s="3"/>
      <c r="R395" s="3"/>
      <c r="S395" s="3"/>
      <c r="T395" s="3"/>
      <c r="U395" s="3"/>
      <c r="V395" s="3"/>
      <c r="W395" s="3"/>
      <c r="X395" s="3"/>
      <c r="Y395" s="3"/>
    </row>
    <row r="396" spans="1:25" ht="15.75" customHeight="1">
      <c r="A396" s="47"/>
      <c r="B396" s="48"/>
      <c r="C396" s="48"/>
      <c r="D396" s="48"/>
      <c r="E396" s="48"/>
      <c r="F396" s="1"/>
      <c r="G396" s="1"/>
      <c r="H396" s="3"/>
      <c r="I396" s="3"/>
      <c r="J396" s="3"/>
      <c r="K396" s="3"/>
      <c r="L396" s="3"/>
      <c r="M396" s="3"/>
      <c r="N396" s="3"/>
      <c r="O396" s="3"/>
      <c r="P396" s="3"/>
      <c r="Q396" s="3"/>
      <c r="R396" s="3"/>
      <c r="S396" s="3"/>
      <c r="T396" s="3"/>
      <c r="U396" s="3"/>
      <c r="V396" s="3"/>
      <c r="W396" s="3"/>
      <c r="X396" s="3"/>
      <c r="Y396" s="3"/>
    </row>
    <row r="397" spans="1:25" ht="15.75" customHeight="1">
      <c r="A397" s="47"/>
      <c r="B397" s="48"/>
      <c r="C397" s="48"/>
      <c r="D397" s="48"/>
      <c r="E397" s="48"/>
      <c r="F397" s="1"/>
      <c r="G397" s="1"/>
      <c r="H397" s="3"/>
      <c r="I397" s="3"/>
      <c r="J397" s="3"/>
      <c r="K397" s="3"/>
      <c r="L397" s="3"/>
      <c r="M397" s="3"/>
      <c r="N397" s="3"/>
      <c r="O397" s="3"/>
      <c r="P397" s="3"/>
      <c r="Q397" s="3"/>
      <c r="R397" s="3"/>
      <c r="S397" s="3"/>
      <c r="T397" s="3"/>
      <c r="U397" s="3"/>
      <c r="V397" s="3"/>
      <c r="W397" s="3"/>
      <c r="X397" s="3"/>
      <c r="Y397" s="3"/>
    </row>
    <row r="398" spans="1:25" ht="15.75" customHeight="1">
      <c r="A398" s="47"/>
      <c r="B398" s="48"/>
      <c r="C398" s="48"/>
      <c r="D398" s="48"/>
      <c r="E398" s="48"/>
      <c r="F398" s="1"/>
      <c r="G398" s="1"/>
      <c r="H398" s="3"/>
      <c r="I398" s="3"/>
      <c r="J398" s="3"/>
      <c r="K398" s="3"/>
      <c r="L398" s="3"/>
      <c r="M398" s="3"/>
      <c r="N398" s="3"/>
      <c r="O398" s="3"/>
      <c r="P398" s="3"/>
      <c r="Q398" s="3"/>
      <c r="R398" s="3"/>
      <c r="S398" s="3"/>
      <c r="T398" s="3"/>
      <c r="U398" s="3"/>
      <c r="V398" s="3"/>
      <c r="W398" s="3"/>
      <c r="X398" s="3"/>
      <c r="Y398" s="3"/>
    </row>
    <row r="399" spans="1:25" ht="15.75" customHeight="1">
      <c r="A399" s="47"/>
      <c r="B399" s="48"/>
      <c r="C399" s="48"/>
      <c r="D399" s="48"/>
      <c r="E399" s="48"/>
      <c r="F399" s="1"/>
      <c r="G399" s="1"/>
      <c r="H399" s="3"/>
      <c r="I399" s="3"/>
      <c r="J399" s="3"/>
      <c r="K399" s="3"/>
      <c r="L399" s="3"/>
      <c r="M399" s="3"/>
      <c r="N399" s="3"/>
      <c r="O399" s="3"/>
      <c r="P399" s="3"/>
      <c r="Q399" s="3"/>
      <c r="R399" s="3"/>
      <c r="S399" s="3"/>
      <c r="T399" s="3"/>
      <c r="U399" s="3"/>
      <c r="V399" s="3"/>
      <c r="W399" s="3"/>
      <c r="X399" s="3"/>
      <c r="Y399" s="3"/>
    </row>
    <row r="400" spans="1:25" ht="15.75" customHeight="1">
      <c r="A400" s="47"/>
      <c r="B400" s="48"/>
      <c r="C400" s="48"/>
      <c r="D400" s="48"/>
      <c r="E400" s="48"/>
      <c r="F400" s="1"/>
      <c r="G400" s="1"/>
      <c r="H400" s="3"/>
      <c r="I400" s="3"/>
      <c r="J400" s="3"/>
      <c r="K400" s="3"/>
      <c r="L400" s="3"/>
      <c r="M400" s="3"/>
      <c r="N400" s="3"/>
      <c r="O400" s="3"/>
      <c r="P400" s="3"/>
      <c r="Q400" s="3"/>
      <c r="R400" s="3"/>
      <c r="S400" s="3"/>
      <c r="T400" s="3"/>
      <c r="U400" s="3"/>
      <c r="V400" s="3"/>
      <c r="W400" s="3"/>
      <c r="X400" s="3"/>
      <c r="Y400" s="3"/>
    </row>
    <row r="401" spans="1:25" ht="15.75" customHeight="1">
      <c r="A401" s="47"/>
      <c r="B401" s="48"/>
      <c r="C401" s="48"/>
      <c r="D401" s="48"/>
      <c r="E401" s="48"/>
      <c r="F401" s="1"/>
      <c r="G401" s="1"/>
      <c r="H401" s="3"/>
      <c r="I401" s="3"/>
      <c r="J401" s="3"/>
      <c r="K401" s="3"/>
      <c r="L401" s="3"/>
      <c r="M401" s="3"/>
      <c r="N401" s="3"/>
      <c r="O401" s="3"/>
      <c r="P401" s="3"/>
      <c r="Q401" s="3"/>
      <c r="R401" s="3"/>
      <c r="S401" s="3"/>
      <c r="T401" s="3"/>
      <c r="U401" s="3"/>
      <c r="V401" s="3"/>
      <c r="W401" s="3"/>
      <c r="X401" s="3"/>
      <c r="Y401" s="3"/>
    </row>
    <row r="402" spans="1:25" ht="15.75" customHeight="1">
      <c r="A402" s="47"/>
      <c r="B402" s="48"/>
      <c r="C402" s="48"/>
      <c r="D402" s="48"/>
      <c r="E402" s="48"/>
      <c r="F402" s="1"/>
      <c r="G402" s="1"/>
      <c r="H402" s="3"/>
      <c r="I402" s="3"/>
      <c r="J402" s="3"/>
      <c r="K402" s="3"/>
      <c r="L402" s="3"/>
      <c r="M402" s="3"/>
      <c r="N402" s="3"/>
      <c r="O402" s="3"/>
      <c r="P402" s="3"/>
      <c r="Q402" s="3"/>
      <c r="R402" s="3"/>
      <c r="S402" s="3"/>
      <c r="T402" s="3"/>
      <c r="U402" s="3"/>
      <c r="V402" s="3"/>
      <c r="W402" s="3"/>
      <c r="X402" s="3"/>
      <c r="Y402" s="3"/>
    </row>
    <row r="403" spans="1:25" ht="15.75" customHeight="1">
      <c r="A403" s="47"/>
      <c r="B403" s="48"/>
      <c r="C403" s="48"/>
      <c r="D403" s="48"/>
      <c r="E403" s="48"/>
      <c r="F403" s="1"/>
      <c r="G403" s="1"/>
      <c r="H403" s="3"/>
      <c r="I403" s="3"/>
      <c r="J403" s="3"/>
      <c r="K403" s="3"/>
      <c r="L403" s="3"/>
      <c r="M403" s="3"/>
      <c r="N403" s="3"/>
      <c r="O403" s="3"/>
      <c r="P403" s="3"/>
      <c r="Q403" s="3"/>
      <c r="R403" s="3"/>
      <c r="S403" s="3"/>
      <c r="T403" s="3"/>
      <c r="U403" s="3"/>
      <c r="V403" s="3"/>
      <c r="W403" s="3"/>
      <c r="X403" s="3"/>
      <c r="Y403" s="3"/>
    </row>
    <row r="404" spans="1:25" ht="15.75" customHeight="1">
      <c r="A404" s="47"/>
      <c r="B404" s="48"/>
      <c r="C404" s="48"/>
      <c r="D404" s="48"/>
      <c r="E404" s="48"/>
      <c r="F404" s="1"/>
      <c r="G404" s="1"/>
      <c r="H404" s="3"/>
      <c r="I404" s="3"/>
      <c r="J404" s="3"/>
      <c r="K404" s="3"/>
      <c r="L404" s="3"/>
      <c r="M404" s="3"/>
      <c r="N404" s="3"/>
      <c r="O404" s="3"/>
      <c r="P404" s="3"/>
      <c r="Q404" s="3"/>
      <c r="R404" s="3"/>
      <c r="S404" s="3"/>
      <c r="T404" s="3"/>
      <c r="U404" s="3"/>
      <c r="V404" s="3"/>
      <c r="W404" s="3"/>
      <c r="X404" s="3"/>
      <c r="Y404" s="3"/>
    </row>
    <row r="405" spans="1:25" ht="15.75" customHeight="1">
      <c r="A405" s="47"/>
      <c r="B405" s="48"/>
      <c r="C405" s="48"/>
      <c r="D405" s="48"/>
      <c r="E405" s="48"/>
      <c r="F405" s="1"/>
      <c r="G405" s="1"/>
      <c r="H405" s="3"/>
      <c r="I405" s="3"/>
      <c r="J405" s="3"/>
      <c r="K405" s="3"/>
      <c r="L405" s="3"/>
      <c r="M405" s="3"/>
      <c r="N405" s="3"/>
      <c r="O405" s="3"/>
      <c r="P405" s="3"/>
      <c r="Q405" s="3"/>
      <c r="R405" s="3"/>
      <c r="S405" s="3"/>
      <c r="T405" s="3"/>
      <c r="U405" s="3"/>
      <c r="V405" s="3"/>
      <c r="W405" s="3"/>
      <c r="X405" s="3"/>
      <c r="Y405" s="3"/>
    </row>
    <row r="406" spans="1:25" ht="15.75" customHeight="1">
      <c r="A406" s="47"/>
      <c r="B406" s="48"/>
      <c r="C406" s="48"/>
      <c r="D406" s="48"/>
      <c r="E406" s="48"/>
      <c r="F406" s="1"/>
      <c r="G406" s="1"/>
      <c r="H406" s="3"/>
      <c r="I406" s="3"/>
      <c r="J406" s="3"/>
      <c r="K406" s="3"/>
      <c r="L406" s="3"/>
      <c r="M406" s="3"/>
      <c r="N406" s="3"/>
      <c r="O406" s="3"/>
      <c r="P406" s="3"/>
      <c r="Q406" s="3"/>
      <c r="R406" s="3"/>
      <c r="S406" s="3"/>
      <c r="T406" s="3"/>
      <c r="U406" s="3"/>
      <c r="V406" s="3"/>
      <c r="W406" s="3"/>
      <c r="X406" s="3"/>
      <c r="Y406" s="3"/>
    </row>
    <row r="407" spans="1:25" ht="15.75" customHeight="1">
      <c r="A407" s="47"/>
      <c r="B407" s="48"/>
      <c r="C407" s="48"/>
      <c r="D407" s="48"/>
      <c r="E407" s="48"/>
      <c r="F407" s="1"/>
      <c r="G407" s="1"/>
      <c r="H407" s="3"/>
      <c r="I407" s="3"/>
      <c r="J407" s="3"/>
      <c r="K407" s="3"/>
      <c r="L407" s="3"/>
      <c r="M407" s="3"/>
      <c r="N407" s="3"/>
      <c r="O407" s="3"/>
      <c r="P407" s="3"/>
      <c r="Q407" s="3"/>
      <c r="R407" s="3"/>
      <c r="S407" s="3"/>
      <c r="T407" s="3"/>
      <c r="U407" s="3"/>
      <c r="V407" s="3"/>
      <c r="W407" s="3"/>
      <c r="X407" s="3"/>
      <c r="Y407" s="3"/>
    </row>
    <row r="408" spans="1:25" ht="15.75" customHeight="1">
      <c r="A408" s="47"/>
      <c r="B408" s="48"/>
      <c r="C408" s="48"/>
      <c r="D408" s="48"/>
      <c r="E408" s="48"/>
      <c r="F408" s="1"/>
      <c r="G408" s="1"/>
      <c r="H408" s="3"/>
      <c r="I408" s="3"/>
      <c r="J408" s="3"/>
      <c r="K408" s="3"/>
      <c r="L408" s="3"/>
      <c r="M408" s="3"/>
      <c r="N408" s="3"/>
      <c r="O408" s="3"/>
      <c r="P408" s="3"/>
      <c r="Q408" s="3"/>
      <c r="R408" s="3"/>
      <c r="S408" s="3"/>
      <c r="T408" s="3"/>
      <c r="U408" s="3"/>
      <c r="V408" s="3"/>
      <c r="W408" s="3"/>
      <c r="X408" s="3"/>
      <c r="Y408" s="3"/>
    </row>
    <row r="409" spans="1:25" ht="15.75" customHeight="1">
      <c r="A409" s="47"/>
      <c r="B409" s="48"/>
      <c r="C409" s="48"/>
      <c r="D409" s="48"/>
      <c r="E409" s="48"/>
      <c r="F409" s="1"/>
      <c r="G409" s="1"/>
      <c r="H409" s="3"/>
      <c r="I409" s="3"/>
      <c r="J409" s="3"/>
      <c r="K409" s="3"/>
      <c r="L409" s="3"/>
      <c r="M409" s="3"/>
      <c r="N409" s="3"/>
      <c r="O409" s="3"/>
      <c r="P409" s="3"/>
      <c r="Q409" s="3"/>
      <c r="R409" s="3"/>
      <c r="S409" s="3"/>
      <c r="T409" s="3"/>
      <c r="U409" s="3"/>
      <c r="V409" s="3"/>
      <c r="W409" s="3"/>
      <c r="X409" s="3"/>
      <c r="Y409" s="3"/>
    </row>
    <row r="410" spans="1:25" ht="15.75" customHeight="1">
      <c r="A410" s="47"/>
      <c r="B410" s="48"/>
      <c r="C410" s="48"/>
      <c r="D410" s="48"/>
      <c r="E410" s="48"/>
      <c r="F410" s="1"/>
      <c r="G410" s="1"/>
      <c r="H410" s="3"/>
      <c r="I410" s="3"/>
      <c r="J410" s="3"/>
      <c r="K410" s="3"/>
      <c r="L410" s="3"/>
      <c r="M410" s="3"/>
      <c r="N410" s="3"/>
      <c r="O410" s="3"/>
      <c r="P410" s="3"/>
      <c r="Q410" s="3"/>
      <c r="R410" s="3"/>
      <c r="S410" s="3"/>
      <c r="T410" s="3"/>
      <c r="U410" s="3"/>
      <c r="V410" s="3"/>
      <c r="W410" s="3"/>
      <c r="X410" s="3"/>
      <c r="Y410" s="3"/>
    </row>
    <row r="411" spans="1:25" ht="15.75" customHeight="1">
      <c r="A411" s="47"/>
      <c r="B411" s="48"/>
      <c r="C411" s="48"/>
      <c r="D411" s="48"/>
      <c r="E411" s="48"/>
      <c r="F411" s="1"/>
      <c r="G411" s="1"/>
      <c r="H411" s="3"/>
      <c r="I411" s="3"/>
      <c r="J411" s="3"/>
      <c r="K411" s="3"/>
      <c r="L411" s="3"/>
      <c r="M411" s="3"/>
      <c r="N411" s="3"/>
      <c r="O411" s="3"/>
      <c r="P411" s="3"/>
      <c r="Q411" s="3"/>
      <c r="R411" s="3"/>
      <c r="S411" s="3"/>
      <c r="T411" s="3"/>
      <c r="U411" s="3"/>
      <c r="V411" s="3"/>
      <c r="W411" s="3"/>
      <c r="X411" s="3"/>
      <c r="Y411" s="3"/>
    </row>
    <row r="412" spans="1:25" ht="15.75" customHeight="1">
      <c r="A412" s="47"/>
      <c r="B412" s="48"/>
      <c r="C412" s="48"/>
      <c r="D412" s="48"/>
      <c r="E412" s="48"/>
      <c r="F412" s="1"/>
      <c r="G412" s="1"/>
      <c r="H412" s="3"/>
      <c r="I412" s="3"/>
      <c r="J412" s="3"/>
      <c r="K412" s="3"/>
      <c r="L412" s="3"/>
      <c r="M412" s="3"/>
      <c r="N412" s="3"/>
      <c r="O412" s="3"/>
      <c r="P412" s="3"/>
      <c r="Q412" s="3"/>
      <c r="R412" s="3"/>
      <c r="S412" s="3"/>
      <c r="T412" s="3"/>
      <c r="U412" s="3"/>
      <c r="V412" s="3"/>
      <c r="W412" s="3"/>
      <c r="X412" s="3"/>
      <c r="Y412" s="3"/>
    </row>
    <row r="413" spans="1:25" ht="15.75" customHeight="1">
      <c r="A413" s="47"/>
      <c r="B413" s="48"/>
      <c r="C413" s="48"/>
      <c r="D413" s="48"/>
      <c r="E413" s="48"/>
      <c r="F413" s="1"/>
      <c r="G413" s="1"/>
      <c r="H413" s="3"/>
      <c r="I413" s="3"/>
      <c r="J413" s="3"/>
      <c r="K413" s="3"/>
      <c r="L413" s="3"/>
      <c r="M413" s="3"/>
      <c r="N413" s="3"/>
      <c r="O413" s="3"/>
      <c r="P413" s="3"/>
      <c r="Q413" s="3"/>
      <c r="R413" s="3"/>
      <c r="S413" s="3"/>
      <c r="T413" s="3"/>
      <c r="U413" s="3"/>
      <c r="V413" s="3"/>
      <c r="W413" s="3"/>
      <c r="X413" s="3"/>
      <c r="Y413" s="3"/>
    </row>
    <row r="414" spans="1:25" ht="15.75" customHeight="1">
      <c r="A414" s="47"/>
      <c r="B414" s="48"/>
      <c r="C414" s="48"/>
      <c r="D414" s="48"/>
      <c r="E414" s="48"/>
      <c r="F414" s="1"/>
      <c r="G414" s="1"/>
      <c r="H414" s="3"/>
      <c r="I414" s="3"/>
      <c r="J414" s="3"/>
      <c r="K414" s="3"/>
      <c r="L414" s="3"/>
      <c r="M414" s="3"/>
      <c r="N414" s="3"/>
      <c r="O414" s="3"/>
      <c r="P414" s="3"/>
      <c r="Q414" s="3"/>
      <c r="R414" s="3"/>
      <c r="S414" s="3"/>
      <c r="T414" s="3"/>
      <c r="U414" s="3"/>
      <c r="V414" s="3"/>
      <c r="W414" s="3"/>
      <c r="X414" s="3"/>
      <c r="Y414" s="3"/>
    </row>
    <row r="415" spans="1:25" ht="15.75" customHeight="1">
      <c r="A415" s="47"/>
      <c r="B415" s="48"/>
      <c r="C415" s="48"/>
      <c r="D415" s="48"/>
      <c r="E415" s="48"/>
      <c r="F415" s="1"/>
      <c r="G415" s="1"/>
      <c r="H415" s="3"/>
      <c r="I415" s="3"/>
      <c r="J415" s="3"/>
      <c r="K415" s="3"/>
      <c r="L415" s="3"/>
      <c r="M415" s="3"/>
      <c r="N415" s="3"/>
      <c r="O415" s="3"/>
      <c r="P415" s="3"/>
      <c r="Q415" s="3"/>
      <c r="R415" s="3"/>
      <c r="S415" s="3"/>
      <c r="T415" s="3"/>
      <c r="U415" s="3"/>
      <c r="V415" s="3"/>
      <c r="W415" s="3"/>
      <c r="X415" s="3"/>
      <c r="Y415" s="3"/>
    </row>
    <row r="416" spans="1:25" ht="15.75" customHeight="1">
      <c r="A416" s="47"/>
      <c r="B416" s="48"/>
      <c r="C416" s="48"/>
      <c r="D416" s="48"/>
      <c r="E416" s="48"/>
      <c r="F416" s="1"/>
      <c r="G416" s="1"/>
      <c r="H416" s="3"/>
      <c r="I416" s="3"/>
      <c r="J416" s="3"/>
      <c r="K416" s="3"/>
      <c r="L416" s="3"/>
      <c r="M416" s="3"/>
      <c r="N416" s="3"/>
      <c r="O416" s="3"/>
      <c r="P416" s="3"/>
      <c r="Q416" s="3"/>
      <c r="R416" s="3"/>
      <c r="S416" s="3"/>
      <c r="T416" s="3"/>
      <c r="U416" s="3"/>
      <c r="V416" s="3"/>
      <c r="W416" s="3"/>
      <c r="X416" s="3"/>
      <c r="Y416" s="3"/>
    </row>
    <row r="417" spans="1:25" ht="15.75" customHeight="1">
      <c r="A417" s="47"/>
      <c r="B417" s="48"/>
      <c r="C417" s="48"/>
      <c r="D417" s="48"/>
      <c r="E417" s="48"/>
      <c r="F417" s="1"/>
      <c r="G417" s="1"/>
      <c r="H417" s="3"/>
      <c r="I417" s="3"/>
      <c r="J417" s="3"/>
      <c r="K417" s="3"/>
      <c r="L417" s="3"/>
      <c r="M417" s="3"/>
      <c r="N417" s="3"/>
      <c r="O417" s="3"/>
      <c r="P417" s="3"/>
      <c r="Q417" s="3"/>
      <c r="R417" s="3"/>
      <c r="S417" s="3"/>
      <c r="T417" s="3"/>
      <c r="U417" s="3"/>
      <c r="V417" s="3"/>
      <c r="W417" s="3"/>
      <c r="X417" s="3"/>
      <c r="Y417" s="3"/>
    </row>
    <row r="418" spans="1:25" ht="15.75" customHeight="1"/>
    <row r="419" spans="1:25" ht="15.75" customHeight="1"/>
    <row r="420" spans="1:25" ht="15.75" customHeight="1"/>
    <row r="421" spans="1:25" ht="15.75" customHeight="1"/>
    <row r="422" spans="1:25" ht="15.75" customHeight="1"/>
    <row r="423" spans="1:25" ht="15.75" customHeight="1"/>
    <row r="424" spans="1:25" ht="15.75" customHeight="1"/>
    <row r="425" spans="1:25" ht="15.75" customHeight="1"/>
    <row r="426" spans="1:25" ht="15.75" customHeight="1"/>
    <row r="427" spans="1:25" ht="15.75" customHeight="1"/>
    <row r="428" spans="1:25" ht="15.75" customHeight="1"/>
    <row r="429" spans="1:25" ht="15.75" customHeight="1"/>
    <row r="430" spans="1:25" ht="15.75" customHeight="1"/>
    <row r="431" spans="1:25" ht="15.75" customHeight="1"/>
    <row r="432" spans="1:25"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8:I8"/>
    <mergeCell ref="A9:I9"/>
    <mergeCell ref="A2:I2"/>
    <mergeCell ref="A4:I4"/>
    <mergeCell ref="A5:I5"/>
    <mergeCell ref="A6:I6"/>
    <mergeCell ref="A7:I7"/>
    <mergeCell ref="A10:I10"/>
    <mergeCell ref="A11:I11"/>
    <mergeCell ref="A12:I12"/>
    <mergeCell ref="A13:I13"/>
    <mergeCell ref="A217:H217"/>
  </mergeCells>
  <hyperlinks>
    <hyperlink ref="E16" r:id="rId1" xr:uid="{00000000-0004-0000-0D00-000000000000}"/>
    <hyperlink ref="E17" r:id="rId2" xr:uid="{00000000-0004-0000-0D00-000001000000}"/>
    <hyperlink ref="E18" r:id="rId3" xr:uid="{00000000-0004-0000-0D00-000002000000}"/>
    <hyperlink ref="E19" r:id="rId4" xr:uid="{00000000-0004-0000-0D00-000003000000}"/>
    <hyperlink ref="E20" r:id="rId5" xr:uid="{00000000-0004-0000-0D00-000004000000}"/>
    <hyperlink ref="E24" r:id="rId6" xr:uid="{00000000-0004-0000-0D00-000005000000}"/>
    <hyperlink ref="E25" r:id="rId7" xr:uid="{00000000-0004-0000-0D00-000006000000}"/>
    <hyperlink ref="E26" r:id="rId8" xr:uid="{00000000-0004-0000-0D00-000007000000}"/>
    <hyperlink ref="E27" r:id="rId9" xr:uid="{00000000-0004-0000-0D00-000008000000}"/>
    <hyperlink ref="E28" r:id="rId10" xr:uid="{00000000-0004-0000-0D00-000009000000}"/>
    <hyperlink ref="E29" r:id="rId11" xr:uid="{00000000-0004-0000-0D00-00000A000000}"/>
    <hyperlink ref="E30" r:id="rId12" xr:uid="{00000000-0004-0000-0D00-00000B000000}"/>
    <hyperlink ref="E31" r:id="rId13" xr:uid="{00000000-0004-0000-0D00-00000C000000}"/>
    <hyperlink ref="E32" r:id="rId14" xr:uid="{00000000-0004-0000-0D00-00000D000000}"/>
    <hyperlink ref="E33" r:id="rId15" xr:uid="{00000000-0004-0000-0D00-00000E000000}"/>
    <hyperlink ref="E34" r:id="rId16" xr:uid="{00000000-0004-0000-0D00-00000F000000}"/>
    <hyperlink ref="E35" r:id="rId17" xr:uid="{00000000-0004-0000-0D00-000010000000}"/>
    <hyperlink ref="E36" r:id="rId18" xr:uid="{00000000-0004-0000-0D00-000011000000}"/>
    <hyperlink ref="E37" r:id="rId19" xr:uid="{00000000-0004-0000-0D00-000012000000}"/>
    <hyperlink ref="E38" r:id="rId20" xr:uid="{00000000-0004-0000-0D00-000013000000}"/>
    <hyperlink ref="E39" r:id="rId21" xr:uid="{00000000-0004-0000-0D00-000014000000}"/>
    <hyperlink ref="E40" r:id="rId22" xr:uid="{00000000-0004-0000-0D00-000015000000}"/>
    <hyperlink ref="E41" r:id="rId23" xr:uid="{00000000-0004-0000-0D00-000016000000}"/>
    <hyperlink ref="E42" r:id="rId24" xr:uid="{00000000-0004-0000-0D00-000017000000}"/>
    <hyperlink ref="E44" r:id="rId25" xr:uid="{00000000-0004-0000-0D00-000018000000}"/>
    <hyperlink ref="E45" r:id="rId26" xr:uid="{00000000-0004-0000-0D00-000019000000}"/>
    <hyperlink ref="E46" r:id="rId27" xr:uid="{00000000-0004-0000-0D00-00001A000000}"/>
    <hyperlink ref="E47" r:id="rId28" xr:uid="{00000000-0004-0000-0D00-00001B000000}"/>
    <hyperlink ref="E48" r:id="rId29" xr:uid="{00000000-0004-0000-0D00-00001C000000}"/>
    <hyperlink ref="E49" r:id="rId30" xr:uid="{00000000-0004-0000-0D00-00001D000000}"/>
    <hyperlink ref="E50" r:id="rId31" xr:uid="{00000000-0004-0000-0D00-00001E000000}"/>
    <hyperlink ref="E52" r:id="rId32" xr:uid="{00000000-0004-0000-0D00-00001F000000}"/>
    <hyperlink ref="E53" r:id="rId33" xr:uid="{00000000-0004-0000-0D00-000020000000}"/>
    <hyperlink ref="E54" r:id="rId34" xr:uid="{00000000-0004-0000-0D00-000021000000}"/>
    <hyperlink ref="E55" r:id="rId35" xr:uid="{00000000-0004-0000-0D00-000022000000}"/>
    <hyperlink ref="E56" r:id="rId36" xr:uid="{00000000-0004-0000-0D00-000023000000}"/>
    <hyperlink ref="E57" r:id="rId37" xr:uid="{00000000-0004-0000-0D00-000024000000}"/>
    <hyperlink ref="E58" r:id="rId38" xr:uid="{00000000-0004-0000-0D00-000025000000}"/>
    <hyperlink ref="E59" r:id="rId39" xr:uid="{00000000-0004-0000-0D00-000026000000}"/>
    <hyperlink ref="E60" r:id="rId40" xr:uid="{00000000-0004-0000-0D00-000027000000}"/>
    <hyperlink ref="E61" r:id="rId41" xr:uid="{00000000-0004-0000-0D00-000028000000}"/>
    <hyperlink ref="E62" r:id="rId42" xr:uid="{00000000-0004-0000-0D00-000029000000}"/>
    <hyperlink ref="E63" r:id="rId43" xr:uid="{00000000-0004-0000-0D00-00002A000000}"/>
    <hyperlink ref="E65" r:id="rId44" xr:uid="{00000000-0004-0000-0D00-00002B000000}"/>
    <hyperlink ref="E66" r:id="rId45" xr:uid="{00000000-0004-0000-0D00-00002C000000}"/>
    <hyperlink ref="E67" r:id="rId46" xr:uid="{00000000-0004-0000-0D00-00002D000000}"/>
    <hyperlink ref="E68" r:id="rId47" xr:uid="{00000000-0004-0000-0D00-00002E000000}"/>
    <hyperlink ref="E69" r:id="rId48" xr:uid="{00000000-0004-0000-0D00-00002F000000}"/>
    <hyperlink ref="E70" r:id="rId49" xr:uid="{00000000-0004-0000-0D00-000030000000}"/>
    <hyperlink ref="E71" r:id="rId50" xr:uid="{00000000-0004-0000-0D00-000031000000}"/>
    <hyperlink ref="E72" r:id="rId51" xr:uid="{00000000-0004-0000-0D00-000032000000}"/>
    <hyperlink ref="E73" r:id="rId52" xr:uid="{00000000-0004-0000-0D00-000033000000}"/>
    <hyperlink ref="E74" r:id="rId53" xr:uid="{00000000-0004-0000-0D00-000034000000}"/>
    <hyperlink ref="E75" r:id="rId54" xr:uid="{00000000-0004-0000-0D00-000035000000}"/>
    <hyperlink ref="E76" r:id="rId55" xr:uid="{00000000-0004-0000-0D00-000036000000}"/>
    <hyperlink ref="E77" r:id="rId56" xr:uid="{00000000-0004-0000-0D00-000037000000}"/>
    <hyperlink ref="E79" r:id="rId57" xr:uid="{00000000-0004-0000-0D00-000038000000}"/>
    <hyperlink ref="E80" r:id="rId58" xr:uid="{00000000-0004-0000-0D00-000039000000}"/>
    <hyperlink ref="E81" r:id="rId59" xr:uid="{00000000-0004-0000-0D00-00003A000000}"/>
    <hyperlink ref="C82" r:id="rId60" xr:uid="{00000000-0004-0000-0D00-00003B000000}"/>
    <hyperlink ref="E82" r:id="rId61" xr:uid="{00000000-0004-0000-0D00-00003C000000}"/>
    <hyperlink ref="E95" r:id="rId62" xr:uid="{00000000-0004-0000-0D00-00003D000000}"/>
    <hyperlink ref="E96" r:id="rId63" xr:uid="{00000000-0004-0000-0D00-00003E000000}"/>
    <hyperlink ref="E97" r:id="rId64" xr:uid="{00000000-0004-0000-0D00-00003F000000}"/>
    <hyperlink ref="E98" r:id="rId65" xr:uid="{00000000-0004-0000-0D00-000040000000}"/>
    <hyperlink ref="E99" r:id="rId66" xr:uid="{00000000-0004-0000-0D00-000041000000}"/>
    <hyperlink ref="E100" r:id="rId67" xr:uid="{00000000-0004-0000-0D00-000042000000}"/>
    <hyperlink ref="E101" r:id="rId68" xr:uid="{00000000-0004-0000-0D00-000043000000}"/>
    <hyperlink ref="E102" r:id="rId69" xr:uid="{00000000-0004-0000-0D00-000044000000}"/>
    <hyperlink ref="E103" r:id="rId70" xr:uid="{00000000-0004-0000-0D00-000045000000}"/>
    <hyperlink ref="E104" r:id="rId71" xr:uid="{00000000-0004-0000-0D00-000046000000}"/>
    <hyperlink ref="E105" r:id="rId72" xr:uid="{00000000-0004-0000-0D00-000047000000}"/>
    <hyperlink ref="E106" r:id="rId73" xr:uid="{00000000-0004-0000-0D00-000048000000}"/>
    <hyperlink ref="E107" r:id="rId74" xr:uid="{00000000-0004-0000-0D00-000049000000}"/>
    <hyperlink ref="E108" r:id="rId75" xr:uid="{00000000-0004-0000-0D00-00004A000000}"/>
    <hyperlink ref="E109" r:id="rId76" xr:uid="{00000000-0004-0000-0D00-00004B000000}"/>
    <hyperlink ref="E110" r:id="rId77" xr:uid="{00000000-0004-0000-0D00-00004C000000}"/>
    <hyperlink ref="E111" r:id="rId78" xr:uid="{00000000-0004-0000-0D00-00004D000000}"/>
    <hyperlink ref="E112" r:id="rId79" xr:uid="{00000000-0004-0000-0D00-00004E000000}"/>
    <hyperlink ref="E113" r:id="rId80" xr:uid="{00000000-0004-0000-0D00-00004F000000}"/>
    <hyperlink ref="E114" r:id="rId81" xr:uid="{00000000-0004-0000-0D00-000050000000}"/>
    <hyperlink ref="E115" r:id="rId82" xr:uid="{00000000-0004-0000-0D00-000051000000}"/>
    <hyperlink ref="E116" r:id="rId83" xr:uid="{00000000-0004-0000-0D00-000052000000}"/>
    <hyperlink ref="E117" r:id="rId84" xr:uid="{00000000-0004-0000-0D00-000053000000}"/>
    <hyperlink ref="E118" r:id="rId85" xr:uid="{00000000-0004-0000-0D00-000054000000}"/>
    <hyperlink ref="E119" r:id="rId86" xr:uid="{00000000-0004-0000-0D00-000055000000}"/>
    <hyperlink ref="E121" r:id="rId87" xr:uid="{00000000-0004-0000-0D00-000056000000}"/>
    <hyperlink ref="E122" r:id="rId88" xr:uid="{00000000-0004-0000-0D00-000057000000}"/>
    <hyperlink ref="E123" r:id="rId89" xr:uid="{00000000-0004-0000-0D00-000058000000}"/>
    <hyperlink ref="E124" r:id="rId90" xr:uid="{00000000-0004-0000-0D00-000059000000}"/>
    <hyperlink ref="E145" r:id="rId91" xr:uid="{00000000-0004-0000-0D00-00005A000000}"/>
    <hyperlink ref="E146" r:id="rId92" xr:uid="{00000000-0004-0000-0D00-00005B000000}"/>
    <hyperlink ref="E147" r:id="rId93" xr:uid="{00000000-0004-0000-0D00-00005C000000}"/>
    <hyperlink ref="E148" r:id="rId94" xr:uid="{00000000-0004-0000-0D00-00005D000000}"/>
    <hyperlink ref="E149" r:id="rId95" xr:uid="{00000000-0004-0000-0D00-00005E000000}"/>
    <hyperlink ref="E150" r:id="rId96" xr:uid="{00000000-0004-0000-0D00-00005F000000}"/>
    <hyperlink ref="E151" r:id="rId97" xr:uid="{00000000-0004-0000-0D00-000060000000}"/>
    <hyperlink ref="E152" r:id="rId98" xr:uid="{00000000-0004-0000-0D00-000061000000}"/>
    <hyperlink ref="E153" r:id="rId99" xr:uid="{00000000-0004-0000-0D00-000062000000}"/>
    <hyperlink ref="E154" r:id="rId100" xr:uid="{00000000-0004-0000-0D00-000063000000}"/>
    <hyperlink ref="E155" r:id="rId101" xr:uid="{00000000-0004-0000-0D00-000064000000}"/>
    <hyperlink ref="E160" r:id="rId102" xr:uid="{00000000-0004-0000-0D00-000065000000}"/>
    <hyperlink ref="E161" r:id="rId103" xr:uid="{00000000-0004-0000-0D00-000066000000}"/>
    <hyperlink ref="E162" r:id="rId104" xr:uid="{00000000-0004-0000-0D00-000067000000}"/>
    <hyperlink ref="E163" r:id="rId105" xr:uid="{00000000-0004-0000-0D00-000068000000}"/>
    <hyperlink ref="E164" r:id="rId106" location="overview" xr:uid="{00000000-0004-0000-0D00-000069000000}"/>
    <hyperlink ref="E165" r:id="rId107" xr:uid="{00000000-0004-0000-0D00-00006A000000}"/>
    <hyperlink ref="E166" r:id="rId108" xr:uid="{00000000-0004-0000-0D00-00006B000000}"/>
    <hyperlink ref="E167" r:id="rId109" location="overview" xr:uid="{00000000-0004-0000-0D00-00006C000000}"/>
    <hyperlink ref="E174" r:id="rId110" xr:uid="{00000000-0004-0000-0D00-00006D000000}"/>
    <hyperlink ref="E175" r:id="rId111" xr:uid="{00000000-0004-0000-0D00-00006E000000}"/>
    <hyperlink ref="E176" r:id="rId112" xr:uid="{00000000-0004-0000-0D00-00006F000000}"/>
    <hyperlink ref="E177" r:id="rId113" xr:uid="{00000000-0004-0000-0D00-000070000000}"/>
    <hyperlink ref="E178" r:id="rId114" xr:uid="{00000000-0004-0000-0D00-000071000000}"/>
    <hyperlink ref="E179" r:id="rId115" xr:uid="{00000000-0004-0000-0D00-000072000000}"/>
    <hyperlink ref="E180" r:id="rId116" xr:uid="{00000000-0004-0000-0D00-000073000000}"/>
    <hyperlink ref="E181" r:id="rId117" xr:uid="{00000000-0004-0000-0D00-000074000000}"/>
    <hyperlink ref="E182" r:id="rId118" xr:uid="{00000000-0004-0000-0D00-000075000000}"/>
    <hyperlink ref="E189" r:id="rId119" xr:uid="{00000000-0004-0000-0D00-000076000000}"/>
    <hyperlink ref="E190" r:id="rId120" xr:uid="{00000000-0004-0000-0D00-000077000000}"/>
    <hyperlink ref="E191" r:id="rId121" xr:uid="{00000000-0004-0000-0D00-000078000000}"/>
    <hyperlink ref="E192" r:id="rId122" xr:uid="{00000000-0004-0000-0D00-000079000000}"/>
    <hyperlink ref="E193" r:id="rId123" xr:uid="{00000000-0004-0000-0D00-00007A000000}"/>
    <hyperlink ref="E194" r:id="rId124" xr:uid="{00000000-0004-0000-0D00-00007B000000}"/>
    <hyperlink ref="E195" r:id="rId125" xr:uid="{00000000-0004-0000-0D00-00007C000000}"/>
    <hyperlink ref="E196" r:id="rId126" xr:uid="{00000000-0004-0000-0D00-00007D000000}"/>
    <hyperlink ref="E199" r:id="rId127" xr:uid="{00000000-0004-0000-0D00-00007E000000}"/>
    <hyperlink ref="E201" r:id="rId128" xr:uid="{00000000-0004-0000-0D00-00007F000000}"/>
    <hyperlink ref="E202" r:id="rId129" xr:uid="{00000000-0004-0000-0D00-000080000000}"/>
    <hyperlink ref="E203" r:id="rId130" xr:uid="{00000000-0004-0000-0D00-000081000000}"/>
    <hyperlink ref="E204" r:id="rId131" xr:uid="{00000000-0004-0000-0D00-000082000000}"/>
    <hyperlink ref="E205" r:id="rId132" xr:uid="{00000000-0004-0000-0D00-000083000000}"/>
    <hyperlink ref="E206" r:id="rId133" xr:uid="{00000000-0004-0000-0D00-000084000000}"/>
    <hyperlink ref="E207" r:id="rId134" xr:uid="{00000000-0004-0000-0D00-000085000000}"/>
    <hyperlink ref="E208" r:id="rId135" xr:uid="{00000000-0004-0000-0D00-000086000000}"/>
    <hyperlink ref="E209" r:id="rId136" xr:uid="{00000000-0004-0000-0D00-000087000000}"/>
    <hyperlink ref="E210" r:id="rId137" xr:uid="{00000000-0004-0000-0D00-000088000000}"/>
    <hyperlink ref="E211" r:id="rId138" xr:uid="{00000000-0004-0000-0D00-000089000000}"/>
  </hyperlinks>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Z1000"/>
  <sheetViews>
    <sheetView workbookViewId="0"/>
  </sheetViews>
  <sheetFormatPr defaultColWidth="14.3984375" defaultRowHeight="15" customHeight="1"/>
  <cols>
    <col min="1" max="1" width="23.73046875" customWidth="1"/>
    <col min="2" max="2" width="11.73046875" customWidth="1"/>
    <col min="3" max="3" width="22.3984375" customWidth="1"/>
    <col min="4" max="7" width="23.86328125" customWidth="1"/>
    <col min="8" max="8" width="23.3984375" customWidth="1"/>
    <col min="9" max="9" width="26.3984375" customWidth="1"/>
    <col min="10" max="13" width="8.86328125" customWidth="1"/>
    <col min="14" max="15" width="8" customWidth="1"/>
    <col min="16" max="16" width="20.86328125" customWidth="1"/>
  </cols>
  <sheetData>
    <row r="1" spans="1:26" ht="14.25">
      <c r="A1" s="47"/>
      <c r="B1" s="48"/>
      <c r="C1" s="48"/>
      <c r="D1" s="48"/>
      <c r="E1" s="48"/>
      <c r="F1" s="48"/>
      <c r="G1" s="48"/>
      <c r="H1" s="1"/>
      <c r="I1" s="3"/>
      <c r="J1" s="3"/>
      <c r="K1" s="3"/>
      <c r="L1" s="3"/>
      <c r="M1" s="3"/>
      <c r="N1" s="3"/>
      <c r="O1" s="3"/>
      <c r="P1" s="3"/>
      <c r="Q1" s="3"/>
      <c r="R1" s="3"/>
      <c r="S1" s="3"/>
      <c r="T1" s="3"/>
      <c r="U1" s="3"/>
      <c r="V1" s="3"/>
      <c r="W1" s="3"/>
      <c r="X1" s="3"/>
      <c r="Y1" s="3"/>
      <c r="Z1" s="3"/>
    </row>
    <row r="2" spans="1:26" ht="15.75" customHeight="1">
      <c r="A2" s="299" t="s">
        <v>3775</v>
      </c>
      <c r="B2" s="280"/>
      <c r="C2" s="280"/>
      <c r="D2" s="280"/>
      <c r="E2" s="280"/>
      <c r="F2" s="280"/>
      <c r="G2" s="280"/>
      <c r="H2" s="280"/>
      <c r="I2" s="280"/>
      <c r="J2" s="280"/>
      <c r="K2" s="280"/>
      <c r="L2" s="280"/>
      <c r="M2" s="280"/>
      <c r="N2" s="280"/>
      <c r="O2" s="281"/>
      <c r="P2" s="3"/>
      <c r="Q2" s="3"/>
      <c r="R2" s="3"/>
      <c r="S2" s="3"/>
      <c r="T2" s="3"/>
      <c r="U2" s="3"/>
      <c r="V2" s="3"/>
      <c r="W2" s="3"/>
      <c r="X2" s="3"/>
      <c r="Y2" s="3"/>
      <c r="Z2" s="3"/>
    </row>
    <row r="3" spans="1:26" ht="14.25">
      <c r="A3" s="111"/>
      <c r="B3" s="111"/>
      <c r="C3" s="111"/>
      <c r="D3" s="111"/>
      <c r="E3" s="111"/>
      <c r="F3" s="111"/>
      <c r="G3" s="111"/>
      <c r="H3" s="111"/>
      <c r="I3" s="3"/>
      <c r="J3" s="3"/>
      <c r="K3" s="3"/>
      <c r="L3" s="3"/>
      <c r="M3" s="3"/>
      <c r="N3" s="3"/>
      <c r="O3" s="3"/>
      <c r="P3" s="3"/>
      <c r="Q3" s="3"/>
      <c r="R3" s="3"/>
      <c r="S3" s="3"/>
      <c r="T3" s="3"/>
      <c r="U3" s="3"/>
      <c r="V3" s="3"/>
      <c r="W3" s="3"/>
      <c r="X3" s="3"/>
      <c r="Y3" s="3"/>
      <c r="Z3" s="3"/>
    </row>
    <row r="4" spans="1:26" ht="21.75" customHeight="1">
      <c r="A4" s="296" t="s">
        <v>2450</v>
      </c>
      <c r="B4" s="276"/>
      <c r="C4" s="276"/>
      <c r="D4" s="276"/>
      <c r="E4" s="276"/>
      <c r="F4" s="276"/>
      <c r="G4" s="276"/>
      <c r="H4" s="276"/>
      <c r="I4" s="276"/>
      <c r="J4" s="276"/>
      <c r="K4" s="276"/>
      <c r="L4" s="276"/>
      <c r="M4" s="276"/>
      <c r="N4" s="276"/>
      <c r="O4" s="277"/>
      <c r="P4" s="3"/>
      <c r="Q4" s="3"/>
      <c r="R4" s="3"/>
      <c r="S4" s="3"/>
      <c r="T4" s="3"/>
      <c r="U4" s="3"/>
      <c r="V4" s="3"/>
      <c r="W4" s="3"/>
      <c r="X4" s="3"/>
      <c r="Y4" s="3"/>
      <c r="Z4" s="3"/>
    </row>
    <row r="5" spans="1:26" ht="17.25" customHeight="1">
      <c r="A5" s="296" t="s">
        <v>3776</v>
      </c>
      <c r="B5" s="276"/>
      <c r="C5" s="276"/>
      <c r="D5" s="276"/>
      <c r="E5" s="276"/>
      <c r="F5" s="276"/>
      <c r="G5" s="276"/>
      <c r="H5" s="276"/>
      <c r="I5" s="276"/>
      <c r="J5" s="276"/>
      <c r="K5" s="276"/>
      <c r="L5" s="276"/>
      <c r="M5" s="276"/>
      <c r="N5" s="276"/>
      <c r="O5" s="277"/>
      <c r="P5" s="3"/>
      <c r="Q5" s="3"/>
      <c r="R5" s="3"/>
      <c r="S5" s="3"/>
      <c r="T5" s="3"/>
      <c r="U5" s="3"/>
      <c r="V5" s="3"/>
      <c r="W5" s="3"/>
      <c r="X5" s="3"/>
      <c r="Y5" s="3"/>
      <c r="Z5" s="3"/>
    </row>
    <row r="6" spans="1:26" ht="26.25" customHeight="1">
      <c r="A6" s="300" t="s">
        <v>3777</v>
      </c>
      <c r="B6" s="276"/>
      <c r="C6" s="276"/>
      <c r="D6" s="276"/>
      <c r="E6" s="276"/>
      <c r="F6" s="276"/>
      <c r="G6" s="276"/>
      <c r="H6" s="276"/>
      <c r="I6" s="276"/>
      <c r="J6" s="276"/>
      <c r="K6" s="276"/>
      <c r="L6" s="276"/>
      <c r="M6" s="276"/>
      <c r="N6" s="276"/>
      <c r="O6" s="277"/>
      <c r="P6" s="3"/>
      <c r="Q6" s="3"/>
      <c r="R6" s="3"/>
      <c r="S6" s="3"/>
      <c r="T6" s="3"/>
      <c r="U6" s="3"/>
      <c r="V6" s="3"/>
      <c r="W6" s="3"/>
      <c r="X6" s="3"/>
      <c r="Y6" s="3"/>
      <c r="Z6" s="3"/>
    </row>
    <row r="7" spans="1:26" ht="38.25" customHeight="1">
      <c r="A7" s="300" t="s">
        <v>3778</v>
      </c>
      <c r="B7" s="276"/>
      <c r="C7" s="276"/>
      <c r="D7" s="276"/>
      <c r="E7" s="276"/>
      <c r="F7" s="276"/>
      <c r="G7" s="276"/>
      <c r="H7" s="276"/>
      <c r="I7" s="276"/>
      <c r="J7" s="276"/>
      <c r="K7" s="276"/>
      <c r="L7" s="276"/>
      <c r="M7" s="276"/>
      <c r="N7" s="276"/>
      <c r="O7" s="277"/>
      <c r="P7" s="3"/>
      <c r="Q7" s="3"/>
      <c r="R7" s="3"/>
      <c r="S7" s="3"/>
      <c r="T7" s="3"/>
      <c r="U7" s="3"/>
      <c r="V7" s="3"/>
      <c r="W7" s="3"/>
      <c r="X7" s="3"/>
      <c r="Y7" s="3"/>
      <c r="Z7" s="3"/>
    </row>
    <row r="8" spans="1:26" ht="14.25" customHeight="1">
      <c r="A8" s="300" t="s">
        <v>3779</v>
      </c>
      <c r="B8" s="276"/>
      <c r="C8" s="276"/>
      <c r="D8" s="276"/>
      <c r="E8" s="276"/>
      <c r="F8" s="276"/>
      <c r="G8" s="276"/>
      <c r="H8" s="276"/>
      <c r="I8" s="276"/>
      <c r="J8" s="276"/>
      <c r="K8" s="276"/>
      <c r="L8" s="276"/>
      <c r="M8" s="276"/>
      <c r="N8" s="276"/>
      <c r="O8" s="277"/>
      <c r="P8" s="3"/>
      <c r="Q8" s="3"/>
      <c r="R8" s="3"/>
      <c r="S8" s="3"/>
      <c r="T8" s="3"/>
      <c r="U8" s="3"/>
      <c r="V8" s="3"/>
      <c r="W8" s="3"/>
      <c r="X8" s="3"/>
      <c r="Y8" s="3"/>
      <c r="Z8" s="3"/>
    </row>
    <row r="9" spans="1:26" ht="14.25" customHeight="1">
      <c r="A9" s="300" t="s">
        <v>3780</v>
      </c>
      <c r="B9" s="276"/>
      <c r="C9" s="276"/>
      <c r="D9" s="276"/>
      <c r="E9" s="276"/>
      <c r="F9" s="276"/>
      <c r="G9" s="276"/>
      <c r="H9" s="276"/>
      <c r="I9" s="276"/>
      <c r="J9" s="276"/>
      <c r="K9" s="276"/>
      <c r="L9" s="276"/>
      <c r="M9" s="276"/>
      <c r="N9" s="276"/>
      <c r="O9" s="277"/>
      <c r="P9" s="3"/>
      <c r="Q9" s="3"/>
      <c r="R9" s="3"/>
      <c r="S9" s="3"/>
      <c r="T9" s="3"/>
      <c r="U9" s="3"/>
      <c r="V9" s="3"/>
      <c r="W9" s="3"/>
      <c r="X9" s="3"/>
      <c r="Y9" s="3"/>
      <c r="Z9" s="3"/>
    </row>
    <row r="10" spans="1:26" ht="14.25" customHeight="1">
      <c r="A10" s="300" t="s">
        <v>3781</v>
      </c>
      <c r="B10" s="276"/>
      <c r="C10" s="276"/>
      <c r="D10" s="276"/>
      <c r="E10" s="276"/>
      <c r="F10" s="276"/>
      <c r="G10" s="276"/>
      <c r="H10" s="276"/>
      <c r="I10" s="276"/>
      <c r="J10" s="276"/>
      <c r="K10" s="276"/>
      <c r="L10" s="276"/>
      <c r="M10" s="276"/>
      <c r="N10" s="276"/>
      <c r="O10" s="277"/>
      <c r="P10" s="3"/>
      <c r="Q10" s="3"/>
      <c r="R10" s="3"/>
      <c r="S10" s="3"/>
      <c r="T10" s="3"/>
      <c r="U10" s="3"/>
      <c r="V10" s="3"/>
      <c r="W10" s="3"/>
      <c r="X10" s="3"/>
      <c r="Y10" s="3"/>
      <c r="Z10" s="3"/>
    </row>
    <row r="11" spans="1:26" ht="240" customHeight="1">
      <c r="A11" s="301" t="s">
        <v>3782</v>
      </c>
      <c r="B11" s="276"/>
      <c r="C11" s="276"/>
      <c r="D11" s="276"/>
      <c r="E11" s="276"/>
      <c r="F11" s="276"/>
      <c r="G11" s="276"/>
      <c r="H11" s="276"/>
      <c r="I11" s="276"/>
      <c r="J11" s="276"/>
      <c r="K11" s="276"/>
      <c r="L11" s="276"/>
      <c r="M11" s="276"/>
      <c r="N11" s="276"/>
      <c r="O11" s="277"/>
      <c r="P11" s="3"/>
      <c r="Q11" s="3"/>
      <c r="R11" s="3"/>
      <c r="S11" s="3"/>
      <c r="T11" s="3"/>
      <c r="U11" s="3"/>
      <c r="V11" s="3"/>
      <c r="W11" s="3"/>
      <c r="X11" s="3"/>
      <c r="Y11" s="3"/>
      <c r="Z11" s="3"/>
    </row>
    <row r="12" spans="1:26" ht="14.25">
      <c r="A12" s="53"/>
      <c r="B12" s="54"/>
      <c r="C12" s="54"/>
      <c r="D12" s="54"/>
      <c r="E12" s="54"/>
      <c r="F12" s="54"/>
      <c r="G12" s="54"/>
      <c r="H12" s="53"/>
      <c r="I12" s="3"/>
      <c r="J12" s="3"/>
      <c r="K12" s="3"/>
      <c r="L12" s="3"/>
      <c r="M12" s="3"/>
      <c r="N12" s="3"/>
      <c r="O12" s="3"/>
      <c r="P12" s="3"/>
      <c r="Q12" s="3"/>
      <c r="R12" s="3"/>
      <c r="S12" s="3"/>
      <c r="T12" s="3"/>
      <c r="U12" s="3"/>
      <c r="V12" s="3"/>
      <c r="W12" s="3"/>
      <c r="X12" s="3"/>
      <c r="Y12" s="3"/>
      <c r="Z12" s="3"/>
    </row>
    <row r="13" spans="1:26" ht="61.5" customHeight="1">
      <c r="A13" s="113" t="s">
        <v>6</v>
      </c>
      <c r="B13" s="57" t="s">
        <v>7</v>
      </c>
      <c r="C13" s="113" t="s">
        <v>3783</v>
      </c>
      <c r="D13" s="113" t="s">
        <v>3784</v>
      </c>
      <c r="E13" s="113" t="s">
        <v>3785</v>
      </c>
      <c r="F13" s="113" t="s">
        <v>3786</v>
      </c>
      <c r="G13" s="113" t="s">
        <v>3787</v>
      </c>
      <c r="H13" s="113" t="s">
        <v>3788</v>
      </c>
      <c r="I13" s="113" t="s">
        <v>3789</v>
      </c>
      <c r="J13" s="113" t="s">
        <v>3790</v>
      </c>
      <c r="K13" s="56" t="s">
        <v>155</v>
      </c>
      <c r="L13" s="56" t="s">
        <v>156</v>
      </c>
      <c r="M13" s="56" t="s">
        <v>157</v>
      </c>
      <c r="N13" s="113" t="s">
        <v>158</v>
      </c>
      <c r="O13" s="113" t="s">
        <v>162</v>
      </c>
      <c r="P13" s="60" t="s">
        <v>163</v>
      </c>
      <c r="Q13" s="3"/>
      <c r="R13" s="3"/>
      <c r="S13" s="3"/>
      <c r="T13" s="3"/>
      <c r="U13" s="3"/>
      <c r="V13" s="3"/>
      <c r="W13" s="3"/>
      <c r="X13" s="3"/>
      <c r="Y13" s="3"/>
      <c r="Z13" s="3"/>
    </row>
    <row r="14" spans="1:26" ht="14.25">
      <c r="A14" s="95" t="s">
        <v>3791</v>
      </c>
      <c r="B14" s="70" t="s">
        <v>51</v>
      </c>
      <c r="C14" s="95" t="s">
        <v>3792</v>
      </c>
      <c r="D14" s="94" t="s">
        <v>3793</v>
      </c>
      <c r="E14" s="94" t="s">
        <v>2414</v>
      </c>
      <c r="F14" s="94" t="s">
        <v>3794</v>
      </c>
      <c r="G14" s="94"/>
      <c r="H14" s="189" t="s">
        <v>3795</v>
      </c>
      <c r="I14" s="194" t="s">
        <v>3796</v>
      </c>
      <c r="J14" s="195" t="s">
        <v>3797</v>
      </c>
      <c r="K14" s="195"/>
      <c r="L14" s="195"/>
      <c r="M14" s="195"/>
      <c r="N14" s="23" t="s">
        <v>3798</v>
      </c>
      <c r="O14" s="23">
        <v>150</v>
      </c>
      <c r="P14" s="23" t="s">
        <v>50</v>
      </c>
      <c r="Q14" s="3"/>
      <c r="R14" s="3"/>
      <c r="S14" s="3"/>
      <c r="T14" s="3"/>
      <c r="U14" s="3"/>
      <c r="V14" s="3"/>
      <c r="W14" s="3"/>
      <c r="X14" s="3"/>
      <c r="Y14" s="3"/>
      <c r="Z14" s="3"/>
    </row>
    <row r="15" spans="1:26" ht="14.25">
      <c r="A15" s="95" t="s">
        <v>3791</v>
      </c>
      <c r="B15" s="70" t="s">
        <v>51</v>
      </c>
      <c r="C15" s="95" t="s">
        <v>3799</v>
      </c>
      <c r="D15" s="94" t="s">
        <v>3793</v>
      </c>
      <c r="E15" s="94" t="s">
        <v>3800</v>
      </c>
      <c r="F15" s="94" t="s">
        <v>3801</v>
      </c>
      <c r="G15" s="94"/>
      <c r="H15" s="189" t="s">
        <v>3802</v>
      </c>
      <c r="I15" s="194"/>
      <c r="J15" s="195" t="s">
        <v>3803</v>
      </c>
      <c r="K15" s="195">
        <v>1</v>
      </c>
      <c r="L15" s="195">
        <v>1</v>
      </c>
      <c r="M15" s="195"/>
      <c r="N15" s="23" t="s">
        <v>3804</v>
      </c>
      <c r="O15" s="23">
        <v>60</v>
      </c>
      <c r="P15" s="23" t="s">
        <v>50</v>
      </c>
      <c r="Q15" s="3"/>
      <c r="R15" s="3"/>
      <c r="S15" s="3"/>
      <c r="T15" s="3"/>
      <c r="U15" s="3"/>
      <c r="V15" s="3"/>
      <c r="W15" s="3"/>
      <c r="X15" s="3"/>
      <c r="Y15" s="3"/>
      <c r="Z15" s="3"/>
    </row>
    <row r="16" spans="1:26" ht="14.25">
      <c r="A16" s="95" t="s">
        <v>3791</v>
      </c>
      <c r="B16" s="70" t="s">
        <v>51</v>
      </c>
      <c r="C16" s="95" t="s">
        <v>3805</v>
      </c>
      <c r="D16" s="94" t="s">
        <v>3793</v>
      </c>
      <c r="E16" s="94" t="s">
        <v>3800</v>
      </c>
      <c r="F16" s="94" t="s">
        <v>3806</v>
      </c>
      <c r="G16" s="94"/>
      <c r="H16" s="189" t="s">
        <v>3807</v>
      </c>
      <c r="I16" s="194"/>
      <c r="J16" s="195" t="s">
        <v>3808</v>
      </c>
      <c r="K16" s="195">
        <v>1</v>
      </c>
      <c r="L16" s="195">
        <v>1</v>
      </c>
      <c r="M16" s="195"/>
      <c r="N16" s="23" t="s">
        <v>3809</v>
      </c>
      <c r="O16" s="23">
        <v>40</v>
      </c>
      <c r="P16" s="23" t="s">
        <v>50</v>
      </c>
      <c r="Q16" s="3"/>
      <c r="R16" s="3"/>
      <c r="S16" s="3"/>
      <c r="T16" s="3"/>
      <c r="U16" s="3"/>
      <c r="V16" s="3"/>
      <c r="W16" s="3"/>
      <c r="X16" s="3"/>
      <c r="Y16" s="3"/>
      <c r="Z16" s="3"/>
    </row>
    <row r="17" spans="1:26" ht="15" customHeight="1">
      <c r="A17" s="95" t="s">
        <v>57</v>
      </c>
      <c r="B17" s="70" t="s">
        <v>51</v>
      </c>
      <c r="C17" s="95" t="s">
        <v>3810</v>
      </c>
      <c r="D17" s="94" t="s">
        <v>3811</v>
      </c>
      <c r="E17" s="94" t="s">
        <v>3812</v>
      </c>
      <c r="F17" s="94" t="s">
        <v>3813</v>
      </c>
      <c r="G17" s="94" t="s">
        <v>3814</v>
      </c>
      <c r="H17" s="189" t="s">
        <v>3815</v>
      </c>
      <c r="I17" s="194"/>
      <c r="J17" s="195" t="s">
        <v>3816</v>
      </c>
      <c r="K17" s="195">
        <v>1</v>
      </c>
      <c r="L17" s="195">
        <v>1</v>
      </c>
      <c r="M17" s="195">
        <v>2</v>
      </c>
      <c r="N17" s="23">
        <v>30</v>
      </c>
      <c r="O17" s="23">
        <v>30</v>
      </c>
      <c r="P17" s="23" t="s">
        <v>318</v>
      </c>
    </row>
    <row r="18" spans="1:26" ht="14.25">
      <c r="A18" s="95" t="s">
        <v>57</v>
      </c>
      <c r="B18" s="70" t="s">
        <v>51</v>
      </c>
      <c r="C18" s="95" t="s">
        <v>3817</v>
      </c>
      <c r="D18" s="94" t="s">
        <v>3818</v>
      </c>
      <c r="E18" s="94" t="s">
        <v>3812</v>
      </c>
      <c r="F18" s="94" t="s">
        <v>3819</v>
      </c>
      <c r="G18" s="94"/>
      <c r="H18" s="189" t="s">
        <v>3820</v>
      </c>
      <c r="I18" s="194"/>
      <c r="J18" s="195">
        <v>44735</v>
      </c>
      <c r="K18" s="195">
        <v>1</v>
      </c>
      <c r="L18" s="195">
        <v>1</v>
      </c>
      <c r="M18" s="195">
        <v>1</v>
      </c>
      <c r="N18" s="23">
        <v>30</v>
      </c>
      <c r="O18" s="23">
        <v>30</v>
      </c>
      <c r="P18" s="23" t="s">
        <v>318</v>
      </c>
      <c r="Q18" s="3"/>
      <c r="R18" s="3"/>
      <c r="S18" s="3"/>
      <c r="T18" s="3"/>
      <c r="U18" s="3"/>
      <c r="V18" s="3"/>
      <c r="W18" s="3"/>
      <c r="X18" s="3"/>
      <c r="Y18" s="3"/>
      <c r="Z18" s="3"/>
    </row>
    <row r="19" spans="1:26" ht="18" customHeight="1">
      <c r="A19" s="95" t="s">
        <v>3821</v>
      </c>
      <c r="B19" s="70" t="s">
        <v>51</v>
      </c>
      <c r="C19" s="95" t="s">
        <v>3822</v>
      </c>
      <c r="D19" s="94" t="s">
        <v>3823</v>
      </c>
      <c r="E19" s="94" t="s">
        <v>3824</v>
      </c>
      <c r="F19" s="94" t="s">
        <v>3825</v>
      </c>
      <c r="G19" s="94" t="s">
        <v>3826</v>
      </c>
      <c r="H19" s="189" t="s">
        <v>3827</v>
      </c>
      <c r="I19" s="194" t="s">
        <v>3824</v>
      </c>
      <c r="J19" s="195" t="s">
        <v>3828</v>
      </c>
      <c r="K19" s="195">
        <v>5</v>
      </c>
      <c r="L19" s="195">
        <v>5</v>
      </c>
      <c r="M19" s="195">
        <v>5</v>
      </c>
      <c r="N19" s="23">
        <v>30</v>
      </c>
      <c r="O19" s="23">
        <v>6</v>
      </c>
      <c r="P19" s="23" t="s">
        <v>60</v>
      </c>
      <c r="Q19" s="3"/>
      <c r="R19" s="3"/>
      <c r="S19" s="3"/>
      <c r="T19" s="3"/>
      <c r="U19" s="3"/>
      <c r="V19" s="3"/>
      <c r="W19" s="3"/>
      <c r="X19" s="3"/>
      <c r="Y19" s="3"/>
      <c r="Z19" s="3"/>
    </row>
    <row r="20" spans="1:26" ht="15" customHeight="1">
      <c r="A20" s="95" t="s">
        <v>60</v>
      </c>
      <c r="B20" s="70" t="s">
        <v>51</v>
      </c>
      <c r="C20" s="95" t="s">
        <v>3829</v>
      </c>
      <c r="D20" s="94" t="s">
        <v>3823</v>
      </c>
      <c r="E20" s="94" t="s">
        <v>3830</v>
      </c>
      <c r="F20" s="94" t="s">
        <v>3831</v>
      </c>
      <c r="G20" s="94" t="s">
        <v>3814</v>
      </c>
      <c r="H20" s="189" t="s">
        <v>3832</v>
      </c>
      <c r="I20" s="194" t="s">
        <v>3833</v>
      </c>
      <c r="J20" s="195" t="s">
        <v>3834</v>
      </c>
      <c r="K20" s="195">
        <v>1</v>
      </c>
      <c r="L20" s="195">
        <v>1</v>
      </c>
      <c r="M20" s="195">
        <v>1</v>
      </c>
      <c r="N20" s="23">
        <v>20</v>
      </c>
      <c r="O20" s="23">
        <v>20</v>
      </c>
      <c r="P20" s="23" t="s">
        <v>60</v>
      </c>
      <c r="Q20" s="3"/>
      <c r="R20" s="3"/>
      <c r="S20" s="3"/>
      <c r="T20" s="3"/>
      <c r="U20" s="3"/>
      <c r="V20" s="3"/>
      <c r="W20" s="3"/>
      <c r="X20" s="3"/>
      <c r="Y20" s="3"/>
      <c r="Z20" s="3"/>
    </row>
    <row r="21" spans="1:26" ht="15.75" customHeight="1">
      <c r="A21" s="95" t="s">
        <v>3835</v>
      </c>
      <c r="B21" s="70" t="s">
        <v>51</v>
      </c>
      <c r="C21" s="95" t="s">
        <v>3836</v>
      </c>
      <c r="D21" s="94" t="s">
        <v>3823</v>
      </c>
      <c r="E21" s="94" t="s">
        <v>3837</v>
      </c>
      <c r="F21" s="94" t="s">
        <v>3831</v>
      </c>
      <c r="G21" s="94" t="s">
        <v>3814</v>
      </c>
      <c r="H21" s="189" t="s">
        <v>3838</v>
      </c>
      <c r="I21" s="194" t="s">
        <v>3833</v>
      </c>
      <c r="J21" s="195" t="s">
        <v>3839</v>
      </c>
      <c r="K21" s="195">
        <v>1</v>
      </c>
      <c r="L21" s="195">
        <v>1</v>
      </c>
      <c r="M21" s="195">
        <v>3</v>
      </c>
      <c r="N21" s="23">
        <v>30</v>
      </c>
      <c r="O21" s="23">
        <v>30</v>
      </c>
      <c r="P21" s="23" t="s">
        <v>60</v>
      </c>
      <c r="Q21" s="3"/>
      <c r="R21" s="3"/>
      <c r="S21" s="3"/>
      <c r="T21" s="3"/>
      <c r="U21" s="3"/>
      <c r="V21" s="3"/>
      <c r="W21" s="3"/>
      <c r="X21" s="3"/>
      <c r="Y21" s="3"/>
      <c r="Z21" s="3"/>
    </row>
    <row r="22" spans="1:26" ht="15.75" customHeight="1">
      <c r="A22" s="95" t="s">
        <v>60</v>
      </c>
      <c r="B22" s="70" t="s">
        <v>51</v>
      </c>
      <c r="C22" s="95" t="s">
        <v>3840</v>
      </c>
      <c r="D22" s="94" t="s">
        <v>3823</v>
      </c>
      <c r="E22" s="94" t="s">
        <v>3841</v>
      </c>
      <c r="F22" s="94" t="s">
        <v>3831</v>
      </c>
      <c r="G22" s="94" t="s">
        <v>3814</v>
      </c>
      <c r="H22" s="70" t="s">
        <v>3842</v>
      </c>
      <c r="I22" s="194" t="s">
        <v>3843</v>
      </c>
      <c r="J22" s="195" t="s">
        <v>3844</v>
      </c>
      <c r="K22" s="195"/>
      <c r="L22" s="195"/>
      <c r="M22" s="195"/>
      <c r="N22" s="23">
        <v>50</v>
      </c>
      <c r="O22" s="23">
        <v>50</v>
      </c>
      <c r="P22" s="23" t="s">
        <v>60</v>
      </c>
      <c r="Q22" s="3"/>
      <c r="R22" s="3"/>
      <c r="S22" s="3"/>
      <c r="T22" s="3"/>
      <c r="U22" s="3"/>
      <c r="V22" s="3"/>
      <c r="W22" s="3"/>
      <c r="X22" s="3"/>
      <c r="Y22" s="3"/>
      <c r="Z22" s="3"/>
    </row>
    <row r="23" spans="1:26" ht="15.75" customHeight="1">
      <c r="A23" s="95" t="s">
        <v>60</v>
      </c>
      <c r="B23" s="70" t="s">
        <v>51</v>
      </c>
      <c r="C23" s="95" t="s">
        <v>3845</v>
      </c>
      <c r="D23" s="94" t="s">
        <v>3823</v>
      </c>
      <c r="E23" s="94" t="s">
        <v>3846</v>
      </c>
      <c r="F23" s="94" t="s">
        <v>3831</v>
      </c>
      <c r="G23" s="94" t="s">
        <v>3814</v>
      </c>
      <c r="H23" s="70" t="s">
        <v>3847</v>
      </c>
      <c r="I23" s="194" t="s">
        <v>3843</v>
      </c>
      <c r="J23" s="195" t="s">
        <v>3848</v>
      </c>
      <c r="K23" s="195"/>
      <c r="L23" s="195"/>
      <c r="M23" s="195"/>
      <c r="N23" s="23">
        <v>50</v>
      </c>
      <c r="O23" s="23">
        <v>50</v>
      </c>
      <c r="P23" s="23" t="s">
        <v>60</v>
      </c>
      <c r="Q23" s="3"/>
      <c r="R23" s="3"/>
      <c r="S23" s="3"/>
      <c r="T23" s="3"/>
      <c r="U23" s="3"/>
      <c r="V23" s="3"/>
      <c r="W23" s="3"/>
      <c r="X23" s="3"/>
      <c r="Y23" s="3"/>
      <c r="Z23" s="3"/>
    </row>
    <row r="24" spans="1:26" ht="15.75" customHeight="1">
      <c r="A24" s="95" t="s">
        <v>61</v>
      </c>
      <c r="B24" s="70" t="s">
        <v>51</v>
      </c>
      <c r="C24" s="95" t="s">
        <v>3849</v>
      </c>
      <c r="D24" s="94" t="s">
        <v>3850</v>
      </c>
      <c r="E24" s="94" t="s">
        <v>2414</v>
      </c>
      <c r="F24" s="94" t="s">
        <v>3851</v>
      </c>
      <c r="G24" s="94" t="s">
        <v>3852</v>
      </c>
      <c r="H24" s="189" t="s">
        <v>3853</v>
      </c>
      <c r="I24" s="194" t="s">
        <v>3854</v>
      </c>
      <c r="J24" s="195" t="s">
        <v>3855</v>
      </c>
      <c r="K24" s="195">
        <v>0</v>
      </c>
      <c r="L24" s="195">
        <v>0</v>
      </c>
      <c r="M24" s="195">
        <v>212</v>
      </c>
      <c r="N24" s="23" t="s">
        <v>3856</v>
      </c>
      <c r="O24" s="23">
        <v>200</v>
      </c>
      <c r="P24" s="23" t="s">
        <v>349</v>
      </c>
      <c r="Q24" s="3"/>
      <c r="R24" s="3"/>
      <c r="S24" s="3"/>
      <c r="T24" s="3"/>
      <c r="U24" s="3"/>
      <c r="V24" s="3"/>
      <c r="W24" s="3"/>
      <c r="X24" s="3"/>
      <c r="Y24" s="3"/>
      <c r="Z24" s="3"/>
    </row>
    <row r="25" spans="1:26" ht="15.75" customHeight="1">
      <c r="A25" s="95" t="s">
        <v>3510</v>
      </c>
      <c r="B25" s="70" t="s">
        <v>51</v>
      </c>
      <c r="C25" s="95" t="s">
        <v>3857</v>
      </c>
      <c r="D25" s="94" t="s">
        <v>3823</v>
      </c>
      <c r="E25" s="94" t="s">
        <v>2414</v>
      </c>
      <c r="F25" s="94" t="s">
        <v>3858</v>
      </c>
      <c r="G25" s="94" t="s">
        <v>3859</v>
      </c>
      <c r="H25" s="70" t="s">
        <v>3795</v>
      </c>
      <c r="I25" s="194" t="s">
        <v>3796</v>
      </c>
      <c r="J25" s="195" t="s">
        <v>3860</v>
      </c>
      <c r="K25" s="195"/>
      <c r="L25" s="195"/>
      <c r="M25" s="195"/>
      <c r="N25" s="23">
        <v>225</v>
      </c>
      <c r="O25" s="23">
        <v>225</v>
      </c>
      <c r="P25" s="23" t="s">
        <v>62</v>
      </c>
      <c r="Q25" s="3"/>
      <c r="R25" s="3"/>
      <c r="S25" s="3"/>
      <c r="T25" s="3"/>
      <c r="U25" s="3"/>
      <c r="V25" s="3"/>
      <c r="W25" s="3"/>
      <c r="X25" s="3"/>
      <c r="Y25" s="3"/>
      <c r="Z25" s="3"/>
    </row>
    <row r="26" spans="1:26" ht="15.75" customHeight="1">
      <c r="A26" s="95" t="s">
        <v>3510</v>
      </c>
      <c r="B26" s="70" t="s">
        <v>51</v>
      </c>
      <c r="C26" s="95" t="s">
        <v>3861</v>
      </c>
      <c r="D26" s="94" t="s">
        <v>3823</v>
      </c>
      <c r="E26" s="94" t="s">
        <v>3800</v>
      </c>
      <c r="F26" s="94" t="s">
        <v>3862</v>
      </c>
      <c r="G26" s="94"/>
      <c r="H26" s="70" t="s">
        <v>3863</v>
      </c>
      <c r="I26" s="194"/>
      <c r="J26" s="195" t="s">
        <v>3864</v>
      </c>
      <c r="K26" s="195"/>
      <c r="L26" s="195">
        <v>1</v>
      </c>
      <c r="M26" s="195">
        <v>2</v>
      </c>
      <c r="N26" s="23">
        <v>30</v>
      </c>
      <c r="O26" s="23">
        <v>30</v>
      </c>
      <c r="P26" s="23" t="s">
        <v>62</v>
      </c>
      <c r="Q26" s="3"/>
      <c r="R26" s="3"/>
      <c r="S26" s="3"/>
      <c r="T26" s="3"/>
      <c r="U26" s="3"/>
      <c r="V26" s="3"/>
      <c r="W26" s="3"/>
      <c r="X26" s="3"/>
      <c r="Y26" s="3"/>
      <c r="Z26" s="3"/>
    </row>
    <row r="27" spans="1:26" ht="15.75" customHeight="1">
      <c r="A27" s="95" t="s">
        <v>3510</v>
      </c>
      <c r="B27" s="70" t="s">
        <v>51</v>
      </c>
      <c r="C27" s="95" t="s">
        <v>3865</v>
      </c>
      <c r="D27" s="94" t="s">
        <v>3823</v>
      </c>
      <c r="E27" s="94" t="s">
        <v>3866</v>
      </c>
      <c r="F27" s="94" t="s">
        <v>3867</v>
      </c>
      <c r="G27" s="94" t="s">
        <v>3859</v>
      </c>
      <c r="H27" s="70" t="s">
        <v>3868</v>
      </c>
      <c r="I27" s="194"/>
      <c r="J27" s="195" t="s">
        <v>3869</v>
      </c>
      <c r="K27" s="195"/>
      <c r="L27" s="195"/>
      <c r="M27" s="195">
        <v>1</v>
      </c>
      <c r="N27" s="23">
        <v>50</v>
      </c>
      <c r="O27" s="23">
        <v>50</v>
      </c>
      <c r="P27" s="23" t="s">
        <v>62</v>
      </c>
      <c r="Q27" s="3"/>
      <c r="R27" s="3"/>
      <c r="S27" s="3"/>
      <c r="T27" s="3"/>
      <c r="U27" s="3"/>
      <c r="V27" s="3"/>
      <c r="W27" s="3"/>
      <c r="X27" s="3"/>
      <c r="Y27" s="3"/>
      <c r="Z27" s="3"/>
    </row>
    <row r="28" spans="1:26" ht="15.75" customHeight="1">
      <c r="A28" s="95" t="s">
        <v>3510</v>
      </c>
      <c r="B28" s="70" t="s">
        <v>51</v>
      </c>
      <c r="C28" s="95" t="s">
        <v>3870</v>
      </c>
      <c r="D28" s="94" t="s">
        <v>3823</v>
      </c>
      <c r="E28" s="94" t="s">
        <v>2414</v>
      </c>
      <c r="F28" s="94" t="s">
        <v>3858</v>
      </c>
      <c r="G28" s="94" t="s">
        <v>3859</v>
      </c>
      <c r="H28" s="70" t="s">
        <v>3871</v>
      </c>
      <c r="I28" s="194" t="s">
        <v>3796</v>
      </c>
      <c r="J28" s="195" t="s">
        <v>3872</v>
      </c>
      <c r="K28" s="195"/>
      <c r="L28" s="195"/>
      <c r="M28" s="195"/>
      <c r="N28" s="23">
        <v>225</v>
      </c>
      <c r="O28" s="23">
        <v>225</v>
      </c>
      <c r="P28" s="23" t="s">
        <v>62</v>
      </c>
      <c r="Q28" s="3"/>
      <c r="R28" s="3"/>
      <c r="S28" s="3"/>
      <c r="T28" s="3"/>
      <c r="U28" s="3"/>
      <c r="V28" s="3"/>
      <c r="W28" s="3"/>
      <c r="X28" s="3"/>
      <c r="Y28" s="3"/>
      <c r="Z28" s="3"/>
    </row>
    <row r="29" spans="1:26" ht="15.75" customHeight="1">
      <c r="A29" s="95" t="s">
        <v>3510</v>
      </c>
      <c r="B29" s="70" t="s">
        <v>51</v>
      </c>
      <c r="C29" s="95" t="s">
        <v>3873</v>
      </c>
      <c r="D29" s="94" t="s">
        <v>3823</v>
      </c>
      <c r="E29" s="94" t="s">
        <v>2414</v>
      </c>
      <c r="F29" s="94" t="s">
        <v>3858</v>
      </c>
      <c r="G29" s="94"/>
      <c r="H29" s="70" t="s">
        <v>3874</v>
      </c>
      <c r="I29" s="194" t="s">
        <v>3796</v>
      </c>
      <c r="J29" s="195" t="s">
        <v>3875</v>
      </c>
      <c r="K29" s="195"/>
      <c r="L29" s="195"/>
      <c r="M29" s="195"/>
      <c r="N29" s="23">
        <v>150</v>
      </c>
      <c r="O29" s="23">
        <v>150</v>
      </c>
      <c r="P29" s="23" t="s">
        <v>62</v>
      </c>
      <c r="Q29" s="3"/>
      <c r="R29" s="3"/>
      <c r="S29" s="3"/>
      <c r="T29" s="3"/>
      <c r="U29" s="3"/>
      <c r="V29" s="3"/>
      <c r="W29" s="3"/>
      <c r="X29" s="3"/>
      <c r="Y29" s="3"/>
      <c r="Z29" s="3"/>
    </row>
    <row r="30" spans="1:26" ht="15.75" customHeight="1">
      <c r="A30" s="95" t="s">
        <v>3510</v>
      </c>
      <c r="B30" s="70" t="s">
        <v>51</v>
      </c>
      <c r="C30" s="95" t="s">
        <v>3876</v>
      </c>
      <c r="D30" s="94" t="s">
        <v>3823</v>
      </c>
      <c r="E30" s="94" t="s">
        <v>2414</v>
      </c>
      <c r="F30" s="94" t="s">
        <v>3877</v>
      </c>
      <c r="G30" s="94" t="s">
        <v>3859</v>
      </c>
      <c r="H30" s="70" t="s">
        <v>3878</v>
      </c>
      <c r="I30" s="194" t="s">
        <v>2414</v>
      </c>
      <c r="J30" s="195" t="s">
        <v>3879</v>
      </c>
      <c r="K30" s="195"/>
      <c r="L30" s="195"/>
      <c r="M30" s="195"/>
      <c r="N30" s="23">
        <v>150</v>
      </c>
      <c r="O30" s="23">
        <v>150</v>
      </c>
      <c r="P30" s="23" t="s">
        <v>62</v>
      </c>
      <c r="Q30" s="3"/>
      <c r="R30" s="3"/>
      <c r="S30" s="3"/>
      <c r="T30" s="3"/>
      <c r="U30" s="3"/>
      <c r="V30" s="3"/>
      <c r="W30" s="3"/>
      <c r="X30" s="3"/>
      <c r="Y30" s="3"/>
      <c r="Z30" s="3"/>
    </row>
    <row r="31" spans="1:26" ht="15.75" customHeight="1">
      <c r="A31" s="95" t="s">
        <v>3880</v>
      </c>
      <c r="B31" s="70" t="s">
        <v>51</v>
      </c>
      <c r="C31" s="95" t="s">
        <v>3881</v>
      </c>
      <c r="D31" s="94" t="s">
        <v>3882</v>
      </c>
      <c r="E31" s="94" t="s">
        <v>3800</v>
      </c>
      <c r="F31" s="94" t="s">
        <v>3858</v>
      </c>
      <c r="G31" s="94"/>
      <c r="H31" s="189" t="s">
        <v>3883</v>
      </c>
      <c r="I31" s="194"/>
      <c r="J31" s="195" t="s">
        <v>3884</v>
      </c>
      <c r="K31" s="195"/>
      <c r="L31" s="195">
        <v>1</v>
      </c>
      <c r="M31" s="195">
        <v>1</v>
      </c>
      <c r="N31" s="23">
        <v>30</v>
      </c>
      <c r="O31" s="23">
        <v>45</v>
      </c>
      <c r="P31" s="23" t="s">
        <v>3880</v>
      </c>
      <c r="Q31" s="3"/>
      <c r="R31" s="3"/>
      <c r="S31" s="3"/>
      <c r="T31" s="3"/>
      <c r="U31" s="3"/>
      <c r="V31" s="3"/>
      <c r="W31" s="3"/>
      <c r="X31" s="3"/>
      <c r="Y31" s="3"/>
      <c r="Z31" s="3"/>
    </row>
    <row r="32" spans="1:26" ht="15" customHeight="1">
      <c r="A32" s="95" t="s">
        <v>3885</v>
      </c>
      <c r="B32" s="70" t="s">
        <v>51</v>
      </c>
      <c r="C32" s="95" t="s">
        <v>3799</v>
      </c>
      <c r="D32" s="94" t="s">
        <v>3882</v>
      </c>
      <c r="E32" s="94" t="s">
        <v>2426</v>
      </c>
      <c r="F32" s="95" t="s">
        <v>3858</v>
      </c>
      <c r="G32" s="94"/>
      <c r="H32" s="189" t="s">
        <v>3883</v>
      </c>
      <c r="I32" s="194" t="s">
        <v>3886</v>
      </c>
      <c r="J32" s="195" t="s">
        <v>3797</v>
      </c>
      <c r="K32" s="195"/>
      <c r="L32" s="195"/>
      <c r="M32" s="195"/>
      <c r="N32" s="23">
        <v>50</v>
      </c>
      <c r="O32" s="23">
        <v>50</v>
      </c>
      <c r="P32" s="23" t="s">
        <v>3885</v>
      </c>
      <c r="Q32" s="3"/>
      <c r="R32" s="3"/>
      <c r="S32" s="3"/>
      <c r="T32" s="3"/>
      <c r="U32" s="3"/>
      <c r="V32" s="3"/>
      <c r="W32" s="3"/>
      <c r="X32" s="3"/>
      <c r="Y32" s="3"/>
      <c r="Z32" s="3"/>
    </row>
    <row r="33" spans="1:26" ht="15" customHeight="1">
      <c r="A33" s="95" t="s">
        <v>3885</v>
      </c>
      <c r="B33" s="70" t="s">
        <v>51</v>
      </c>
      <c r="C33" s="95" t="s">
        <v>3799</v>
      </c>
      <c r="D33" s="94" t="s">
        <v>3882</v>
      </c>
      <c r="E33" s="94" t="s">
        <v>2419</v>
      </c>
      <c r="F33" s="95" t="s">
        <v>3858</v>
      </c>
      <c r="G33" s="94"/>
      <c r="H33" s="189" t="s">
        <v>3883</v>
      </c>
      <c r="I33" s="194"/>
      <c r="J33" s="195" t="s">
        <v>3797</v>
      </c>
      <c r="K33" s="195">
        <v>2</v>
      </c>
      <c r="L33" s="195">
        <v>2</v>
      </c>
      <c r="M33" s="195">
        <v>2</v>
      </c>
      <c r="N33" s="23">
        <v>45</v>
      </c>
      <c r="O33" s="23">
        <v>22.5</v>
      </c>
      <c r="P33" s="23" t="s">
        <v>3885</v>
      </c>
      <c r="Q33" s="3"/>
      <c r="R33" s="3"/>
      <c r="S33" s="3"/>
      <c r="T33" s="3"/>
      <c r="U33" s="3"/>
      <c r="V33" s="3"/>
      <c r="W33" s="3"/>
      <c r="X33" s="3"/>
      <c r="Y33" s="3"/>
      <c r="Z33" s="3"/>
    </row>
    <row r="34" spans="1:26" ht="15.75" customHeight="1">
      <c r="A34" s="95" t="s">
        <v>2684</v>
      </c>
      <c r="B34" s="70" t="s">
        <v>51</v>
      </c>
      <c r="C34" s="95" t="s">
        <v>3799</v>
      </c>
      <c r="D34" s="94" t="s">
        <v>3882</v>
      </c>
      <c r="E34" s="94" t="s">
        <v>2419</v>
      </c>
      <c r="F34" s="95" t="s">
        <v>3801</v>
      </c>
      <c r="G34" s="94"/>
      <c r="H34" s="189" t="s">
        <v>3887</v>
      </c>
      <c r="I34" s="194"/>
      <c r="J34" s="195" t="s">
        <v>3803</v>
      </c>
      <c r="K34" s="195">
        <v>1</v>
      </c>
      <c r="L34" s="195">
        <v>1</v>
      </c>
      <c r="M34" s="195">
        <v>1</v>
      </c>
      <c r="N34" s="23">
        <v>60</v>
      </c>
      <c r="O34" s="23">
        <v>60</v>
      </c>
      <c r="P34" s="23" t="s">
        <v>2684</v>
      </c>
      <c r="Q34" s="3"/>
      <c r="R34" s="3"/>
      <c r="S34" s="3"/>
      <c r="T34" s="3"/>
      <c r="U34" s="3"/>
      <c r="V34" s="3"/>
      <c r="W34" s="3"/>
      <c r="X34" s="3"/>
      <c r="Y34" s="3"/>
      <c r="Z34" s="3"/>
    </row>
    <row r="35" spans="1:26" ht="15.75" customHeight="1">
      <c r="A35" s="95" t="s">
        <v>2684</v>
      </c>
      <c r="B35" s="70" t="s">
        <v>51</v>
      </c>
      <c r="C35" s="95" t="s">
        <v>3888</v>
      </c>
      <c r="D35" s="94" t="s">
        <v>3882</v>
      </c>
      <c r="E35" s="94" t="s">
        <v>2426</v>
      </c>
      <c r="F35" s="95" t="s">
        <v>3858</v>
      </c>
      <c r="G35" s="94"/>
      <c r="H35" s="189" t="s">
        <v>3883</v>
      </c>
      <c r="I35" s="194" t="s">
        <v>3886</v>
      </c>
      <c r="J35" s="195" t="s">
        <v>3797</v>
      </c>
      <c r="K35" s="195"/>
      <c r="L35" s="195"/>
      <c r="M35" s="195"/>
      <c r="N35" s="23">
        <v>50</v>
      </c>
      <c r="O35" s="23">
        <v>50</v>
      </c>
      <c r="P35" s="23" t="s">
        <v>2684</v>
      </c>
      <c r="Q35" s="3"/>
      <c r="R35" s="3"/>
      <c r="S35" s="3"/>
      <c r="T35" s="3"/>
      <c r="U35" s="3"/>
      <c r="V35" s="3"/>
      <c r="W35" s="3"/>
      <c r="X35" s="3"/>
      <c r="Y35" s="3"/>
      <c r="Z35" s="3"/>
    </row>
    <row r="36" spans="1:26" ht="15.75" customHeight="1">
      <c r="A36" s="95" t="s">
        <v>2684</v>
      </c>
      <c r="B36" s="70" t="s">
        <v>51</v>
      </c>
      <c r="C36" s="95" t="s">
        <v>3889</v>
      </c>
      <c r="D36" s="94" t="s">
        <v>3890</v>
      </c>
      <c r="E36" s="94" t="s">
        <v>2419</v>
      </c>
      <c r="F36" s="95" t="s">
        <v>3858</v>
      </c>
      <c r="G36" s="94"/>
      <c r="H36" s="70"/>
      <c r="I36" s="194"/>
      <c r="J36" s="195" t="s">
        <v>3891</v>
      </c>
      <c r="K36" s="195"/>
      <c r="L36" s="195"/>
      <c r="M36" s="195"/>
      <c r="N36" s="23">
        <v>20</v>
      </c>
      <c r="O36" s="23">
        <v>20</v>
      </c>
      <c r="P36" s="23" t="s">
        <v>2684</v>
      </c>
      <c r="Q36" s="3"/>
      <c r="R36" s="3"/>
      <c r="S36" s="3"/>
      <c r="T36" s="3"/>
      <c r="U36" s="3"/>
      <c r="V36" s="3"/>
      <c r="W36" s="3"/>
      <c r="X36" s="3"/>
      <c r="Y36" s="3"/>
      <c r="Z36" s="3"/>
    </row>
    <row r="37" spans="1:26" ht="15.75" customHeight="1">
      <c r="A37" s="95" t="s">
        <v>397</v>
      </c>
      <c r="B37" s="70" t="s">
        <v>51</v>
      </c>
      <c r="C37" s="95" t="s">
        <v>3892</v>
      </c>
      <c r="D37" s="94" t="s">
        <v>3811</v>
      </c>
      <c r="E37" s="94" t="s">
        <v>3800</v>
      </c>
      <c r="F37" s="95" t="s">
        <v>3893</v>
      </c>
      <c r="G37" s="94" t="s">
        <v>3894</v>
      </c>
      <c r="H37" s="189" t="s">
        <v>3895</v>
      </c>
      <c r="I37" s="194"/>
      <c r="J37" s="195" t="s">
        <v>3896</v>
      </c>
      <c r="K37" s="195">
        <v>1</v>
      </c>
      <c r="L37" s="195">
        <v>1</v>
      </c>
      <c r="M37" s="195">
        <v>2</v>
      </c>
      <c r="N37" s="23">
        <v>30</v>
      </c>
      <c r="O37" s="23">
        <v>30</v>
      </c>
      <c r="P37" s="23" t="s">
        <v>70</v>
      </c>
      <c r="Q37" s="3"/>
      <c r="R37" s="3"/>
      <c r="S37" s="3"/>
      <c r="T37" s="3"/>
      <c r="U37" s="3"/>
      <c r="V37" s="3"/>
      <c r="W37" s="3"/>
      <c r="X37" s="3"/>
      <c r="Y37" s="3"/>
      <c r="Z37" s="3"/>
    </row>
    <row r="38" spans="1:26" ht="15.75" customHeight="1">
      <c r="A38" s="95" t="s">
        <v>397</v>
      </c>
      <c r="B38" s="70" t="s">
        <v>51</v>
      </c>
      <c r="C38" s="95" t="s">
        <v>3897</v>
      </c>
      <c r="D38" s="94" t="s">
        <v>3811</v>
      </c>
      <c r="E38" s="94" t="s">
        <v>3800</v>
      </c>
      <c r="F38" s="95" t="s">
        <v>3893</v>
      </c>
      <c r="G38" s="94" t="s">
        <v>3894</v>
      </c>
      <c r="H38" s="189" t="s">
        <v>3898</v>
      </c>
      <c r="I38" s="194"/>
      <c r="J38" s="195" t="s">
        <v>3899</v>
      </c>
      <c r="K38" s="195">
        <v>1</v>
      </c>
      <c r="L38" s="195">
        <v>1</v>
      </c>
      <c r="M38" s="195">
        <v>2</v>
      </c>
      <c r="N38" s="23">
        <v>30</v>
      </c>
      <c r="O38" s="23">
        <v>30</v>
      </c>
      <c r="P38" s="23" t="s">
        <v>70</v>
      </c>
      <c r="Q38" s="3"/>
      <c r="R38" s="3"/>
      <c r="S38" s="3"/>
      <c r="T38" s="3"/>
      <c r="U38" s="3"/>
      <c r="V38" s="3"/>
      <c r="W38" s="3"/>
      <c r="X38" s="3"/>
      <c r="Y38" s="3"/>
      <c r="Z38" s="3"/>
    </row>
    <row r="39" spans="1:26" ht="15.75" customHeight="1">
      <c r="A39" s="95" t="s">
        <v>3524</v>
      </c>
      <c r="B39" s="70" t="s">
        <v>51</v>
      </c>
      <c r="C39" s="95" t="s">
        <v>3900</v>
      </c>
      <c r="D39" s="94" t="s">
        <v>3882</v>
      </c>
      <c r="E39" s="94" t="s">
        <v>3796</v>
      </c>
      <c r="F39" s="95" t="s">
        <v>3794</v>
      </c>
      <c r="G39" s="94" t="s">
        <v>3901</v>
      </c>
      <c r="H39" s="70" t="s">
        <v>3902</v>
      </c>
      <c r="I39" s="194" t="s">
        <v>3903</v>
      </c>
      <c r="J39" s="195" t="s">
        <v>3904</v>
      </c>
      <c r="K39" s="195"/>
      <c r="L39" s="195"/>
      <c r="M39" s="195"/>
      <c r="N39" s="23">
        <v>100</v>
      </c>
      <c r="O39" s="23">
        <v>150</v>
      </c>
      <c r="P39" s="23" t="s">
        <v>72</v>
      </c>
      <c r="Q39" s="3"/>
      <c r="R39" s="3"/>
      <c r="S39" s="3"/>
      <c r="T39" s="3"/>
      <c r="U39" s="3"/>
      <c r="V39" s="3"/>
      <c r="W39" s="3"/>
      <c r="X39" s="3"/>
      <c r="Y39" s="3"/>
      <c r="Z39" s="3"/>
    </row>
    <row r="40" spans="1:26" ht="15.75" customHeight="1">
      <c r="A40" s="95" t="s">
        <v>3524</v>
      </c>
      <c r="B40" s="70" t="s">
        <v>51</v>
      </c>
      <c r="C40" s="95" t="s">
        <v>3900</v>
      </c>
      <c r="D40" s="94" t="s">
        <v>3882</v>
      </c>
      <c r="E40" s="94" t="s">
        <v>3800</v>
      </c>
      <c r="F40" s="95" t="s">
        <v>3794</v>
      </c>
      <c r="G40" s="94" t="s">
        <v>3901</v>
      </c>
      <c r="H40" s="70" t="s">
        <v>3902</v>
      </c>
      <c r="I40" s="194"/>
      <c r="J40" s="195" t="s">
        <v>3904</v>
      </c>
      <c r="K40" s="195">
        <v>1</v>
      </c>
      <c r="L40" s="195">
        <v>1</v>
      </c>
      <c r="M40" s="195">
        <v>2</v>
      </c>
      <c r="N40" s="23">
        <v>30</v>
      </c>
      <c r="O40" s="23">
        <v>45</v>
      </c>
      <c r="P40" s="23" t="s">
        <v>72</v>
      </c>
      <c r="Q40" s="3"/>
      <c r="R40" s="3"/>
      <c r="S40" s="3"/>
      <c r="T40" s="3"/>
      <c r="U40" s="3"/>
      <c r="V40" s="3"/>
      <c r="W40" s="3"/>
      <c r="X40" s="3"/>
      <c r="Y40" s="3"/>
      <c r="Z40" s="3"/>
    </row>
    <row r="41" spans="1:26" ht="15.75" customHeight="1">
      <c r="A41" s="95" t="s">
        <v>3524</v>
      </c>
      <c r="B41" s="70" t="s">
        <v>51</v>
      </c>
      <c r="C41" s="95" t="s">
        <v>3905</v>
      </c>
      <c r="D41" s="94" t="s">
        <v>3882</v>
      </c>
      <c r="E41" s="94" t="s">
        <v>3906</v>
      </c>
      <c r="F41" s="95" t="s">
        <v>3907</v>
      </c>
      <c r="G41" s="94" t="s">
        <v>3901</v>
      </c>
      <c r="H41" s="70" t="s">
        <v>3908</v>
      </c>
      <c r="I41" s="194" t="s">
        <v>3906</v>
      </c>
      <c r="J41" s="195" t="s">
        <v>3909</v>
      </c>
      <c r="K41" s="195"/>
      <c r="L41" s="195"/>
      <c r="M41" s="195"/>
      <c r="N41" s="23">
        <v>50</v>
      </c>
      <c r="O41" s="23">
        <v>100</v>
      </c>
      <c r="P41" s="23" t="s">
        <v>72</v>
      </c>
      <c r="Q41" s="3"/>
      <c r="R41" s="3"/>
      <c r="S41" s="3"/>
      <c r="T41" s="3"/>
      <c r="U41" s="3"/>
      <c r="V41" s="3"/>
      <c r="W41" s="3"/>
      <c r="X41" s="3"/>
      <c r="Y41" s="3"/>
      <c r="Z41" s="3"/>
    </row>
    <row r="42" spans="1:26" ht="15.75" customHeight="1">
      <c r="A42" s="95" t="s">
        <v>3524</v>
      </c>
      <c r="B42" s="70" t="s">
        <v>51</v>
      </c>
      <c r="C42" s="95" t="s">
        <v>3910</v>
      </c>
      <c r="D42" s="94" t="s">
        <v>3882</v>
      </c>
      <c r="E42" s="94" t="s">
        <v>3906</v>
      </c>
      <c r="F42" s="95" t="s">
        <v>3911</v>
      </c>
      <c r="G42" s="94" t="s">
        <v>3901</v>
      </c>
      <c r="H42" s="70" t="s">
        <v>3838</v>
      </c>
      <c r="I42" s="194" t="s">
        <v>3906</v>
      </c>
      <c r="J42" s="195" t="s">
        <v>3912</v>
      </c>
      <c r="K42" s="195"/>
      <c r="L42" s="195"/>
      <c r="M42" s="195"/>
      <c r="N42" s="23">
        <v>50</v>
      </c>
      <c r="O42" s="23">
        <v>75</v>
      </c>
      <c r="P42" s="23" t="s">
        <v>72</v>
      </c>
      <c r="Q42" s="3"/>
      <c r="R42" s="3"/>
      <c r="S42" s="3"/>
      <c r="T42" s="3"/>
      <c r="U42" s="3"/>
      <c r="V42" s="3"/>
      <c r="W42" s="3"/>
      <c r="X42" s="3"/>
      <c r="Y42" s="3"/>
      <c r="Z42" s="3"/>
    </row>
    <row r="43" spans="1:26" ht="15.75" customHeight="1">
      <c r="A43" s="95" t="s">
        <v>3524</v>
      </c>
      <c r="B43" s="70" t="s">
        <v>51</v>
      </c>
      <c r="C43" s="95" t="s">
        <v>3913</v>
      </c>
      <c r="D43" s="94" t="s">
        <v>3882</v>
      </c>
      <c r="E43" s="94" t="s">
        <v>3866</v>
      </c>
      <c r="F43" s="95" t="s">
        <v>3914</v>
      </c>
      <c r="G43" s="94" t="s">
        <v>3901</v>
      </c>
      <c r="H43" s="70" t="s">
        <v>3915</v>
      </c>
      <c r="I43" s="194"/>
      <c r="J43" s="195" t="s">
        <v>3916</v>
      </c>
      <c r="K43" s="195"/>
      <c r="L43" s="195"/>
      <c r="M43" s="195"/>
      <c r="N43" s="23">
        <v>50</v>
      </c>
      <c r="O43" s="23">
        <v>50</v>
      </c>
      <c r="P43" s="23" t="s">
        <v>72</v>
      </c>
      <c r="Q43" s="3"/>
      <c r="R43" s="3"/>
      <c r="S43" s="3"/>
      <c r="T43" s="3"/>
      <c r="U43" s="3"/>
      <c r="V43" s="3"/>
      <c r="W43" s="3"/>
      <c r="X43" s="3"/>
      <c r="Y43" s="3"/>
      <c r="Z43" s="3"/>
    </row>
    <row r="44" spans="1:26" ht="15.75" customHeight="1">
      <c r="A44" s="95" t="s">
        <v>3524</v>
      </c>
      <c r="B44" s="70" t="s">
        <v>51</v>
      </c>
      <c r="C44" s="95" t="s">
        <v>3917</v>
      </c>
      <c r="D44" s="94" t="s">
        <v>3882</v>
      </c>
      <c r="E44" s="94" t="s">
        <v>3866</v>
      </c>
      <c r="F44" s="95" t="s">
        <v>3914</v>
      </c>
      <c r="G44" s="94" t="s">
        <v>3901</v>
      </c>
      <c r="H44" s="70" t="s">
        <v>3918</v>
      </c>
      <c r="I44" s="194"/>
      <c r="J44" s="195" t="s">
        <v>3919</v>
      </c>
      <c r="K44" s="195"/>
      <c r="L44" s="195"/>
      <c r="M44" s="195"/>
      <c r="N44" s="23">
        <v>50</v>
      </c>
      <c r="O44" s="23">
        <v>50</v>
      </c>
      <c r="P44" s="23" t="s">
        <v>72</v>
      </c>
      <c r="Q44" s="3"/>
      <c r="R44" s="3"/>
      <c r="S44" s="3"/>
      <c r="T44" s="3"/>
      <c r="U44" s="3"/>
      <c r="V44" s="3"/>
      <c r="W44" s="3"/>
      <c r="X44" s="3"/>
      <c r="Y44" s="3"/>
      <c r="Z44" s="3"/>
    </row>
    <row r="45" spans="1:26" ht="15.75" customHeight="1">
      <c r="A45" s="95" t="s">
        <v>73</v>
      </c>
      <c r="B45" s="70" t="s">
        <v>51</v>
      </c>
      <c r="C45" s="95" t="s">
        <v>3920</v>
      </c>
      <c r="D45" s="94" t="s">
        <v>3811</v>
      </c>
      <c r="E45" s="94" t="s">
        <v>2414</v>
      </c>
      <c r="F45" s="95" t="s">
        <v>3831</v>
      </c>
      <c r="G45" s="94"/>
      <c r="H45" s="189" t="s">
        <v>3921</v>
      </c>
      <c r="I45" s="194" t="s">
        <v>3854</v>
      </c>
      <c r="J45" s="195" t="s">
        <v>3922</v>
      </c>
      <c r="K45" s="195">
        <v>18</v>
      </c>
      <c r="L45" s="195">
        <v>3</v>
      </c>
      <c r="M45" s="195">
        <v>79</v>
      </c>
      <c r="N45" s="23">
        <v>50</v>
      </c>
      <c r="O45" s="23">
        <v>75</v>
      </c>
      <c r="P45" s="23" t="s">
        <v>73</v>
      </c>
      <c r="Q45" s="3"/>
      <c r="R45" s="3"/>
      <c r="S45" s="3"/>
      <c r="T45" s="3"/>
      <c r="U45" s="3"/>
      <c r="V45" s="3"/>
      <c r="W45" s="3"/>
      <c r="X45" s="3"/>
      <c r="Y45" s="3"/>
      <c r="Z45" s="3"/>
    </row>
    <row r="46" spans="1:26" ht="15.75" customHeight="1">
      <c r="A46" s="95" t="s">
        <v>3563</v>
      </c>
      <c r="B46" s="70" t="s">
        <v>51</v>
      </c>
      <c r="C46" s="95" t="s">
        <v>3920</v>
      </c>
      <c r="D46" s="94" t="s">
        <v>3811</v>
      </c>
      <c r="E46" s="94" t="s">
        <v>2414</v>
      </c>
      <c r="F46" s="95" t="s">
        <v>3831</v>
      </c>
      <c r="G46" s="94" t="s">
        <v>3901</v>
      </c>
      <c r="H46" s="189" t="s">
        <v>3921</v>
      </c>
      <c r="I46" s="194" t="s">
        <v>3854</v>
      </c>
      <c r="J46" s="195" t="s">
        <v>3922</v>
      </c>
      <c r="K46" s="195">
        <v>18</v>
      </c>
      <c r="L46" s="195">
        <v>3</v>
      </c>
      <c r="M46" s="195">
        <v>79</v>
      </c>
      <c r="N46" s="23">
        <v>50</v>
      </c>
      <c r="O46" s="23">
        <v>75</v>
      </c>
      <c r="P46" s="23" t="s">
        <v>74</v>
      </c>
      <c r="Q46" s="3"/>
      <c r="R46" s="3"/>
      <c r="S46" s="3"/>
      <c r="T46" s="3"/>
      <c r="U46" s="3"/>
      <c r="V46" s="3"/>
      <c r="W46" s="3"/>
      <c r="X46" s="3"/>
      <c r="Y46" s="3"/>
      <c r="Z46" s="3"/>
    </row>
    <row r="47" spans="1:26" ht="15.75" customHeight="1">
      <c r="A47" s="95" t="s">
        <v>1598</v>
      </c>
      <c r="B47" s="70" t="s">
        <v>51</v>
      </c>
      <c r="C47" s="95" t="s">
        <v>3923</v>
      </c>
      <c r="D47" s="94" t="s">
        <v>3882</v>
      </c>
      <c r="E47" s="94" t="s">
        <v>3924</v>
      </c>
      <c r="F47" s="95" t="s">
        <v>3794</v>
      </c>
      <c r="G47" s="94"/>
      <c r="H47" s="189" t="s">
        <v>3925</v>
      </c>
      <c r="I47" s="194" t="s">
        <v>3854</v>
      </c>
      <c r="J47" s="195">
        <v>44862</v>
      </c>
      <c r="K47" s="195"/>
      <c r="L47" s="195"/>
      <c r="M47" s="195"/>
      <c r="N47" s="23" t="s">
        <v>3926</v>
      </c>
      <c r="O47" s="23">
        <v>75</v>
      </c>
      <c r="P47" s="23" t="s">
        <v>75</v>
      </c>
      <c r="Q47" s="3"/>
      <c r="R47" s="3"/>
      <c r="S47" s="3"/>
      <c r="T47" s="3"/>
      <c r="U47" s="3"/>
      <c r="V47" s="3"/>
      <c r="W47" s="3"/>
      <c r="X47" s="3"/>
      <c r="Y47" s="3"/>
      <c r="Z47" s="3"/>
    </row>
    <row r="48" spans="1:26" ht="15.75" customHeight="1">
      <c r="A48" s="95" t="s">
        <v>3927</v>
      </c>
      <c r="B48" s="70" t="s">
        <v>51</v>
      </c>
      <c r="C48" s="95" t="s">
        <v>3928</v>
      </c>
      <c r="D48" s="94" t="s">
        <v>3882</v>
      </c>
      <c r="E48" s="94" t="s">
        <v>2414</v>
      </c>
      <c r="F48" s="95" t="s">
        <v>3794</v>
      </c>
      <c r="G48" s="94" t="s">
        <v>3901</v>
      </c>
      <c r="H48" s="189" t="s">
        <v>3929</v>
      </c>
      <c r="I48" s="194" t="s">
        <v>3854</v>
      </c>
      <c r="J48" s="195" t="s">
        <v>3930</v>
      </c>
      <c r="K48" s="195">
        <v>1</v>
      </c>
      <c r="L48" s="195">
        <v>1</v>
      </c>
      <c r="M48" s="195">
        <v>1</v>
      </c>
      <c r="N48" s="23">
        <v>50</v>
      </c>
      <c r="O48" s="23">
        <v>75</v>
      </c>
      <c r="P48" s="23" t="s">
        <v>3931</v>
      </c>
      <c r="Q48" s="3"/>
      <c r="R48" s="3"/>
      <c r="S48" s="3"/>
      <c r="T48" s="3"/>
      <c r="U48" s="3"/>
      <c r="V48" s="3"/>
      <c r="W48" s="3"/>
      <c r="X48" s="3"/>
      <c r="Y48" s="3"/>
      <c r="Z48" s="3"/>
    </row>
    <row r="49" spans="1:26" ht="15.75" customHeight="1">
      <c r="A49" s="95" t="s">
        <v>3927</v>
      </c>
      <c r="B49" s="70" t="s">
        <v>51</v>
      </c>
      <c r="C49" s="95" t="s">
        <v>3932</v>
      </c>
      <c r="D49" s="94" t="s">
        <v>3882</v>
      </c>
      <c r="E49" s="94" t="s">
        <v>2414</v>
      </c>
      <c r="F49" s="95" t="s">
        <v>3933</v>
      </c>
      <c r="G49" s="94" t="s">
        <v>3901</v>
      </c>
      <c r="H49" s="189" t="s">
        <v>3934</v>
      </c>
      <c r="I49" s="194" t="s">
        <v>3854</v>
      </c>
      <c r="J49" s="195" t="s">
        <v>3935</v>
      </c>
      <c r="K49" s="195">
        <v>1</v>
      </c>
      <c r="L49" s="195">
        <v>1</v>
      </c>
      <c r="M49" s="195">
        <v>1</v>
      </c>
      <c r="N49" s="23">
        <v>50</v>
      </c>
      <c r="O49" s="23">
        <v>100</v>
      </c>
      <c r="P49" s="23" t="s">
        <v>3931</v>
      </c>
      <c r="Q49" s="3"/>
      <c r="R49" s="3"/>
      <c r="S49" s="3"/>
      <c r="T49" s="3"/>
      <c r="U49" s="3"/>
      <c r="V49" s="3"/>
      <c r="W49" s="3"/>
      <c r="X49" s="3"/>
      <c r="Y49" s="3"/>
      <c r="Z49" s="3"/>
    </row>
    <row r="50" spans="1:26" ht="15.75" customHeight="1">
      <c r="A50" s="95" t="s">
        <v>3927</v>
      </c>
      <c r="B50" s="70" t="s">
        <v>51</v>
      </c>
      <c r="C50" s="95" t="s">
        <v>3936</v>
      </c>
      <c r="D50" s="94" t="s">
        <v>3882</v>
      </c>
      <c r="E50" s="94" t="s">
        <v>2414</v>
      </c>
      <c r="F50" s="95" t="s">
        <v>3933</v>
      </c>
      <c r="G50" s="94" t="s">
        <v>3901</v>
      </c>
      <c r="H50" s="189" t="s">
        <v>3937</v>
      </c>
      <c r="I50" s="194" t="s">
        <v>3854</v>
      </c>
      <c r="J50" s="195" t="s">
        <v>3938</v>
      </c>
      <c r="K50" s="195">
        <v>1</v>
      </c>
      <c r="L50" s="195">
        <v>1</v>
      </c>
      <c r="M50" s="195">
        <v>1</v>
      </c>
      <c r="N50" s="23">
        <v>50</v>
      </c>
      <c r="O50" s="23">
        <v>100</v>
      </c>
      <c r="P50" s="95" t="s">
        <v>3931</v>
      </c>
      <c r="Q50" s="3"/>
      <c r="R50" s="3"/>
      <c r="S50" s="3"/>
      <c r="T50" s="3"/>
      <c r="U50" s="3"/>
      <c r="V50" s="3"/>
      <c r="W50" s="3"/>
      <c r="X50" s="3"/>
      <c r="Y50" s="3"/>
      <c r="Z50" s="3"/>
    </row>
    <row r="51" spans="1:26" ht="15.75" customHeight="1">
      <c r="A51" s="95" t="s">
        <v>77</v>
      </c>
      <c r="B51" s="70" t="s">
        <v>51</v>
      </c>
      <c r="C51" s="95" t="s">
        <v>3928</v>
      </c>
      <c r="D51" s="94" t="s">
        <v>3882</v>
      </c>
      <c r="E51" s="94" t="s">
        <v>2414</v>
      </c>
      <c r="F51" s="95" t="s">
        <v>3794</v>
      </c>
      <c r="G51" s="94" t="s">
        <v>3901</v>
      </c>
      <c r="H51" s="70" t="s">
        <v>3929</v>
      </c>
      <c r="I51" s="194" t="s">
        <v>3854</v>
      </c>
      <c r="J51" s="195" t="s">
        <v>3930</v>
      </c>
      <c r="K51" s="195">
        <v>1</v>
      </c>
      <c r="L51" s="195">
        <v>1</v>
      </c>
      <c r="M51" s="195">
        <v>1</v>
      </c>
      <c r="N51" s="23">
        <v>50</v>
      </c>
      <c r="O51" s="23">
        <v>75</v>
      </c>
      <c r="P51" s="95" t="s">
        <v>77</v>
      </c>
      <c r="Q51" s="3"/>
      <c r="R51" s="3"/>
      <c r="S51" s="3"/>
      <c r="T51" s="3"/>
      <c r="U51" s="3"/>
      <c r="V51" s="3"/>
      <c r="W51" s="3"/>
      <c r="X51" s="3"/>
      <c r="Y51" s="3"/>
      <c r="Z51" s="3"/>
    </row>
    <row r="52" spans="1:26" ht="15.75" customHeight="1">
      <c r="A52" s="95" t="s">
        <v>77</v>
      </c>
      <c r="B52" s="70" t="s">
        <v>51</v>
      </c>
      <c r="C52" s="95" t="s">
        <v>3939</v>
      </c>
      <c r="D52" s="94" t="s">
        <v>3882</v>
      </c>
      <c r="E52" s="94" t="s">
        <v>3940</v>
      </c>
      <c r="F52" s="95" t="s">
        <v>3941</v>
      </c>
      <c r="G52" s="94" t="s">
        <v>3901</v>
      </c>
      <c r="H52" s="189" t="s">
        <v>3942</v>
      </c>
      <c r="I52" s="194" t="s">
        <v>3854</v>
      </c>
      <c r="J52" s="195" t="s">
        <v>3943</v>
      </c>
      <c r="K52" s="195">
        <v>1</v>
      </c>
      <c r="L52" s="195">
        <v>1</v>
      </c>
      <c r="M52" s="195">
        <v>1</v>
      </c>
      <c r="N52" s="23">
        <v>50</v>
      </c>
      <c r="O52" s="23">
        <v>100</v>
      </c>
      <c r="P52" s="95" t="s">
        <v>77</v>
      </c>
      <c r="Q52" s="3"/>
      <c r="R52" s="3"/>
      <c r="S52" s="3"/>
      <c r="T52" s="3"/>
      <c r="U52" s="3"/>
      <c r="V52" s="3"/>
      <c r="W52" s="3"/>
      <c r="X52" s="3"/>
      <c r="Y52" s="3"/>
      <c r="Z52" s="3"/>
    </row>
    <row r="53" spans="1:26" ht="15.75" customHeight="1">
      <c r="A53" s="95" t="s">
        <v>77</v>
      </c>
      <c r="B53" s="70" t="s">
        <v>51</v>
      </c>
      <c r="C53" s="95" t="s">
        <v>3944</v>
      </c>
      <c r="D53" s="94" t="s">
        <v>3882</v>
      </c>
      <c r="E53" s="94" t="s">
        <v>3940</v>
      </c>
      <c r="F53" s="95" t="s">
        <v>3941</v>
      </c>
      <c r="G53" s="94" t="s">
        <v>3901</v>
      </c>
      <c r="H53" s="189" t="s">
        <v>3945</v>
      </c>
      <c r="I53" s="194" t="s">
        <v>3854</v>
      </c>
      <c r="J53" s="195" t="s">
        <v>3946</v>
      </c>
      <c r="K53" s="195">
        <v>1</v>
      </c>
      <c r="L53" s="195">
        <v>1</v>
      </c>
      <c r="M53" s="195">
        <v>1</v>
      </c>
      <c r="N53" s="23">
        <v>50</v>
      </c>
      <c r="O53" s="23">
        <v>100</v>
      </c>
      <c r="P53" s="95" t="s">
        <v>77</v>
      </c>
      <c r="Q53" s="3"/>
      <c r="R53" s="3"/>
      <c r="S53" s="3"/>
      <c r="T53" s="3"/>
      <c r="U53" s="3"/>
      <c r="V53" s="3"/>
      <c r="W53" s="3"/>
      <c r="X53" s="3"/>
      <c r="Y53" s="3"/>
      <c r="Z53" s="3"/>
    </row>
    <row r="54" spans="1:26" ht="15.75" customHeight="1">
      <c r="A54" s="95" t="s">
        <v>77</v>
      </c>
      <c r="B54" s="70" t="s">
        <v>51</v>
      </c>
      <c r="C54" s="95" t="s">
        <v>3947</v>
      </c>
      <c r="D54" s="94" t="s">
        <v>3882</v>
      </c>
      <c r="E54" s="94" t="s">
        <v>3940</v>
      </c>
      <c r="F54" s="95" t="s">
        <v>3941</v>
      </c>
      <c r="G54" s="94" t="s">
        <v>3901</v>
      </c>
      <c r="H54" s="189" t="s">
        <v>3948</v>
      </c>
      <c r="I54" s="194" t="s">
        <v>3854</v>
      </c>
      <c r="J54" s="195" t="s">
        <v>3949</v>
      </c>
      <c r="K54" s="195">
        <v>1</v>
      </c>
      <c r="L54" s="195">
        <v>1</v>
      </c>
      <c r="M54" s="195">
        <v>1</v>
      </c>
      <c r="N54" s="23">
        <v>50</v>
      </c>
      <c r="O54" s="23">
        <v>100</v>
      </c>
      <c r="P54" s="95" t="s">
        <v>77</v>
      </c>
      <c r="Q54" s="3"/>
      <c r="R54" s="3"/>
      <c r="S54" s="3"/>
      <c r="T54" s="3"/>
      <c r="U54" s="3"/>
      <c r="V54" s="3"/>
      <c r="W54" s="3"/>
      <c r="X54" s="3"/>
      <c r="Y54" s="3"/>
      <c r="Z54" s="3"/>
    </row>
    <row r="55" spans="1:26" ht="15.75" customHeight="1">
      <c r="A55" s="95" t="s">
        <v>77</v>
      </c>
      <c r="B55" s="70" t="s">
        <v>51</v>
      </c>
      <c r="C55" s="95" t="s">
        <v>3950</v>
      </c>
      <c r="D55" s="94" t="s">
        <v>3882</v>
      </c>
      <c r="E55" s="94" t="s">
        <v>3940</v>
      </c>
      <c r="F55" s="95" t="s">
        <v>3941</v>
      </c>
      <c r="G55" s="94" t="s">
        <v>3901</v>
      </c>
      <c r="H55" s="189" t="s">
        <v>3951</v>
      </c>
      <c r="I55" s="194" t="s">
        <v>3854</v>
      </c>
      <c r="J55" s="195" t="s">
        <v>3952</v>
      </c>
      <c r="K55" s="195">
        <v>1</v>
      </c>
      <c r="L55" s="195">
        <v>1</v>
      </c>
      <c r="M55" s="195">
        <v>1</v>
      </c>
      <c r="N55" s="23">
        <v>50</v>
      </c>
      <c r="O55" s="23">
        <v>100</v>
      </c>
      <c r="P55" s="95" t="s">
        <v>77</v>
      </c>
      <c r="Q55" s="3"/>
      <c r="R55" s="3"/>
      <c r="S55" s="3"/>
      <c r="T55" s="3"/>
      <c r="U55" s="3"/>
      <c r="V55" s="3"/>
      <c r="W55" s="3"/>
      <c r="X55" s="3"/>
      <c r="Y55" s="3"/>
      <c r="Z55" s="3"/>
    </row>
    <row r="56" spans="1:26" ht="15.75" customHeight="1">
      <c r="A56" s="95" t="s">
        <v>77</v>
      </c>
      <c r="B56" s="70" t="s">
        <v>51</v>
      </c>
      <c r="C56" s="95" t="s">
        <v>3630</v>
      </c>
      <c r="D56" s="94" t="s">
        <v>3882</v>
      </c>
      <c r="E56" s="94" t="s">
        <v>3940</v>
      </c>
      <c r="F56" s="95" t="s">
        <v>3941</v>
      </c>
      <c r="G56" s="94" t="s">
        <v>3901</v>
      </c>
      <c r="H56" s="70" t="s">
        <v>3953</v>
      </c>
      <c r="I56" s="194" t="s">
        <v>3854</v>
      </c>
      <c r="J56" s="195" t="s">
        <v>3954</v>
      </c>
      <c r="K56" s="195">
        <v>1</v>
      </c>
      <c r="L56" s="195">
        <v>1</v>
      </c>
      <c r="M56" s="195">
        <v>1</v>
      </c>
      <c r="N56" s="23">
        <v>50</v>
      </c>
      <c r="O56" s="23">
        <v>100</v>
      </c>
      <c r="P56" s="95" t="s">
        <v>77</v>
      </c>
      <c r="Q56" s="3"/>
      <c r="R56" s="3"/>
      <c r="S56" s="3"/>
      <c r="T56" s="3"/>
      <c r="U56" s="3"/>
      <c r="V56" s="3"/>
      <c r="W56" s="3"/>
      <c r="X56" s="3"/>
      <c r="Y56" s="3"/>
      <c r="Z56" s="3"/>
    </row>
    <row r="57" spans="1:26" ht="15.75" customHeight="1">
      <c r="A57" s="95" t="s">
        <v>77</v>
      </c>
      <c r="B57" s="70" t="s">
        <v>51</v>
      </c>
      <c r="C57" s="95" t="s">
        <v>3955</v>
      </c>
      <c r="D57" s="94" t="s">
        <v>3882</v>
      </c>
      <c r="E57" s="94" t="s">
        <v>3940</v>
      </c>
      <c r="F57" s="95" t="s">
        <v>3941</v>
      </c>
      <c r="G57" s="94" t="s">
        <v>3901</v>
      </c>
      <c r="H57" s="189" t="s">
        <v>3956</v>
      </c>
      <c r="I57" s="194" t="s">
        <v>3854</v>
      </c>
      <c r="J57" s="195" t="s">
        <v>3957</v>
      </c>
      <c r="K57" s="195">
        <v>1</v>
      </c>
      <c r="L57" s="195">
        <v>1</v>
      </c>
      <c r="M57" s="195">
        <v>1</v>
      </c>
      <c r="N57" s="23">
        <v>50</v>
      </c>
      <c r="O57" s="23">
        <v>100</v>
      </c>
      <c r="P57" s="95" t="s">
        <v>77</v>
      </c>
      <c r="Q57" s="3"/>
      <c r="R57" s="3"/>
      <c r="S57" s="3"/>
      <c r="T57" s="3"/>
      <c r="U57" s="3"/>
      <c r="V57" s="3"/>
      <c r="W57" s="3"/>
      <c r="X57" s="3"/>
      <c r="Y57" s="3"/>
      <c r="Z57" s="3"/>
    </row>
    <row r="58" spans="1:26" ht="15.75" customHeight="1">
      <c r="A58" s="95" t="s">
        <v>3636</v>
      </c>
      <c r="B58" s="70" t="s">
        <v>51</v>
      </c>
      <c r="C58" s="95" t="s">
        <v>3920</v>
      </c>
      <c r="D58" s="94" t="s">
        <v>3811</v>
      </c>
      <c r="E58" s="94" t="s">
        <v>2414</v>
      </c>
      <c r="F58" s="95" t="s">
        <v>3831</v>
      </c>
      <c r="G58" s="94" t="s">
        <v>3901</v>
      </c>
      <c r="H58" s="189" t="s">
        <v>3921</v>
      </c>
      <c r="I58" s="194" t="s">
        <v>3854</v>
      </c>
      <c r="J58" s="195" t="s">
        <v>3922</v>
      </c>
      <c r="K58" s="195">
        <v>18</v>
      </c>
      <c r="L58" s="195">
        <v>3</v>
      </c>
      <c r="M58" s="195">
        <v>79</v>
      </c>
      <c r="N58" s="23">
        <v>50</v>
      </c>
      <c r="O58" s="23">
        <v>75</v>
      </c>
      <c r="P58" s="95" t="s">
        <v>3639</v>
      </c>
      <c r="Q58" s="3"/>
      <c r="R58" s="3"/>
      <c r="S58" s="3"/>
      <c r="T58" s="3"/>
      <c r="U58" s="3"/>
      <c r="V58" s="3"/>
      <c r="W58" s="3"/>
      <c r="X58" s="3"/>
      <c r="Y58" s="3"/>
      <c r="Z58" s="3"/>
    </row>
    <row r="59" spans="1:26" ht="15.75" customHeight="1">
      <c r="A59" s="95" t="s">
        <v>3958</v>
      </c>
      <c r="B59" s="70" t="s">
        <v>51</v>
      </c>
      <c r="C59" s="95" t="s">
        <v>3959</v>
      </c>
      <c r="D59" s="94" t="s">
        <v>3960</v>
      </c>
      <c r="E59" s="94" t="s">
        <v>3961</v>
      </c>
      <c r="F59" s="95" t="s">
        <v>3962</v>
      </c>
      <c r="G59" s="94"/>
      <c r="H59" s="189" t="s">
        <v>3963</v>
      </c>
      <c r="I59" s="194" t="s">
        <v>3906</v>
      </c>
      <c r="J59" s="195" t="s">
        <v>3964</v>
      </c>
      <c r="K59" s="195"/>
      <c r="L59" s="195"/>
      <c r="M59" s="195"/>
      <c r="N59" s="23">
        <v>50</v>
      </c>
      <c r="O59" s="23">
        <v>50</v>
      </c>
      <c r="P59" s="95" t="s">
        <v>3965</v>
      </c>
      <c r="Q59" s="3"/>
      <c r="R59" s="3"/>
      <c r="S59" s="3"/>
      <c r="T59" s="3"/>
      <c r="U59" s="3"/>
      <c r="V59" s="3"/>
      <c r="W59" s="3"/>
      <c r="X59" s="3"/>
      <c r="Y59" s="3"/>
      <c r="Z59" s="3"/>
    </row>
    <row r="60" spans="1:26" ht="15.75" customHeight="1">
      <c r="A60" s="95" t="s">
        <v>3966</v>
      </c>
      <c r="B60" s="70" t="s">
        <v>51</v>
      </c>
      <c r="C60" s="95" t="s">
        <v>3483</v>
      </c>
      <c r="D60" s="94" t="s">
        <v>3882</v>
      </c>
      <c r="E60" s="94" t="s">
        <v>2414</v>
      </c>
      <c r="F60" s="95" t="s">
        <v>3794</v>
      </c>
      <c r="G60" s="94"/>
      <c r="H60" s="189" t="s">
        <v>3967</v>
      </c>
      <c r="I60" s="194" t="s">
        <v>3886</v>
      </c>
      <c r="J60" s="195" t="s">
        <v>3968</v>
      </c>
      <c r="K60" s="195"/>
      <c r="L60" s="195"/>
      <c r="M60" s="195"/>
      <c r="N60" s="23">
        <v>50</v>
      </c>
      <c r="O60" s="23">
        <v>50</v>
      </c>
      <c r="P60" s="95" t="s">
        <v>81</v>
      </c>
      <c r="Q60" s="3"/>
      <c r="R60" s="3"/>
      <c r="S60" s="3"/>
      <c r="T60" s="3"/>
      <c r="U60" s="3"/>
      <c r="V60" s="3"/>
      <c r="W60" s="3"/>
      <c r="X60" s="3"/>
      <c r="Y60" s="3"/>
      <c r="Z60" s="3"/>
    </row>
    <row r="61" spans="1:26" ht="15.75" customHeight="1">
      <c r="A61" s="95" t="s">
        <v>3969</v>
      </c>
      <c r="B61" s="70" t="s">
        <v>51</v>
      </c>
      <c r="C61" s="95" t="s">
        <v>3970</v>
      </c>
      <c r="D61" s="94" t="s">
        <v>3971</v>
      </c>
      <c r="E61" s="94" t="s">
        <v>2414</v>
      </c>
      <c r="F61" s="95" t="s">
        <v>3794</v>
      </c>
      <c r="G61" s="94" t="s">
        <v>3972</v>
      </c>
      <c r="H61" s="189" t="s">
        <v>3973</v>
      </c>
      <c r="I61" s="194" t="s">
        <v>3974</v>
      </c>
      <c r="J61" s="195" t="s">
        <v>3975</v>
      </c>
      <c r="K61" s="195"/>
      <c r="L61" s="195"/>
      <c r="M61" s="195"/>
      <c r="N61" s="23">
        <v>20</v>
      </c>
      <c r="O61" s="23">
        <v>20</v>
      </c>
      <c r="P61" s="95" t="s">
        <v>82</v>
      </c>
      <c r="Q61" s="3"/>
      <c r="R61" s="3"/>
      <c r="S61" s="3"/>
      <c r="T61" s="3"/>
      <c r="U61" s="3"/>
      <c r="V61" s="3"/>
      <c r="W61" s="3"/>
      <c r="X61" s="3"/>
      <c r="Y61" s="3"/>
      <c r="Z61" s="3"/>
    </row>
    <row r="62" spans="1:26" ht="15.75" customHeight="1">
      <c r="A62" s="95" t="s">
        <v>3976</v>
      </c>
      <c r="B62" s="70" t="s">
        <v>51</v>
      </c>
      <c r="C62" s="95" t="s">
        <v>3970</v>
      </c>
      <c r="D62" s="94" t="s">
        <v>3971</v>
      </c>
      <c r="E62" s="94" t="s">
        <v>2414</v>
      </c>
      <c r="F62" s="95" t="s">
        <v>3794</v>
      </c>
      <c r="G62" s="94" t="s">
        <v>3972</v>
      </c>
      <c r="H62" s="189" t="s">
        <v>3973</v>
      </c>
      <c r="I62" s="194" t="s">
        <v>3977</v>
      </c>
      <c r="J62" s="195" t="s">
        <v>3975</v>
      </c>
      <c r="K62" s="195"/>
      <c r="L62" s="195"/>
      <c r="M62" s="195"/>
      <c r="N62" s="23">
        <v>20</v>
      </c>
      <c r="O62" s="23">
        <v>20</v>
      </c>
      <c r="P62" s="95" t="s">
        <v>82</v>
      </c>
      <c r="Q62" s="3"/>
      <c r="R62" s="3"/>
      <c r="S62" s="3"/>
      <c r="T62" s="3"/>
      <c r="U62" s="3"/>
      <c r="V62" s="3"/>
      <c r="W62" s="3"/>
      <c r="X62" s="3"/>
      <c r="Y62" s="3"/>
      <c r="Z62" s="3"/>
    </row>
    <row r="63" spans="1:26" ht="15.75" customHeight="1">
      <c r="A63" s="95" t="s">
        <v>3978</v>
      </c>
      <c r="B63" s="70" t="s">
        <v>51</v>
      </c>
      <c r="C63" s="95" t="s">
        <v>3970</v>
      </c>
      <c r="D63" s="94" t="s">
        <v>3971</v>
      </c>
      <c r="E63" s="94" t="s">
        <v>2414</v>
      </c>
      <c r="F63" s="95" t="s">
        <v>3794</v>
      </c>
      <c r="G63" s="94" t="s">
        <v>3972</v>
      </c>
      <c r="H63" s="189" t="s">
        <v>3973</v>
      </c>
      <c r="I63" s="194" t="s">
        <v>3979</v>
      </c>
      <c r="J63" s="195" t="s">
        <v>3975</v>
      </c>
      <c r="K63" s="195"/>
      <c r="L63" s="195"/>
      <c r="M63" s="195"/>
      <c r="N63" s="23">
        <v>20</v>
      </c>
      <c r="O63" s="23">
        <v>20</v>
      </c>
      <c r="P63" s="95" t="s">
        <v>82</v>
      </c>
      <c r="Q63" s="3"/>
      <c r="R63" s="3"/>
      <c r="S63" s="3"/>
      <c r="T63" s="3"/>
      <c r="U63" s="3"/>
      <c r="V63" s="3"/>
      <c r="W63" s="3"/>
      <c r="X63" s="3"/>
      <c r="Y63" s="3"/>
      <c r="Z63" s="3"/>
    </row>
    <row r="64" spans="1:26" ht="15.75" customHeight="1">
      <c r="A64" s="95" t="s">
        <v>82</v>
      </c>
      <c r="B64" s="70" t="s">
        <v>51</v>
      </c>
      <c r="C64" s="95" t="s">
        <v>3900</v>
      </c>
      <c r="D64" s="94" t="s">
        <v>3793</v>
      </c>
      <c r="E64" s="94" t="s">
        <v>2414</v>
      </c>
      <c r="F64" s="95" t="s">
        <v>3794</v>
      </c>
      <c r="G64" s="94" t="s">
        <v>3901</v>
      </c>
      <c r="H64" s="70" t="s">
        <v>3902</v>
      </c>
      <c r="I64" s="194" t="s">
        <v>3980</v>
      </c>
      <c r="J64" s="195" t="s">
        <v>3922</v>
      </c>
      <c r="K64" s="195"/>
      <c r="L64" s="195"/>
      <c r="M64" s="195" t="s">
        <v>3981</v>
      </c>
      <c r="N64" s="23">
        <v>50</v>
      </c>
      <c r="O64" s="23">
        <v>75</v>
      </c>
      <c r="P64" s="95" t="s">
        <v>82</v>
      </c>
      <c r="Q64" s="3"/>
      <c r="R64" s="3"/>
      <c r="S64" s="3"/>
      <c r="T64" s="3"/>
      <c r="U64" s="3"/>
      <c r="V64" s="3"/>
      <c r="W64" s="3"/>
      <c r="X64" s="3"/>
      <c r="Y64" s="3"/>
      <c r="Z64" s="3"/>
    </row>
    <row r="65" spans="1:26" ht="15.75" customHeight="1">
      <c r="A65" s="95" t="s">
        <v>82</v>
      </c>
      <c r="B65" s="70" t="s">
        <v>51</v>
      </c>
      <c r="C65" s="95" t="s">
        <v>3982</v>
      </c>
      <c r="D65" s="94" t="s">
        <v>3793</v>
      </c>
      <c r="E65" s="94" t="s">
        <v>2414</v>
      </c>
      <c r="F65" s="95" t="s">
        <v>3794</v>
      </c>
      <c r="G65" s="94" t="s">
        <v>3901</v>
      </c>
      <c r="H65" s="189" t="s">
        <v>3983</v>
      </c>
      <c r="I65" s="194" t="s">
        <v>3980</v>
      </c>
      <c r="J65" s="195" t="s">
        <v>3984</v>
      </c>
      <c r="K65" s="195"/>
      <c r="L65" s="195"/>
      <c r="M65" s="195" t="s">
        <v>3981</v>
      </c>
      <c r="N65" s="23">
        <v>50</v>
      </c>
      <c r="O65" s="23">
        <v>75</v>
      </c>
      <c r="P65" s="95" t="s">
        <v>82</v>
      </c>
      <c r="Q65" s="3"/>
      <c r="R65" s="3"/>
      <c r="S65" s="3"/>
      <c r="T65" s="3"/>
      <c r="U65" s="3"/>
      <c r="V65" s="3"/>
      <c r="W65" s="3"/>
      <c r="X65" s="3"/>
      <c r="Y65" s="3"/>
      <c r="Z65" s="3"/>
    </row>
    <row r="66" spans="1:26" ht="15.75" customHeight="1">
      <c r="A66" s="95" t="s">
        <v>3656</v>
      </c>
      <c r="B66" s="70" t="s">
        <v>51</v>
      </c>
      <c r="C66" s="95" t="s">
        <v>3959</v>
      </c>
      <c r="D66" s="94" t="s">
        <v>3960</v>
      </c>
      <c r="E66" s="94" t="s">
        <v>3961</v>
      </c>
      <c r="F66" s="95" t="s">
        <v>3962</v>
      </c>
      <c r="G66" s="94"/>
      <c r="H66" s="189" t="s">
        <v>3963</v>
      </c>
      <c r="I66" s="194" t="s">
        <v>3796</v>
      </c>
      <c r="J66" s="195" t="s">
        <v>3964</v>
      </c>
      <c r="K66" s="195"/>
      <c r="L66" s="195"/>
      <c r="M66" s="195"/>
      <c r="N66" s="23">
        <v>100</v>
      </c>
      <c r="O66" s="23">
        <v>100</v>
      </c>
      <c r="P66" s="95" t="s">
        <v>83</v>
      </c>
      <c r="Q66" s="3"/>
      <c r="R66" s="3"/>
      <c r="S66" s="3"/>
      <c r="T66" s="3"/>
      <c r="U66" s="3"/>
      <c r="V66" s="3"/>
      <c r="W66" s="3"/>
      <c r="X66" s="3"/>
      <c r="Y66" s="3"/>
      <c r="Z66" s="3"/>
    </row>
    <row r="67" spans="1:26" ht="15.75" customHeight="1">
      <c r="A67" s="95" t="s">
        <v>3666</v>
      </c>
      <c r="B67" s="70" t="s">
        <v>51</v>
      </c>
      <c r="C67" s="95" t="s">
        <v>3667</v>
      </c>
      <c r="D67" s="94" t="s">
        <v>3882</v>
      </c>
      <c r="E67" s="94" t="s">
        <v>2414</v>
      </c>
      <c r="F67" s="95" t="s">
        <v>3794</v>
      </c>
      <c r="G67" s="94" t="s">
        <v>3901</v>
      </c>
      <c r="H67" s="189" t="s">
        <v>3921</v>
      </c>
      <c r="I67" s="194" t="s">
        <v>3886</v>
      </c>
      <c r="J67" s="195" t="s">
        <v>3968</v>
      </c>
      <c r="K67" s="195">
        <v>18</v>
      </c>
      <c r="L67" s="195">
        <v>3</v>
      </c>
      <c r="M67" s="195">
        <v>79</v>
      </c>
      <c r="N67" s="23">
        <v>50</v>
      </c>
      <c r="O67" s="23">
        <v>50</v>
      </c>
      <c r="P67" s="95" t="s">
        <v>1675</v>
      </c>
      <c r="Q67" s="3"/>
      <c r="R67" s="3"/>
      <c r="S67" s="3"/>
      <c r="T67" s="3"/>
      <c r="U67" s="3"/>
      <c r="V67" s="3"/>
      <c r="W67" s="3"/>
      <c r="X67" s="3"/>
      <c r="Y67" s="3"/>
      <c r="Z67" s="3"/>
    </row>
    <row r="68" spans="1:26" ht="15.75" customHeight="1">
      <c r="A68" s="95" t="s">
        <v>99</v>
      </c>
      <c r="B68" s="70" t="s">
        <v>89</v>
      </c>
      <c r="C68" s="95" t="s">
        <v>3970</v>
      </c>
      <c r="D68" s="94"/>
      <c r="E68" s="94" t="s">
        <v>2426</v>
      </c>
      <c r="F68" s="95" t="s">
        <v>3831</v>
      </c>
      <c r="G68" s="94" t="s">
        <v>3985</v>
      </c>
      <c r="H68" s="189" t="s">
        <v>3986</v>
      </c>
      <c r="I68" s="194" t="s">
        <v>3854</v>
      </c>
      <c r="J68" s="195" t="s">
        <v>3975</v>
      </c>
      <c r="K68" s="195"/>
      <c r="L68" s="195"/>
      <c r="M68" s="195"/>
      <c r="N68" s="23">
        <v>100</v>
      </c>
      <c r="O68" s="23">
        <v>100</v>
      </c>
      <c r="P68" s="95" t="s">
        <v>99</v>
      </c>
      <c r="Q68" s="3"/>
      <c r="R68" s="3"/>
      <c r="S68" s="3"/>
      <c r="T68" s="3"/>
      <c r="U68" s="3"/>
      <c r="V68" s="3"/>
      <c r="W68" s="3"/>
      <c r="X68" s="3"/>
      <c r="Y68" s="3"/>
      <c r="Z68" s="3"/>
    </row>
    <row r="69" spans="1:26" ht="15.75" customHeight="1">
      <c r="A69" s="95" t="s">
        <v>3987</v>
      </c>
      <c r="B69" s="70" t="s">
        <v>89</v>
      </c>
      <c r="C69" s="95" t="s">
        <v>3988</v>
      </c>
      <c r="D69" s="94" t="s">
        <v>2437</v>
      </c>
      <c r="E69" s="94" t="s">
        <v>2426</v>
      </c>
      <c r="F69" s="95" t="s">
        <v>3989</v>
      </c>
      <c r="G69" s="94" t="s">
        <v>3859</v>
      </c>
      <c r="H69" s="189" t="s">
        <v>3983</v>
      </c>
      <c r="I69" s="194" t="s">
        <v>3796</v>
      </c>
      <c r="J69" s="195" t="s">
        <v>3990</v>
      </c>
      <c r="K69" s="195">
        <v>39</v>
      </c>
      <c r="L69" s="195">
        <v>9</v>
      </c>
      <c r="M69" s="195">
        <v>103</v>
      </c>
      <c r="N69" s="23">
        <v>150</v>
      </c>
      <c r="O69" s="23">
        <v>150</v>
      </c>
      <c r="P69" s="95" t="s">
        <v>105</v>
      </c>
      <c r="Q69" s="3"/>
      <c r="R69" s="3"/>
      <c r="S69" s="3"/>
      <c r="T69" s="3"/>
      <c r="U69" s="3"/>
      <c r="V69" s="3"/>
      <c r="W69" s="3"/>
      <c r="X69" s="3"/>
      <c r="Y69" s="3"/>
      <c r="Z69" s="3"/>
    </row>
    <row r="70" spans="1:26" ht="15.75" customHeight="1">
      <c r="A70" s="95" t="s">
        <v>3991</v>
      </c>
      <c r="B70" s="70" t="s">
        <v>89</v>
      </c>
      <c r="C70" s="95" t="s">
        <v>3988</v>
      </c>
      <c r="D70" s="94" t="s">
        <v>3823</v>
      </c>
      <c r="E70" s="94" t="s">
        <v>2414</v>
      </c>
      <c r="F70" s="95" t="s">
        <v>3989</v>
      </c>
      <c r="G70" s="94" t="s">
        <v>3859</v>
      </c>
      <c r="H70" s="189" t="s">
        <v>3983</v>
      </c>
      <c r="I70" s="194" t="s">
        <v>3992</v>
      </c>
      <c r="J70" s="195" t="s">
        <v>3993</v>
      </c>
      <c r="K70" s="195">
        <v>39</v>
      </c>
      <c r="L70" s="195">
        <v>9</v>
      </c>
      <c r="M70" s="195">
        <v>103</v>
      </c>
      <c r="N70" s="23">
        <v>50</v>
      </c>
      <c r="O70" s="23">
        <v>50</v>
      </c>
      <c r="P70" s="95" t="s">
        <v>1813</v>
      </c>
      <c r="Q70" s="3"/>
      <c r="R70" s="3"/>
      <c r="S70" s="3"/>
      <c r="T70" s="3"/>
      <c r="U70" s="3"/>
      <c r="V70" s="3"/>
      <c r="W70" s="3"/>
      <c r="X70" s="3"/>
      <c r="Y70" s="3"/>
      <c r="Z70" s="3"/>
    </row>
    <row r="71" spans="1:26" ht="15.75" customHeight="1">
      <c r="A71" s="95" t="s">
        <v>3694</v>
      </c>
      <c r="B71" s="70" t="s">
        <v>89</v>
      </c>
      <c r="C71" s="95" t="s">
        <v>3994</v>
      </c>
      <c r="D71" s="94" t="s">
        <v>3811</v>
      </c>
      <c r="E71" s="94" t="s">
        <v>3995</v>
      </c>
      <c r="F71" s="95" t="s">
        <v>3996</v>
      </c>
      <c r="G71" s="94"/>
      <c r="H71" s="189" t="s">
        <v>3997</v>
      </c>
      <c r="I71" s="194" t="s">
        <v>3998</v>
      </c>
      <c r="J71" s="195" t="s">
        <v>3803</v>
      </c>
      <c r="K71" s="195">
        <v>2</v>
      </c>
      <c r="L71" s="195">
        <v>2</v>
      </c>
      <c r="M71" s="195">
        <v>2</v>
      </c>
      <c r="N71" s="23">
        <v>20</v>
      </c>
      <c r="O71" s="23">
        <v>10</v>
      </c>
      <c r="P71" s="95" t="s">
        <v>3999</v>
      </c>
      <c r="Q71" s="3"/>
      <c r="R71" s="3"/>
      <c r="S71" s="3"/>
      <c r="T71" s="3"/>
      <c r="U71" s="3"/>
      <c r="V71" s="3"/>
      <c r="W71" s="3"/>
      <c r="X71" s="3"/>
      <c r="Y71" s="3"/>
      <c r="Z71" s="3"/>
    </row>
    <row r="72" spans="1:26" ht="15.75" customHeight="1">
      <c r="A72" s="95" t="s">
        <v>3694</v>
      </c>
      <c r="B72" s="70" t="s">
        <v>89</v>
      </c>
      <c r="C72" s="95" t="s">
        <v>4000</v>
      </c>
      <c r="D72" s="94" t="s">
        <v>3811</v>
      </c>
      <c r="E72" s="94" t="s">
        <v>3995</v>
      </c>
      <c r="F72" s="95" t="s">
        <v>4001</v>
      </c>
      <c r="G72" s="94"/>
      <c r="H72" s="189" t="s">
        <v>4002</v>
      </c>
      <c r="I72" s="194" t="s">
        <v>3998</v>
      </c>
      <c r="J72" s="195" t="s">
        <v>4003</v>
      </c>
      <c r="K72" s="195">
        <v>4</v>
      </c>
      <c r="L72" s="195">
        <v>2</v>
      </c>
      <c r="M72" s="195">
        <v>4</v>
      </c>
      <c r="N72" s="23">
        <v>20</v>
      </c>
      <c r="O72" s="23">
        <v>5</v>
      </c>
      <c r="P72" s="95" t="s">
        <v>3999</v>
      </c>
      <c r="Q72" s="3"/>
      <c r="R72" s="3"/>
      <c r="S72" s="3"/>
      <c r="T72" s="3"/>
      <c r="U72" s="3"/>
      <c r="V72" s="3"/>
      <c r="W72" s="3"/>
      <c r="X72" s="3"/>
      <c r="Y72" s="3"/>
      <c r="Z72" s="3"/>
    </row>
    <row r="73" spans="1:26" ht="15.75" customHeight="1">
      <c r="A73" s="95" t="s">
        <v>3694</v>
      </c>
      <c r="B73" s="70" t="s">
        <v>89</v>
      </c>
      <c r="C73" s="95" t="s">
        <v>4004</v>
      </c>
      <c r="D73" s="94" t="s">
        <v>3818</v>
      </c>
      <c r="E73" s="94" t="s">
        <v>3800</v>
      </c>
      <c r="F73" s="95" t="s">
        <v>4005</v>
      </c>
      <c r="G73" s="94"/>
      <c r="H73" s="189" t="s">
        <v>4006</v>
      </c>
      <c r="I73" s="194" t="s">
        <v>4007</v>
      </c>
      <c r="J73" s="195" t="s">
        <v>4008</v>
      </c>
      <c r="K73" s="195">
        <v>3</v>
      </c>
      <c r="L73" s="195">
        <v>2</v>
      </c>
      <c r="M73" s="195">
        <v>3</v>
      </c>
      <c r="N73" s="23">
        <v>30</v>
      </c>
      <c r="O73" s="23">
        <v>10</v>
      </c>
      <c r="P73" s="95" t="s">
        <v>3999</v>
      </c>
      <c r="Q73" s="3"/>
      <c r="R73" s="3"/>
      <c r="S73" s="3"/>
      <c r="T73" s="3"/>
      <c r="U73" s="3"/>
      <c r="V73" s="3"/>
      <c r="W73" s="3"/>
      <c r="X73" s="3"/>
      <c r="Y73" s="3"/>
      <c r="Z73" s="3"/>
    </row>
    <row r="74" spans="1:26" ht="15.75" customHeight="1">
      <c r="A74" s="95" t="s">
        <v>3694</v>
      </c>
      <c r="B74" s="70" t="s">
        <v>89</v>
      </c>
      <c r="C74" s="95" t="s">
        <v>4009</v>
      </c>
      <c r="D74" s="94" t="s">
        <v>3811</v>
      </c>
      <c r="E74" s="94" t="s">
        <v>3995</v>
      </c>
      <c r="F74" s="95" t="s">
        <v>4010</v>
      </c>
      <c r="G74" s="94"/>
      <c r="H74" s="189" t="s">
        <v>4011</v>
      </c>
      <c r="I74" s="194" t="s">
        <v>3998</v>
      </c>
      <c r="J74" s="195" t="s">
        <v>4012</v>
      </c>
      <c r="K74" s="195">
        <v>2</v>
      </c>
      <c r="L74" s="195">
        <v>2</v>
      </c>
      <c r="M74" s="195">
        <v>2</v>
      </c>
      <c r="N74" s="23">
        <v>20</v>
      </c>
      <c r="O74" s="23">
        <v>10</v>
      </c>
      <c r="P74" s="95" t="s">
        <v>3999</v>
      </c>
      <c r="Q74" s="3"/>
      <c r="R74" s="3"/>
      <c r="S74" s="3"/>
      <c r="T74" s="3"/>
      <c r="U74" s="3"/>
      <c r="V74" s="3"/>
      <c r="W74" s="3"/>
      <c r="X74" s="3"/>
      <c r="Y74" s="3"/>
      <c r="Z74" s="3"/>
    </row>
    <row r="75" spans="1:26" ht="15.75" customHeight="1">
      <c r="A75" s="95" t="s">
        <v>3694</v>
      </c>
      <c r="B75" s="70" t="s">
        <v>89</v>
      </c>
      <c r="C75" s="95" t="s">
        <v>4013</v>
      </c>
      <c r="D75" s="94" t="s">
        <v>3811</v>
      </c>
      <c r="E75" s="94" t="s">
        <v>3995</v>
      </c>
      <c r="F75" s="95" t="s">
        <v>4014</v>
      </c>
      <c r="G75" s="94"/>
      <c r="H75" s="189" t="s">
        <v>4015</v>
      </c>
      <c r="I75" s="194" t="s">
        <v>3998</v>
      </c>
      <c r="J75" s="195" t="s">
        <v>4016</v>
      </c>
      <c r="K75" s="195">
        <v>2</v>
      </c>
      <c r="L75" s="195">
        <v>2</v>
      </c>
      <c r="M75" s="195">
        <v>2</v>
      </c>
      <c r="N75" s="23">
        <v>20</v>
      </c>
      <c r="O75" s="23">
        <v>10</v>
      </c>
      <c r="P75" s="95" t="s">
        <v>3999</v>
      </c>
      <c r="Q75" s="3"/>
      <c r="R75" s="3"/>
      <c r="S75" s="3"/>
      <c r="T75" s="3"/>
      <c r="U75" s="3"/>
      <c r="V75" s="3"/>
      <c r="W75" s="3"/>
      <c r="X75" s="3"/>
      <c r="Y75" s="3"/>
      <c r="Z75" s="3"/>
    </row>
    <row r="76" spans="1:26" ht="15.75" customHeight="1">
      <c r="A76" s="95" t="s">
        <v>109</v>
      </c>
      <c r="B76" s="70" t="s">
        <v>89</v>
      </c>
      <c r="C76" s="95" t="s">
        <v>4017</v>
      </c>
      <c r="D76" s="94" t="s">
        <v>3793</v>
      </c>
      <c r="E76" s="94" t="s">
        <v>3800</v>
      </c>
      <c r="F76" s="95" t="s">
        <v>3794</v>
      </c>
      <c r="G76" s="94"/>
      <c r="H76" s="189" t="s">
        <v>3983</v>
      </c>
      <c r="I76" s="194"/>
      <c r="J76" s="195" t="s">
        <v>4018</v>
      </c>
      <c r="K76" s="195"/>
      <c r="L76" s="195"/>
      <c r="M76" s="195"/>
      <c r="N76" s="23">
        <f>30*1.5</f>
        <v>45</v>
      </c>
      <c r="O76" s="23">
        <v>45</v>
      </c>
      <c r="P76" s="95" t="s">
        <v>109</v>
      </c>
      <c r="Q76" s="3"/>
      <c r="R76" s="3"/>
      <c r="S76" s="3"/>
      <c r="T76" s="3"/>
      <c r="U76" s="3"/>
      <c r="V76" s="3"/>
      <c r="W76" s="3"/>
      <c r="X76" s="3"/>
      <c r="Y76" s="3"/>
      <c r="Z76" s="3"/>
    </row>
    <row r="77" spans="1:26" ht="15.75" customHeight="1">
      <c r="A77" s="95" t="s">
        <v>109</v>
      </c>
      <c r="B77" s="70" t="s">
        <v>89</v>
      </c>
      <c r="C77" s="95" t="s">
        <v>4017</v>
      </c>
      <c r="D77" s="94" t="s">
        <v>3793</v>
      </c>
      <c r="E77" s="94" t="s">
        <v>3800</v>
      </c>
      <c r="F77" s="95" t="s">
        <v>3794</v>
      </c>
      <c r="G77" s="94"/>
      <c r="H77" s="70" t="s">
        <v>3983</v>
      </c>
      <c r="I77" s="194"/>
      <c r="J77" s="195" t="s">
        <v>4018</v>
      </c>
      <c r="K77" s="195"/>
      <c r="L77" s="195"/>
      <c r="M77" s="195"/>
      <c r="N77" s="23">
        <v>45</v>
      </c>
      <c r="O77" s="23">
        <v>45</v>
      </c>
      <c r="P77" s="95" t="s">
        <v>109</v>
      </c>
      <c r="Q77" s="3"/>
      <c r="R77" s="3"/>
      <c r="S77" s="3"/>
      <c r="T77" s="3"/>
      <c r="U77" s="3"/>
      <c r="V77" s="3"/>
      <c r="W77" s="3"/>
      <c r="X77" s="3"/>
      <c r="Y77" s="3"/>
      <c r="Z77" s="3"/>
    </row>
    <row r="78" spans="1:26" ht="15.75" customHeight="1">
      <c r="A78" s="95" t="s">
        <v>109</v>
      </c>
      <c r="B78" s="70" t="s">
        <v>89</v>
      </c>
      <c r="C78" s="95" t="s">
        <v>4019</v>
      </c>
      <c r="D78" s="94" t="s">
        <v>2428</v>
      </c>
      <c r="E78" s="94" t="s">
        <v>4020</v>
      </c>
      <c r="F78" s="95" t="s">
        <v>3794</v>
      </c>
      <c r="G78" s="94"/>
      <c r="H78" s="70" t="s">
        <v>3973</v>
      </c>
      <c r="I78" s="194"/>
      <c r="J78" s="195" t="s">
        <v>4021</v>
      </c>
      <c r="K78" s="195"/>
      <c r="L78" s="195"/>
      <c r="M78" s="195"/>
      <c r="N78" s="23">
        <v>20</v>
      </c>
      <c r="O78" s="23">
        <v>20</v>
      </c>
      <c r="P78" s="95" t="s">
        <v>109</v>
      </c>
      <c r="Q78" s="3"/>
      <c r="R78" s="3"/>
      <c r="S78" s="3"/>
      <c r="T78" s="3"/>
      <c r="U78" s="3"/>
      <c r="V78" s="3"/>
      <c r="W78" s="3"/>
      <c r="X78" s="3"/>
      <c r="Y78" s="3"/>
      <c r="Z78" s="3"/>
    </row>
    <row r="79" spans="1:26" ht="15.75" customHeight="1">
      <c r="A79" s="95" t="s">
        <v>4022</v>
      </c>
      <c r="B79" s="70" t="s">
        <v>89</v>
      </c>
      <c r="C79" s="95" t="s">
        <v>4023</v>
      </c>
      <c r="D79" s="94" t="s">
        <v>4024</v>
      </c>
      <c r="E79" s="94" t="s">
        <v>2419</v>
      </c>
      <c r="F79" s="95" t="s">
        <v>3794</v>
      </c>
      <c r="G79" s="94"/>
      <c r="H79" s="70" t="s">
        <v>4025</v>
      </c>
      <c r="I79" s="194"/>
      <c r="J79" s="195" t="s">
        <v>4026</v>
      </c>
      <c r="K79" s="195">
        <v>2</v>
      </c>
      <c r="L79" s="195">
        <v>2</v>
      </c>
      <c r="M79" s="195">
        <v>2</v>
      </c>
      <c r="N79" s="23">
        <f>1.5*30</f>
        <v>45</v>
      </c>
      <c r="O79" s="23">
        <f t="shared" ref="O79:O81" si="0">N79/K79</f>
        <v>22.5</v>
      </c>
      <c r="P79" s="95" t="s">
        <v>110</v>
      </c>
      <c r="Q79" s="3"/>
      <c r="R79" s="3"/>
      <c r="S79" s="3"/>
      <c r="T79" s="3"/>
      <c r="U79" s="3"/>
      <c r="V79" s="3"/>
      <c r="W79" s="3"/>
      <c r="X79" s="3"/>
      <c r="Y79" s="3"/>
      <c r="Z79" s="3"/>
    </row>
    <row r="80" spans="1:26" ht="15.75" customHeight="1">
      <c r="A80" s="95" t="s">
        <v>4027</v>
      </c>
      <c r="B80" s="70" t="s">
        <v>89</v>
      </c>
      <c r="C80" s="95" t="s">
        <v>4023</v>
      </c>
      <c r="D80" s="94" t="s">
        <v>4024</v>
      </c>
      <c r="E80" s="94" t="s">
        <v>2419</v>
      </c>
      <c r="F80" s="95" t="s">
        <v>3794</v>
      </c>
      <c r="G80" s="94"/>
      <c r="H80" s="189" t="s">
        <v>4025</v>
      </c>
      <c r="I80" s="194"/>
      <c r="J80" s="195" t="s">
        <v>4026</v>
      </c>
      <c r="K80" s="195">
        <v>5</v>
      </c>
      <c r="L80" s="195">
        <v>1</v>
      </c>
      <c r="M80" s="195">
        <v>9</v>
      </c>
      <c r="N80" s="23">
        <f>1.5*20</f>
        <v>30</v>
      </c>
      <c r="O80" s="23">
        <f t="shared" si="0"/>
        <v>6</v>
      </c>
      <c r="P80" s="95" t="s">
        <v>110</v>
      </c>
      <c r="Q80" s="3"/>
      <c r="R80" s="3"/>
      <c r="S80" s="3"/>
      <c r="T80" s="3"/>
      <c r="U80" s="3"/>
      <c r="V80" s="3"/>
      <c r="W80" s="3"/>
      <c r="X80" s="3"/>
      <c r="Y80" s="3"/>
      <c r="Z80" s="3"/>
    </row>
    <row r="81" spans="1:26" ht="15.75" customHeight="1">
      <c r="A81" s="95" t="s">
        <v>4028</v>
      </c>
      <c r="B81" s="70" t="s">
        <v>89</v>
      </c>
      <c r="C81" s="95" t="s">
        <v>4029</v>
      </c>
      <c r="D81" s="94" t="s">
        <v>4024</v>
      </c>
      <c r="E81" s="94" t="s">
        <v>2419</v>
      </c>
      <c r="F81" s="95" t="s">
        <v>4030</v>
      </c>
      <c r="G81" s="94"/>
      <c r="H81" s="189" t="s">
        <v>4031</v>
      </c>
      <c r="I81" s="194"/>
      <c r="J81" s="195" t="s">
        <v>4032</v>
      </c>
      <c r="K81" s="195">
        <v>2</v>
      </c>
      <c r="L81" s="195">
        <v>2</v>
      </c>
      <c r="M81" s="195">
        <v>2</v>
      </c>
      <c r="N81" s="23">
        <f>20*2</f>
        <v>40</v>
      </c>
      <c r="O81" s="23">
        <f t="shared" si="0"/>
        <v>20</v>
      </c>
      <c r="P81" s="95" t="s">
        <v>110</v>
      </c>
      <c r="Q81" s="3"/>
      <c r="R81" s="3"/>
      <c r="S81" s="3"/>
      <c r="T81" s="3"/>
      <c r="U81" s="3"/>
      <c r="V81" s="3"/>
      <c r="W81" s="3"/>
      <c r="X81" s="3"/>
      <c r="Y81" s="3"/>
      <c r="Z81" s="3"/>
    </row>
    <row r="82" spans="1:26" ht="15.75" customHeight="1">
      <c r="A82" s="95" t="s">
        <v>110</v>
      </c>
      <c r="B82" s="70" t="s">
        <v>89</v>
      </c>
      <c r="C82" s="95" t="s">
        <v>4033</v>
      </c>
      <c r="D82" s="94" t="s">
        <v>3890</v>
      </c>
      <c r="E82" s="94" t="s">
        <v>4034</v>
      </c>
      <c r="F82" s="95" t="s">
        <v>4035</v>
      </c>
      <c r="G82" s="94"/>
      <c r="H82" s="189" t="s">
        <v>4036</v>
      </c>
      <c r="I82" s="194"/>
      <c r="J82" s="195" t="s">
        <v>4037</v>
      </c>
      <c r="K82" s="195"/>
      <c r="L82" s="195"/>
      <c r="M82" s="195"/>
      <c r="N82" s="23">
        <f>1.5*50</f>
        <v>75</v>
      </c>
      <c r="O82" s="23">
        <f>N82</f>
        <v>75</v>
      </c>
      <c r="P82" s="95" t="s">
        <v>110</v>
      </c>
      <c r="Q82" s="3"/>
      <c r="R82" s="3"/>
      <c r="S82" s="3"/>
      <c r="T82" s="3"/>
      <c r="U82" s="3"/>
      <c r="V82" s="3"/>
      <c r="W82" s="3"/>
      <c r="X82" s="3"/>
      <c r="Y82" s="3"/>
      <c r="Z82" s="3"/>
    </row>
    <row r="83" spans="1:26" ht="15.75" customHeight="1">
      <c r="A83" s="95" t="s">
        <v>4038</v>
      </c>
      <c r="B83" s="70" t="s">
        <v>89</v>
      </c>
      <c r="C83" s="95" t="s">
        <v>4039</v>
      </c>
      <c r="D83" s="94" t="s">
        <v>3882</v>
      </c>
      <c r="E83" s="94" t="s">
        <v>2419</v>
      </c>
      <c r="F83" s="95" t="s">
        <v>4040</v>
      </c>
      <c r="G83" s="94"/>
      <c r="H83" s="189" t="s">
        <v>4041</v>
      </c>
      <c r="I83" s="194"/>
      <c r="J83" s="195" t="s">
        <v>4042</v>
      </c>
      <c r="K83" s="195">
        <v>3</v>
      </c>
      <c r="L83" s="195">
        <v>2</v>
      </c>
      <c r="M83" s="195">
        <v>3</v>
      </c>
      <c r="N83" s="23">
        <f>30*1.5</f>
        <v>45</v>
      </c>
      <c r="O83" s="23">
        <f>N83/3</f>
        <v>15</v>
      </c>
      <c r="P83" s="95" t="s">
        <v>110</v>
      </c>
      <c r="Q83" s="3"/>
      <c r="R83" s="3"/>
      <c r="S83" s="3"/>
      <c r="T83" s="3"/>
      <c r="U83" s="3"/>
      <c r="V83" s="3"/>
      <c r="W83" s="3"/>
      <c r="X83" s="3"/>
      <c r="Y83" s="3"/>
      <c r="Z83" s="3"/>
    </row>
    <row r="84" spans="1:26" ht="15.75" customHeight="1">
      <c r="A84" s="95" t="s">
        <v>4043</v>
      </c>
      <c r="B84" s="70" t="s">
        <v>89</v>
      </c>
      <c r="C84" s="95" t="s">
        <v>4044</v>
      </c>
      <c r="D84" s="94" t="s">
        <v>3882</v>
      </c>
      <c r="E84" s="94" t="s">
        <v>2419</v>
      </c>
      <c r="F84" s="95" t="s">
        <v>4045</v>
      </c>
      <c r="G84" s="94"/>
      <c r="H84" s="189" t="s">
        <v>4046</v>
      </c>
      <c r="I84" s="194"/>
      <c r="J84" s="195" t="s">
        <v>4047</v>
      </c>
      <c r="K84" s="195">
        <v>4</v>
      </c>
      <c r="L84" s="195">
        <v>1</v>
      </c>
      <c r="M84" s="195">
        <v>16</v>
      </c>
      <c r="N84" s="23">
        <f>30*1.5*1.5</f>
        <v>67.5</v>
      </c>
      <c r="O84" s="23">
        <v>16.87</v>
      </c>
      <c r="P84" s="95" t="s">
        <v>110</v>
      </c>
      <c r="Q84" s="3"/>
      <c r="R84" s="3"/>
      <c r="S84" s="3"/>
      <c r="T84" s="3"/>
      <c r="U84" s="3"/>
      <c r="V84" s="3"/>
      <c r="W84" s="3"/>
      <c r="X84" s="3"/>
      <c r="Y84" s="3"/>
      <c r="Z84" s="3"/>
    </row>
    <row r="85" spans="1:26" ht="15.75" customHeight="1">
      <c r="A85" s="95" t="s">
        <v>4048</v>
      </c>
      <c r="B85" s="70" t="s">
        <v>89</v>
      </c>
      <c r="C85" s="95" t="s">
        <v>4049</v>
      </c>
      <c r="D85" s="94" t="s">
        <v>3882</v>
      </c>
      <c r="E85" s="94" t="s">
        <v>2419</v>
      </c>
      <c r="F85" s="95" t="s">
        <v>4050</v>
      </c>
      <c r="G85" s="94"/>
      <c r="H85" s="189" t="s">
        <v>4051</v>
      </c>
      <c r="I85" s="194"/>
      <c r="J85" s="195" t="s">
        <v>4052</v>
      </c>
      <c r="K85" s="195">
        <v>2</v>
      </c>
      <c r="L85" s="195">
        <v>2</v>
      </c>
      <c r="M85" s="195">
        <v>2</v>
      </c>
      <c r="N85" s="23">
        <f>20*1.5*1.5</f>
        <v>45</v>
      </c>
      <c r="O85" s="23">
        <f>N85/K85</f>
        <v>22.5</v>
      </c>
      <c r="P85" s="95" t="s">
        <v>110</v>
      </c>
      <c r="Q85" s="3"/>
      <c r="R85" s="3"/>
      <c r="S85" s="3"/>
      <c r="T85" s="3"/>
      <c r="U85" s="3"/>
      <c r="V85" s="3"/>
      <c r="W85" s="3"/>
      <c r="X85" s="3"/>
      <c r="Y85" s="3"/>
      <c r="Z85" s="3"/>
    </row>
    <row r="86" spans="1:26" ht="15.75" customHeight="1">
      <c r="A86" s="95" t="s">
        <v>4053</v>
      </c>
      <c r="B86" s="70" t="s">
        <v>89</v>
      </c>
      <c r="C86" s="95" t="s">
        <v>4054</v>
      </c>
      <c r="D86" s="94" t="s">
        <v>3882</v>
      </c>
      <c r="E86" s="94" t="s">
        <v>2419</v>
      </c>
      <c r="F86" s="95" t="s">
        <v>4055</v>
      </c>
      <c r="G86" s="94"/>
      <c r="H86" s="189" t="s">
        <v>4056</v>
      </c>
      <c r="I86" s="194"/>
      <c r="J86" s="195" t="s">
        <v>4057</v>
      </c>
      <c r="K86" s="195">
        <v>3</v>
      </c>
      <c r="L86" s="195">
        <v>3</v>
      </c>
      <c r="M86" s="195">
        <v>3</v>
      </c>
      <c r="N86" s="23">
        <f t="shared" ref="N86:N87" si="1">20</f>
        <v>20</v>
      </c>
      <c r="O86" s="23">
        <v>6.67</v>
      </c>
      <c r="P86" s="95" t="s">
        <v>110</v>
      </c>
      <c r="Q86" s="3"/>
      <c r="R86" s="3"/>
      <c r="S86" s="3"/>
      <c r="T86" s="3"/>
      <c r="U86" s="3"/>
      <c r="V86" s="3"/>
      <c r="W86" s="3"/>
      <c r="X86" s="3"/>
      <c r="Y86" s="3"/>
      <c r="Z86" s="3"/>
    </row>
    <row r="87" spans="1:26" ht="15.75" customHeight="1">
      <c r="A87" s="95" t="s">
        <v>4058</v>
      </c>
      <c r="B87" s="70" t="s">
        <v>89</v>
      </c>
      <c r="C87" s="95" t="s">
        <v>4054</v>
      </c>
      <c r="D87" s="94" t="s">
        <v>3882</v>
      </c>
      <c r="E87" s="94" t="s">
        <v>2419</v>
      </c>
      <c r="F87" s="95" t="s">
        <v>4055</v>
      </c>
      <c r="G87" s="94"/>
      <c r="H87" s="189" t="s">
        <v>4056</v>
      </c>
      <c r="I87" s="194"/>
      <c r="J87" s="195" t="s">
        <v>4057</v>
      </c>
      <c r="K87" s="195">
        <v>2</v>
      </c>
      <c r="L87" s="195">
        <v>2</v>
      </c>
      <c r="M87" s="195">
        <v>2</v>
      </c>
      <c r="N87" s="23">
        <f t="shared" si="1"/>
        <v>20</v>
      </c>
      <c r="O87" s="23">
        <f>N87/K87</f>
        <v>10</v>
      </c>
      <c r="P87" s="95" t="s">
        <v>110</v>
      </c>
      <c r="Q87" s="3"/>
      <c r="R87" s="3"/>
      <c r="S87" s="3"/>
      <c r="T87" s="3"/>
      <c r="U87" s="3"/>
      <c r="V87" s="3"/>
      <c r="W87" s="3"/>
      <c r="X87" s="3"/>
      <c r="Y87" s="3"/>
      <c r="Z87" s="3"/>
    </row>
    <row r="88" spans="1:26" ht="15.75" customHeight="1">
      <c r="A88" s="95" t="s">
        <v>110</v>
      </c>
      <c r="B88" s="70" t="s">
        <v>89</v>
      </c>
      <c r="C88" s="95" t="s">
        <v>4019</v>
      </c>
      <c r="D88" s="94"/>
      <c r="E88" s="94" t="s">
        <v>2419</v>
      </c>
      <c r="F88" s="95" t="s">
        <v>3794</v>
      </c>
      <c r="G88" s="94"/>
      <c r="H88" s="70" t="s">
        <v>4059</v>
      </c>
      <c r="I88" s="194"/>
      <c r="J88" s="195" t="s">
        <v>3975</v>
      </c>
      <c r="K88" s="195"/>
      <c r="L88" s="195"/>
      <c r="M88" s="195"/>
      <c r="N88" s="23">
        <v>20</v>
      </c>
      <c r="O88" s="23">
        <v>20</v>
      </c>
      <c r="P88" s="95" t="s">
        <v>110</v>
      </c>
      <c r="Q88" s="3"/>
      <c r="R88" s="3"/>
      <c r="S88" s="3"/>
      <c r="T88" s="3"/>
      <c r="U88" s="3"/>
      <c r="V88" s="3"/>
      <c r="W88" s="3"/>
      <c r="X88" s="3"/>
      <c r="Y88" s="3"/>
      <c r="Z88" s="3"/>
    </row>
    <row r="89" spans="1:26" ht="15.75" customHeight="1">
      <c r="A89" s="95" t="s">
        <v>4060</v>
      </c>
      <c r="B89" s="70" t="s">
        <v>89</v>
      </c>
      <c r="C89" s="95" t="s">
        <v>3970</v>
      </c>
      <c r="D89" s="94"/>
      <c r="E89" s="94" t="s">
        <v>3800</v>
      </c>
      <c r="F89" s="95" t="s">
        <v>3794</v>
      </c>
      <c r="G89" s="94"/>
      <c r="H89" s="189" t="s">
        <v>4059</v>
      </c>
      <c r="I89" s="194"/>
      <c r="J89" s="195">
        <v>44834</v>
      </c>
      <c r="K89" s="195"/>
      <c r="L89" s="195"/>
      <c r="M89" s="195"/>
      <c r="N89" s="23">
        <v>20</v>
      </c>
      <c r="O89" s="23">
        <v>20</v>
      </c>
      <c r="P89" s="95" t="s">
        <v>4060</v>
      </c>
      <c r="Q89" s="3"/>
      <c r="R89" s="3"/>
      <c r="S89" s="3"/>
      <c r="T89" s="3"/>
      <c r="U89" s="3"/>
      <c r="V89" s="3"/>
      <c r="W89" s="3"/>
      <c r="X89" s="3"/>
      <c r="Y89" s="3"/>
      <c r="Z89" s="3"/>
    </row>
    <row r="90" spans="1:26" ht="15.75" customHeight="1">
      <c r="A90" s="95" t="s">
        <v>3200</v>
      </c>
      <c r="B90" s="70" t="s">
        <v>89</v>
      </c>
      <c r="C90" s="95" t="s">
        <v>4061</v>
      </c>
      <c r="D90" s="94" t="s">
        <v>3882</v>
      </c>
      <c r="E90" s="94" t="s">
        <v>3800</v>
      </c>
      <c r="F90" s="95" t="s">
        <v>4062</v>
      </c>
      <c r="G90" s="94"/>
      <c r="H90" s="189" t="s">
        <v>4063</v>
      </c>
      <c r="I90" s="194"/>
      <c r="J90" s="195" t="s">
        <v>4064</v>
      </c>
      <c r="K90" s="195">
        <v>2</v>
      </c>
      <c r="L90" s="195">
        <v>2</v>
      </c>
      <c r="M90" s="195">
        <v>2</v>
      </c>
      <c r="N90" s="23">
        <v>60</v>
      </c>
      <c r="O90" s="23">
        <v>30</v>
      </c>
      <c r="P90" s="95" t="s">
        <v>3200</v>
      </c>
      <c r="Q90" s="3"/>
      <c r="R90" s="3"/>
      <c r="S90" s="3"/>
      <c r="T90" s="3"/>
      <c r="U90" s="3"/>
      <c r="V90" s="3"/>
      <c r="W90" s="3"/>
      <c r="X90" s="3"/>
      <c r="Y90" s="3"/>
      <c r="Z90" s="3"/>
    </row>
    <row r="91" spans="1:26" ht="15.75" customHeight="1">
      <c r="A91" s="95" t="s">
        <v>4065</v>
      </c>
      <c r="B91" s="70" t="s">
        <v>89</v>
      </c>
      <c r="C91" s="95" t="s">
        <v>4066</v>
      </c>
      <c r="D91" s="94" t="s">
        <v>3811</v>
      </c>
      <c r="E91" s="94" t="s">
        <v>3800</v>
      </c>
      <c r="F91" s="95" t="s">
        <v>4067</v>
      </c>
      <c r="G91" s="94"/>
      <c r="H91" s="189" t="s">
        <v>4068</v>
      </c>
      <c r="I91" s="194"/>
      <c r="J91" s="195" t="s">
        <v>4069</v>
      </c>
      <c r="K91" s="195">
        <v>4</v>
      </c>
      <c r="L91" s="195">
        <v>1</v>
      </c>
      <c r="M91" s="195">
        <v>8</v>
      </c>
      <c r="N91" s="23">
        <v>20</v>
      </c>
      <c r="O91" s="23">
        <f t="shared" ref="O91:O92" si="2">N91/K91</f>
        <v>5</v>
      </c>
      <c r="P91" s="95" t="s">
        <v>4065</v>
      </c>
      <c r="Q91" s="3"/>
      <c r="R91" s="3"/>
      <c r="S91" s="3"/>
      <c r="T91" s="3"/>
      <c r="U91" s="3"/>
      <c r="V91" s="3"/>
      <c r="W91" s="3"/>
      <c r="X91" s="3"/>
      <c r="Y91" s="3"/>
      <c r="Z91" s="3"/>
    </row>
    <row r="92" spans="1:26" ht="15.75" customHeight="1">
      <c r="A92" s="95" t="s">
        <v>4065</v>
      </c>
      <c r="B92" s="70" t="s">
        <v>89</v>
      </c>
      <c r="C92" s="95" t="s">
        <v>4070</v>
      </c>
      <c r="D92" s="94" t="s">
        <v>3811</v>
      </c>
      <c r="E92" s="94" t="s">
        <v>3800</v>
      </c>
      <c r="F92" s="95" t="s">
        <v>4071</v>
      </c>
      <c r="G92" s="94"/>
      <c r="H92" s="70" t="s">
        <v>4072</v>
      </c>
      <c r="I92" s="194"/>
      <c r="J92" s="195" t="s">
        <v>4026</v>
      </c>
      <c r="K92" s="195">
        <v>2</v>
      </c>
      <c r="L92" s="195">
        <v>2</v>
      </c>
      <c r="M92" s="195">
        <v>3</v>
      </c>
      <c r="N92" s="23">
        <v>30</v>
      </c>
      <c r="O92" s="23">
        <f t="shared" si="2"/>
        <v>15</v>
      </c>
      <c r="P92" s="95" t="s">
        <v>4065</v>
      </c>
      <c r="Q92" s="3"/>
      <c r="R92" s="3"/>
      <c r="S92" s="3"/>
      <c r="T92" s="3"/>
      <c r="U92" s="3"/>
      <c r="V92" s="3"/>
      <c r="W92" s="3"/>
      <c r="X92" s="3"/>
      <c r="Y92" s="3"/>
      <c r="Z92" s="3"/>
    </row>
    <row r="93" spans="1:26" ht="15.75" customHeight="1">
      <c r="A93" s="95" t="s">
        <v>119</v>
      </c>
      <c r="B93" s="70" t="s">
        <v>89</v>
      </c>
      <c r="C93" s="95" t="s">
        <v>3994</v>
      </c>
      <c r="D93" s="94" t="s">
        <v>3811</v>
      </c>
      <c r="E93" s="94" t="s">
        <v>3995</v>
      </c>
      <c r="F93" s="95" t="s">
        <v>4073</v>
      </c>
      <c r="G93" s="94"/>
      <c r="H93" s="189" t="s">
        <v>3997</v>
      </c>
      <c r="I93" s="194" t="s">
        <v>3998</v>
      </c>
      <c r="J93" s="195" t="s">
        <v>3803</v>
      </c>
      <c r="K93" s="195">
        <v>2</v>
      </c>
      <c r="L93" s="195">
        <v>2</v>
      </c>
      <c r="M93" s="195">
        <v>2</v>
      </c>
      <c r="N93" s="23">
        <v>20</v>
      </c>
      <c r="O93" s="23">
        <v>10</v>
      </c>
      <c r="P93" s="95" t="s">
        <v>119</v>
      </c>
      <c r="Q93" s="3"/>
      <c r="R93" s="3"/>
      <c r="S93" s="3"/>
      <c r="T93" s="3"/>
      <c r="U93" s="3"/>
      <c r="V93" s="3"/>
      <c r="W93" s="3"/>
      <c r="X93" s="3"/>
      <c r="Y93" s="3"/>
      <c r="Z93" s="3"/>
    </row>
    <row r="94" spans="1:26" ht="15.75" customHeight="1">
      <c r="A94" s="95" t="s">
        <v>119</v>
      </c>
      <c r="B94" s="70" t="s">
        <v>89</v>
      </c>
      <c r="C94" s="95" t="s">
        <v>4000</v>
      </c>
      <c r="D94" s="94" t="s">
        <v>3811</v>
      </c>
      <c r="E94" s="94" t="s">
        <v>3995</v>
      </c>
      <c r="F94" s="95" t="s">
        <v>4001</v>
      </c>
      <c r="G94" s="94"/>
      <c r="H94" s="189" t="s">
        <v>4002</v>
      </c>
      <c r="I94" s="194" t="s">
        <v>3998</v>
      </c>
      <c r="J94" s="195" t="s">
        <v>4003</v>
      </c>
      <c r="K94" s="195">
        <v>4</v>
      </c>
      <c r="L94" s="195">
        <v>2</v>
      </c>
      <c r="M94" s="195">
        <v>4</v>
      </c>
      <c r="N94" s="23">
        <v>20</v>
      </c>
      <c r="O94" s="23">
        <v>5</v>
      </c>
      <c r="P94" s="95" t="s">
        <v>119</v>
      </c>
      <c r="Q94" s="3"/>
      <c r="R94" s="3"/>
      <c r="S94" s="3"/>
      <c r="T94" s="3"/>
      <c r="U94" s="3"/>
      <c r="V94" s="3"/>
      <c r="W94" s="3"/>
      <c r="X94" s="3"/>
      <c r="Y94" s="3"/>
      <c r="Z94" s="3"/>
    </row>
    <row r="95" spans="1:26" ht="15.75" customHeight="1">
      <c r="A95" s="95" t="s">
        <v>119</v>
      </c>
      <c r="B95" s="70" t="s">
        <v>89</v>
      </c>
      <c r="C95" s="95" t="s">
        <v>4074</v>
      </c>
      <c r="D95" s="94" t="s">
        <v>3818</v>
      </c>
      <c r="E95" s="94" t="s">
        <v>3800</v>
      </c>
      <c r="F95" s="95" t="s">
        <v>4005</v>
      </c>
      <c r="G95" s="94"/>
      <c r="H95" s="189" t="s">
        <v>4006</v>
      </c>
      <c r="I95" s="194" t="s">
        <v>4007</v>
      </c>
      <c r="J95" s="195" t="s">
        <v>4008</v>
      </c>
      <c r="K95" s="195">
        <v>3</v>
      </c>
      <c r="L95" s="195">
        <v>2</v>
      </c>
      <c r="M95" s="195">
        <v>3</v>
      </c>
      <c r="N95" s="23">
        <v>30</v>
      </c>
      <c r="O95" s="23">
        <v>10</v>
      </c>
      <c r="P95" s="95" t="s">
        <v>119</v>
      </c>
      <c r="Q95" s="3"/>
      <c r="R95" s="3"/>
      <c r="S95" s="3"/>
      <c r="T95" s="3"/>
      <c r="U95" s="3"/>
      <c r="V95" s="3"/>
      <c r="W95" s="3"/>
      <c r="X95" s="3"/>
      <c r="Y95" s="3"/>
      <c r="Z95" s="3"/>
    </row>
    <row r="96" spans="1:26" ht="15.75" customHeight="1">
      <c r="A96" s="95" t="s">
        <v>119</v>
      </c>
      <c r="B96" s="70" t="s">
        <v>89</v>
      </c>
      <c r="C96" s="95" t="s">
        <v>4009</v>
      </c>
      <c r="D96" s="94" t="s">
        <v>3811</v>
      </c>
      <c r="E96" s="94" t="s">
        <v>3995</v>
      </c>
      <c r="F96" s="95" t="s">
        <v>4010</v>
      </c>
      <c r="G96" s="94"/>
      <c r="H96" s="189" t="s">
        <v>4011</v>
      </c>
      <c r="I96" s="194" t="s">
        <v>3998</v>
      </c>
      <c r="J96" s="195" t="s">
        <v>4012</v>
      </c>
      <c r="K96" s="195">
        <v>2</v>
      </c>
      <c r="L96" s="195">
        <v>2</v>
      </c>
      <c r="M96" s="195">
        <v>2</v>
      </c>
      <c r="N96" s="23">
        <v>20</v>
      </c>
      <c r="O96" s="23">
        <v>10</v>
      </c>
      <c r="P96" s="95" t="s">
        <v>119</v>
      </c>
      <c r="Q96" s="3"/>
      <c r="R96" s="3"/>
      <c r="S96" s="3"/>
      <c r="T96" s="3"/>
      <c r="U96" s="3"/>
      <c r="V96" s="3"/>
      <c r="W96" s="3"/>
      <c r="X96" s="3"/>
      <c r="Y96" s="3"/>
      <c r="Z96" s="3"/>
    </row>
    <row r="97" spans="1:26" ht="15.75" customHeight="1">
      <c r="A97" s="95" t="s">
        <v>119</v>
      </c>
      <c r="B97" s="70" t="s">
        <v>89</v>
      </c>
      <c r="C97" s="95" t="s">
        <v>4013</v>
      </c>
      <c r="D97" s="94" t="s">
        <v>3811</v>
      </c>
      <c r="E97" s="94" t="s">
        <v>3995</v>
      </c>
      <c r="F97" s="95" t="s">
        <v>4014</v>
      </c>
      <c r="G97" s="94"/>
      <c r="H97" s="189" t="s">
        <v>4015</v>
      </c>
      <c r="I97" s="194" t="s">
        <v>3998</v>
      </c>
      <c r="J97" s="195" t="s">
        <v>4016</v>
      </c>
      <c r="K97" s="195">
        <v>2</v>
      </c>
      <c r="L97" s="195">
        <v>2</v>
      </c>
      <c r="M97" s="195">
        <v>2</v>
      </c>
      <c r="N97" s="23">
        <v>20</v>
      </c>
      <c r="O97" s="23">
        <v>10</v>
      </c>
      <c r="P97" s="95" t="s">
        <v>119</v>
      </c>
      <c r="Q97" s="3"/>
      <c r="R97" s="3"/>
      <c r="S97" s="3"/>
      <c r="T97" s="3"/>
      <c r="U97" s="3"/>
      <c r="V97" s="3"/>
      <c r="W97" s="3"/>
      <c r="X97" s="3"/>
      <c r="Y97" s="3"/>
      <c r="Z97" s="3"/>
    </row>
    <row r="98" spans="1:26" ht="15.75" customHeight="1">
      <c r="A98" s="95" t="s">
        <v>4075</v>
      </c>
      <c r="B98" s="70" t="s">
        <v>89</v>
      </c>
      <c r="C98" s="95" t="s">
        <v>4076</v>
      </c>
      <c r="D98" s="94" t="s">
        <v>4077</v>
      </c>
      <c r="E98" s="94" t="s">
        <v>3800</v>
      </c>
      <c r="F98" s="95" t="s">
        <v>4078</v>
      </c>
      <c r="G98" s="94"/>
      <c r="H98" s="70" t="s">
        <v>4079</v>
      </c>
      <c r="I98" s="194"/>
      <c r="J98" s="195" t="s">
        <v>4080</v>
      </c>
      <c r="K98" s="195">
        <v>3</v>
      </c>
      <c r="L98" s="195">
        <v>3</v>
      </c>
      <c r="M98" s="195">
        <v>3</v>
      </c>
      <c r="N98" s="23">
        <v>30</v>
      </c>
      <c r="O98" s="23">
        <v>10</v>
      </c>
      <c r="P98" s="95" t="s">
        <v>710</v>
      </c>
      <c r="Q98" s="3"/>
      <c r="R98" s="3"/>
      <c r="S98" s="3"/>
      <c r="T98" s="3"/>
      <c r="U98" s="3"/>
      <c r="V98" s="3"/>
      <c r="W98" s="3"/>
      <c r="X98" s="3"/>
      <c r="Y98" s="3"/>
      <c r="Z98" s="3"/>
    </row>
    <row r="99" spans="1:26" ht="15.75" customHeight="1">
      <c r="A99" s="95" t="s">
        <v>4081</v>
      </c>
      <c r="B99" s="70" t="s">
        <v>89</v>
      </c>
      <c r="C99" s="95" t="s">
        <v>4076</v>
      </c>
      <c r="D99" s="94" t="s">
        <v>4077</v>
      </c>
      <c r="E99" s="94" t="s">
        <v>3800</v>
      </c>
      <c r="F99" s="95" t="s">
        <v>4078</v>
      </c>
      <c r="G99" s="94"/>
      <c r="H99" s="70" t="s">
        <v>4079</v>
      </c>
      <c r="I99" s="194"/>
      <c r="J99" s="195" t="s">
        <v>4080</v>
      </c>
      <c r="K99" s="195">
        <v>2</v>
      </c>
      <c r="L99" s="195">
        <v>2</v>
      </c>
      <c r="M99" s="195">
        <v>2</v>
      </c>
      <c r="N99" s="23">
        <v>30</v>
      </c>
      <c r="O99" s="23">
        <v>15</v>
      </c>
      <c r="P99" s="95" t="s">
        <v>710</v>
      </c>
      <c r="Q99" s="3"/>
      <c r="R99" s="3"/>
      <c r="S99" s="3"/>
      <c r="T99" s="3"/>
      <c r="U99" s="3"/>
      <c r="V99" s="3"/>
      <c r="W99" s="3"/>
      <c r="X99" s="3"/>
      <c r="Y99" s="3"/>
      <c r="Z99" s="3"/>
    </row>
    <row r="100" spans="1:26" ht="15.75" customHeight="1">
      <c r="A100" s="95" t="s">
        <v>4082</v>
      </c>
      <c r="B100" s="70" t="s">
        <v>89</v>
      </c>
      <c r="C100" s="95" t="s">
        <v>4076</v>
      </c>
      <c r="D100" s="94" t="s">
        <v>4077</v>
      </c>
      <c r="E100" s="94" t="s">
        <v>3800</v>
      </c>
      <c r="F100" s="95" t="s">
        <v>4078</v>
      </c>
      <c r="G100" s="94"/>
      <c r="H100" s="70" t="s">
        <v>4079</v>
      </c>
      <c r="I100" s="194"/>
      <c r="J100" s="195" t="s">
        <v>4080</v>
      </c>
      <c r="K100" s="195">
        <v>4</v>
      </c>
      <c r="L100" s="195">
        <v>2</v>
      </c>
      <c r="M100" s="195">
        <v>4</v>
      </c>
      <c r="N100" s="23">
        <v>30</v>
      </c>
      <c r="O100" s="23">
        <v>7.5</v>
      </c>
      <c r="P100" s="95" t="s">
        <v>710</v>
      </c>
      <c r="Q100" s="3"/>
      <c r="R100" s="3"/>
      <c r="S100" s="3"/>
      <c r="T100" s="3"/>
      <c r="U100" s="3"/>
      <c r="V100" s="3"/>
      <c r="W100" s="3"/>
      <c r="X100" s="3"/>
      <c r="Y100" s="3"/>
      <c r="Z100" s="3"/>
    </row>
    <row r="101" spans="1:26" ht="15.75" customHeight="1">
      <c r="A101" s="95" t="s">
        <v>4083</v>
      </c>
      <c r="B101" s="70" t="s">
        <v>89</v>
      </c>
      <c r="C101" s="95" t="s">
        <v>4076</v>
      </c>
      <c r="D101" s="94" t="s">
        <v>4077</v>
      </c>
      <c r="E101" s="94" t="s">
        <v>3800</v>
      </c>
      <c r="F101" s="95" t="s">
        <v>4078</v>
      </c>
      <c r="G101" s="94"/>
      <c r="H101" s="70" t="s">
        <v>4079</v>
      </c>
      <c r="I101" s="194"/>
      <c r="J101" s="195" t="s">
        <v>4080</v>
      </c>
      <c r="K101" s="195">
        <v>5</v>
      </c>
      <c r="L101" s="195">
        <v>4</v>
      </c>
      <c r="M101" s="195">
        <v>5</v>
      </c>
      <c r="N101" s="23">
        <v>30</v>
      </c>
      <c r="O101" s="23">
        <v>6</v>
      </c>
      <c r="P101" s="95" t="s">
        <v>710</v>
      </c>
      <c r="Q101" s="3"/>
      <c r="R101" s="3"/>
      <c r="S101" s="3"/>
      <c r="T101" s="3"/>
      <c r="U101" s="3"/>
      <c r="V101" s="3"/>
      <c r="W101" s="3"/>
      <c r="X101" s="3"/>
      <c r="Y101" s="3"/>
      <c r="Z101" s="3"/>
    </row>
    <row r="102" spans="1:26" ht="15.75" customHeight="1">
      <c r="A102" s="95" t="s">
        <v>4084</v>
      </c>
      <c r="B102" s="70" t="s">
        <v>89</v>
      </c>
      <c r="C102" s="95" t="s">
        <v>4076</v>
      </c>
      <c r="D102" s="94" t="s">
        <v>4077</v>
      </c>
      <c r="E102" s="94" t="s">
        <v>3800</v>
      </c>
      <c r="F102" s="95" t="s">
        <v>4078</v>
      </c>
      <c r="G102" s="94"/>
      <c r="H102" s="70" t="s">
        <v>4079</v>
      </c>
      <c r="I102" s="194"/>
      <c r="J102" s="195" t="s">
        <v>4080</v>
      </c>
      <c r="K102" s="195">
        <v>4</v>
      </c>
      <c r="L102" s="195">
        <v>4</v>
      </c>
      <c r="M102" s="195">
        <v>4</v>
      </c>
      <c r="N102" s="23">
        <v>30</v>
      </c>
      <c r="O102" s="23">
        <v>7.5</v>
      </c>
      <c r="P102" s="95" t="s">
        <v>710</v>
      </c>
      <c r="Q102" s="3"/>
      <c r="R102" s="3"/>
      <c r="S102" s="3"/>
      <c r="T102" s="3"/>
      <c r="U102" s="3"/>
      <c r="V102" s="3"/>
      <c r="W102" s="3"/>
      <c r="X102" s="3"/>
      <c r="Y102" s="3"/>
      <c r="Z102" s="3"/>
    </row>
    <row r="103" spans="1:26" ht="15.75" customHeight="1">
      <c r="A103" s="95" t="s">
        <v>4085</v>
      </c>
      <c r="B103" s="70" t="s">
        <v>89</v>
      </c>
      <c r="C103" s="95" t="s">
        <v>4076</v>
      </c>
      <c r="D103" s="94" t="s">
        <v>4077</v>
      </c>
      <c r="E103" s="94" t="s">
        <v>3800</v>
      </c>
      <c r="F103" s="95" t="s">
        <v>4078</v>
      </c>
      <c r="G103" s="94"/>
      <c r="H103" s="70" t="s">
        <v>4079</v>
      </c>
      <c r="I103" s="194"/>
      <c r="J103" s="195" t="s">
        <v>4080</v>
      </c>
      <c r="K103" s="195">
        <v>4</v>
      </c>
      <c r="L103" s="195">
        <v>4</v>
      </c>
      <c r="M103" s="195">
        <v>4</v>
      </c>
      <c r="N103" s="23">
        <v>30</v>
      </c>
      <c r="O103" s="23">
        <v>7.5</v>
      </c>
      <c r="P103" s="95" t="s">
        <v>710</v>
      </c>
      <c r="Q103" s="3"/>
      <c r="R103" s="3"/>
      <c r="S103" s="3"/>
      <c r="T103" s="3"/>
      <c r="U103" s="3"/>
      <c r="V103" s="3"/>
      <c r="W103" s="3"/>
      <c r="X103" s="3"/>
      <c r="Y103" s="3"/>
      <c r="Z103" s="3"/>
    </row>
    <row r="104" spans="1:26" ht="15.75" customHeight="1">
      <c r="A104" s="95" t="s">
        <v>4086</v>
      </c>
      <c r="B104" s="70" t="s">
        <v>89</v>
      </c>
      <c r="C104" s="95" t="s">
        <v>4087</v>
      </c>
      <c r="D104" s="94" t="s">
        <v>3882</v>
      </c>
      <c r="E104" s="94" t="s">
        <v>3800</v>
      </c>
      <c r="F104" s="95" t="s">
        <v>4088</v>
      </c>
      <c r="G104" s="94"/>
      <c r="H104" s="70" t="s">
        <v>4089</v>
      </c>
      <c r="I104" s="194"/>
      <c r="J104" s="195" t="s">
        <v>4090</v>
      </c>
      <c r="K104" s="195">
        <v>3</v>
      </c>
      <c r="L104" s="195">
        <v>3</v>
      </c>
      <c r="M104" s="195">
        <v>3</v>
      </c>
      <c r="N104" s="23">
        <v>30</v>
      </c>
      <c r="O104" s="23">
        <v>10</v>
      </c>
      <c r="P104" s="95" t="s">
        <v>710</v>
      </c>
      <c r="Q104" s="3"/>
      <c r="R104" s="3"/>
      <c r="S104" s="3"/>
      <c r="T104" s="3"/>
      <c r="U104" s="3"/>
      <c r="V104" s="3"/>
      <c r="W104" s="3"/>
      <c r="X104" s="3"/>
      <c r="Y104" s="3"/>
      <c r="Z104" s="3"/>
    </row>
    <row r="105" spans="1:26" ht="15.75" customHeight="1">
      <c r="A105" s="95" t="s">
        <v>120</v>
      </c>
      <c r="B105" s="70" t="s">
        <v>89</v>
      </c>
      <c r="C105" s="95" t="s">
        <v>4091</v>
      </c>
      <c r="D105" s="94" t="s">
        <v>3890</v>
      </c>
      <c r="E105" s="94" t="s">
        <v>2414</v>
      </c>
      <c r="F105" s="95" t="s">
        <v>3858</v>
      </c>
      <c r="G105" s="94"/>
      <c r="H105" s="189" t="s">
        <v>3973</v>
      </c>
      <c r="I105" s="194" t="s">
        <v>3796</v>
      </c>
      <c r="J105" s="195" t="s">
        <v>4092</v>
      </c>
      <c r="K105" s="195">
        <v>2</v>
      </c>
      <c r="L105" s="195">
        <v>2</v>
      </c>
      <c r="M105" s="195">
        <v>2</v>
      </c>
      <c r="N105" s="23">
        <v>20</v>
      </c>
      <c r="O105" s="23">
        <v>10</v>
      </c>
      <c r="P105" s="95" t="s">
        <v>710</v>
      </c>
      <c r="Q105" s="3"/>
      <c r="R105" s="3"/>
      <c r="S105" s="3"/>
      <c r="T105" s="3"/>
      <c r="U105" s="3"/>
      <c r="V105" s="3"/>
      <c r="W105" s="3"/>
      <c r="X105" s="3"/>
      <c r="Y105" s="3"/>
      <c r="Z105" s="3"/>
    </row>
    <row r="106" spans="1:26" ht="15.75" customHeight="1">
      <c r="A106" s="96" t="s">
        <v>121</v>
      </c>
      <c r="B106" s="48"/>
      <c r="C106" s="48"/>
      <c r="D106" s="48"/>
      <c r="E106" s="48"/>
      <c r="F106" s="48"/>
      <c r="G106" s="48"/>
      <c r="H106" s="48"/>
      <c r="I106" s="54"/>
      <c r="J106" s="3"/>
      <c r="K106" s="3"/>
      <c r="L106" s="3"/>
      <c r="M106" s="3"/>
      <c r="N106" s="3"/>
      <c r="O106" s="196">
        <f>SUM(O14:O105)</f>
        <v>4841.54</v>
      </c>
      <c r="P106" s="3"/>
      <c r="Q106" s="3"/>
      <c r="R106" s="3"/>
      <c r="S106" s="3"/>
      <c r="T106" s="3"/>
      <c r="U106" s="3"/>
      <c r="V106" s="3"/>
      <c r="W106" s="3"/>
      <c r="X106" s="3"/>
      <c r="Y106" s="3"/>
      <c r="Z106" s="3"/>
    </row>
    <row r="107" spans="1:26" ht="15.75" customHeight="1">
      <c r="A107" s="47"/>
      <c r="B107" s="48"/>
      <c r="C107" s="48"/>
      <c r="D107" s="48"/>
      <c r="E107" s="48"/>
      <c r="F107" s="48"/>
      <c r="G107" s="48"/>
      <c r="H107" s="48"/>
      <c r="I107" s="48"/>
      <c r="J107" s="1"/>
      <c r="K107" s="1"/>
      <c r="L107" s="1"/>
      <c r="M107" s="1"/>
      <c r="N107" s="3"/>
      <c r="O107" s="3"/>
      <c r="P107" s="3"/>
      <c r="Q107" s="3"/>
      <c r="R107" s="3"/>
      <c r="S107" s="3"/>
      <c r="T107" s="3"/>
      <c r="U107" s="3"/>
      <c r="V107" s="3"/>
      <c r="W107" s="3"/>
      <c r="X107" s="3"/>
      <c r="Y107" s="3"/>
      <c r="Z107" s="3"/>
    </row>
    <row r="108" spans="1:26" ht="15.75" customHeight="1">
      <c r="A108" s="298" t="s">
        <v>726</v>
      </c>
      <c r="B108" s="280"/>
      <c r="C108" s="280"/>
      <c r="D108" s="280"/>
      <c r="E108" s="280"/>
      <c r="F108" s="280"/>
      <c r="G108" s="280"/>
      <c r="H108" s="280"/>
      <c r="I108" s="280"/>
      <c r="J108" s="281"/>
      <c r="K108" s="3"/>
      <c r="L108" s="3"/>
      <c r="M108" s="3"/>
      <c r="N108" s="3"/>
      <c r="O108" s="3"/>
      <c r="P108" s="3"/>
      <c r="Q108" s="3"/>
      <c r="R108" s="3"/>
      <c r="S108" s="3"/>
      <c r="T108" s="3"/>
      <c r="U108" s="3"/>
      <c r="V108" s="3"/>
      <c r="W108" s="3"/>
      <c r="X108" s="3"/>
      <c r="Y108" s="3"/>
      <c r="Z108" s="3"/>
    </row>
    <row r="109" spans="1:26" ht="15.75" customHeight="1">
      <c r="A109" s="47"/>
      <c r="B109" s="48"/>
      <c r="C109" s="48"/>
      <c r="D109" s="48"/>
      <c r="E109" s="48"/>
      <c r="F109" s="48"/>
      <c r="G109" s="48"/>
      <c r="H109" s="1"/>
      <c r="I109" s="3"/>
      <c r="J109" s="3"/>
      <c r="K109" s="3"/>
      <c r="L109" s="3"/>
      <c r="M109" s="3"/>
      <c r="N109" s="3"/>
      <c r="O109" s="3"/>
      <c r="P109" s="3"/>
      <c r="Q109" s="3"/>
      <c r="R109" s="3"/>
      <c r="S109" s="3"/>
      <c r="T109" s="3"/>
      <c r="U109" s="3"/>
      <c r="V109" s="3"/>
      <c r="W109" s="3"/>
      <c r="X109" s="3"/>
      <c r="Y109" s="3"/>
      <c r="Z109" s="3"/>
    </row>
    <row r="110" spans="1:26" ht="15.75" customHeight="1">
      <c r="A110" s="47"/>
      <c r="B110" s="48"/>
      <c r="C110" s="48"/>
      <c r="D110" s="48"/>
      <c r="E110" s="48"/>
      <c r="F110" s="48"/>
      <c r="G110" s="48"/>
      <c r="H110" s="1"/>
      <c r="I110" s="3"/>
      <c r="J110" s="3"/>
      <c r="K110" s="3"/>
      <c r="L110" s="3"/>
      <c r="M110" s="3"/>
      <c r="N110" s="3"/>
      <c r="O110" s="3"/>
      <c r="P110" s="3"/>
      <c r="Q110" s="3"/>
      <c r="R110" s="3"/>
      <c r="S110" s="3"/>
      <c r="T110" s="3"/>
      <c r="U110" s="3"/>
      <c r="V110" s="3"/>
      <c r="W110" s="3"/>
      <c r="X110" s="3"/>
      <c r="Y110" s="3"/>
      <c r="Z110" s="3"/>
    </row>
    <row r="111" spans="1:26" ht="15.75" customHeight="1">
      <c r="A111" s="47"/>
      <c r="B111" s="48"/>
      <c r="C111" s="48"/>
      <c r="D111" s="48"/>
      <c r="E111" s="48"/>
      <c r="F111" s="48"/>
      <c r="G111" s="48"/>
      <c r="H111" s="1"/>
      <c r="I111" s="3"/>
      <c r="J111" s="3"/>
      <c r="K111" s="3"/>
      <c r="L111" s="3"/>
      <c r="M111" s="3"/>
      <c r="N111" s="3"/>
      <c r="O111" s="3"/>
      <c r="P111" s="3"/>
      <c r="Q111" s="3"/>
      <c r="R111" s="3"/>
      <c r="S111" s="3"/>
      <c r="T111" s="3"/>
      <c r="U111" s="3"/>
      <c r="V111" s="3"/>
      <c r="W111" s="3"/>
      <c r="X111" s="3"/>
      <c r="Y111" s="3"/>
      <c r="Z111" s="3"/>
    </row>
    <row r="112" spans="1:26" ht="15.75" customHeight="1">
      <c r="A112" s="47"/>
      <c r="B112" s="48"/>
      <c r="C112" s="48"/>
      <c r="D112" s="48"/>
      <c r="E112" s="48"/>
      <c r="F112" s="48"/>
      <c r="G112" s="48"/>
      <c r="H112" s="1"/>
      <c r="I112" s="3"/>
      <c r="J112" s="3"/>
      <c r="K112" s="3"/>
      <c r="L112" s="3"/>
      <c r="M112" s="3"/>
      <c r="N112" s="3"/>
      <c r="O112" s="3"/>
      <c r="P112" s="3"/>
      <c r="Q112" s="3"/>
      <c r="R112" s="3"/>
      <c r="S112" s="3"/>
      <c r="T112" s="3"/>
      <c r="U112" s="3"/>
      <c r="V112" s="3"/>
      <c r="W112" s="3"/>
      <c r="X112" s="3"/>
      <c r="Y112" s="3"/>
      <c r="Z112" s="3"/>
    </row>
    <row r="113" spans="1:26" ht="15.75" customHeight="1">
      <c r="A113" s="47"/>
      <c r="B113" s="48"/>
      <c r="C113" s="48"/>
      <c r="D113" s="48"/>
      <c r="E113" s="48"/>
      <c r="F113" s="48"/>
      <c r="G113" s="48"/>
      <c r="H113" s="1"/>
      <c r="I113" s="3"/>
      <c r="J113" s="3"/>
      <c r="K113" s="3"/>
      <c r="L113" s="3"/>
      <c r="M113" s="3"/>
      <c r="N113" s="3"/>
      <c r="O113" s="3"/>
      <c r="P113" s="3"/>
      <c r="Q113" s="3"/>
      <c r="R113" s="3"/>
      <c r="S113" s="3"/>
      <c r="T113" s="3"/>
      <c r="U113" s="3"/>
      <c r="V113" s="3"/>
      <c r="W113" s="3"/>
      <c r="X113" s="3"/>
      <c r="Y113" s="3"/>
      <c r="Z113" s="3"/>
    </row>
    <row r="114" spans="1:26" ht="15.75" customHeight="1">
      <c r="A114" s="47"/>
      <c r="B114" s="48"/>
      <c r="C114" s="48"/>
      <c r="D114" s="48"/>
      <c r="E114" s="48"/>
      <c r="F114" s="48"/>
      <c r="G114" s="48"/>
      <c r="H114" s="1"/>
      <c r="I114" s="3"/>
      <c r="J114" s="3"/>
      <c r="K114" s="3"/>
      <c r="L114" s="3"/>
      <c r="M114" s="3"/>
      <c r="N114" s="3"/>
      <c r="O114" s="3"/>
      <c r="P114" s="3"/>
      <c r="Q114" s="3"/>
      <c r="R114" s="3"/>
      <c r="S114" s="3"/>
      <c r="T114" s="3"/>
      <c r="U114" s="3"/>
      <c r="V114" s="3"/>
      <c r="W114" s="3"/>
      <c r="X114" s="3"/>
      <c r="Y114" s="3"/>
      <c r="Z114" s="3"/>
    </row>
    <row r="115" spans="1:26" ht="15.75" customHeight="1">
      <c r="A115" s="47"/>
      <c r="B115" s="48"/>
      <c r="C115" s="48"/>
      <c r="D115" s="48"/>
      <c r="E115" s="48"/>
      <c r="F115" s="48"/>
      <c r="G115" s="48"/>
      <c r="H115" s="1"/>
      <c r="I115" s="3"/>
      <c r="J115" s="3"/>
      <c r="K115" s="3"/>
      <c r="L115" s="3"/>
      <c r="M115" s="3"/>
      <c r="N115" s="3"/>
      <c r="O115" s="3"/>
      <c r="P115" s="3"/>
      <c r="Q115" s="3"/>
      <c r="R115" s="3"/>
      <c r="S115" s="3"/>
      <c r="T115" s="3"/>
      <c r="U115" s="3"/>
      <c r="V115" s="3"/>
      <c r="W115" s="3"/>
      <c r="X115" s="3"/>
      <c r="Y115" s="3"/>
      <c r="Z115" s="3"/>
    </row>
    <row r="116" spans="1:26" ht="15.75" customHeight="1">
      <c r="A116" s="47"/>
      <c r="B116" s="48"/>
      <c r="C116" s="48"/>
      <c r="D116" s="48"/>
      <c r="E116" s="48"/>
      <c r="F116" s="48"/>
      <c r="G116" s="48"/>
      <c r="H116" s="1"/>
      <c r="I116" s="3"/>
      <c r="J116" s="3"/>
      <c r="K116" s="3"/>
      <c r="L116" s="3"/>
      <c r="M116" s="3"/>
      <c r="N116" s="3"/>
      <c r="O116" s="3"/>
      <c r="P116" s="3"/>
      <c r="Q116" s="3"/>
      <c r="R116" s="3"/>
      <c r="S116" s="3"/>
      <c r="T116" s="3"/>
      <c r="U116" s="3"/>
      <c r="V116" s="3"/>
      <c r="W116" s="3"/>
      <c r="X116" s="3"/>
      <c r="Y116" s="3"/>
      <c r="Z116" s="3"/>
    </row>
    <row r="117" spans="1:26" ht="15.75" customHeight="1">
      <c r="A117" s="47"/>
      <c r="B117" s="48"/>
      <c r="C117" s="48"/>
      <c r="D117" s="48"/>
      <c r="E117" s="48"/>
      <c r="F117" s="48"/>
      <c r="G117" s="48"/>
      <c r="H117" s="1"/>
      <c r="I117" s="3"/>
      <c r="J117" s="3"/>
      <c r="K117" s="3"/>
      <c r="L117" s="3"/>
      <c r="M117" s="3"/>
      <c r="N117" s="3"/>
      <c r="O117" s="3"/>
      <c r="P117" s="3"/>
      <c r="Q117" s="3"/>
      <c r="R117" s="3"/>
      <c r="S117" s="3"/>
      <c r="T117" s="3"/>
      <c r="U117" s="3"/>
      <c r="V117" s="3"/>
      <c r="W117" s="3"/>
      <c r="X117" s="3"/>
      <c r="Y117" s="3"/>
      <c r="Z117" s="3"/>
    </row>
    <row r="118" spans="1:26" ht="15.75" customHeight="1">
      <c r="A118" s="47"/>
      <c r="B118" s="48"/>
      <c r="C118" s="48"/>
      <c r="D118" s="48"/>
      <c r="E118" s="48"/>
      <c r="F118" s="48"/>
      <c r="G118" s="48"/>
      <c r="H118" s="1"/>
      <c r="I118" s="3"/>
      <c r="J118" s="3"/>
      <c r="K118" s="3"/>
      <c r="L118" s="3"/>
      <c r="M118" s="3"/>
      <c r="N118" s="3"/>
      <c r="O118" s="3"/>
      <c r="P118" s="3"/>
      <c r="Q118" s="3"/>
      <c r="R118" s="3"/>
      <c r="S118" s="3"/>
      <c r="T118" s="3"/>
      <c r="U118" s="3"/>
      <c r="V118" s="3"/>
      <c r="W118" s="3"/>
      <c r="X118" s="3"/>
      <c r="Y118" s="3"/>
      <c r="Z118" s="3"/>
    </row>
    <row r="119" spans="1:26" ht="15.75" customHeight="1">
      <c r="A119" s="47"/>
      <c r="B119" s="48"/>
      <c r="C119" s="48"/>
      <c r="D119" s="48"/>
      <c r="E119" s="48"/>
      <c r="F119" s="48"/>
      <c r="G119" s="48"/>
      <c r="H119" s="1"/>
      <c r="I119" s="3"/>
      <c r="J119" s="3"/>
      <c r="K119" s="3"/>
      <c r="L119" s="3"/>
      <c r="M119" s="3"/>
      <c r="N119" s="3"/>
      <c r="O119" s="3"/>
      <c r="P119" s="3"/>
      <c r="Q119" s="3"/>
      <c r="R119" s="3"/>
      <c r="S119" s="3"/>
      <c r="T119" s="3"/>
      <c r="U119" s="3"/>
      <c r="V119" s="3"/>
      <c r="W119" s="3"/>
      <c r="X119" s="3"/>
      <c r="Y119" s="3"/>
      <c r="Z119" s="3"/>
    </row>
    <row r="120" spans="1:26" ht="15.75" customHeight="1">
      <c r="A120" s="47"/>
      <c r="B120" s="48"/>
      <c r="C120" s="48"/>
      <c r="D120" s="48"/>
      <c r="E120" s="48"/>
      <c r="F120" s="48"/>
      <c r="G120" s="48"/>
      <c r="H120" s="1"/>
      <c r="I120" s="3"/>
      <c r="J120" s="3"/>
      <c r="K120" s="3"/>
      <c r="L120" s="3"/>
      <c r="M120" s="3"/>
      <c r="N120" s="3"/>
      <c r="O120" s="3"/>
      <c r="P120" s="3"/>
      <c r="Q120" s="3"/>
      <c r="R120" s="3"/>
      <c r="S120" s="3"/>
      <c r="T120" s="3"/>
      <c r="U120" s="3"/>
      <c r="V120" s="3"/>
      <c r="W120" s="3"/>
      <c r="X120" s="3"/>
      <c r="Y120" s="3"/>
      <c r="Z120" s="3"/>
    </row>
    <row r="121" spans="1:26" ht="15.75" customHeight="1">
      <c r="A121" s="47"/>
      <c r="B121" s="48"/>
      <c r="C121" s="48"/>
      <c r="D121" s="48"/>
      <c r="E121" s="48"/>
      <c r="F121" s="48"/>
      <c r="G121" s="48"/>
      <c r="H121" s="1"/>
      <c r="I121" s="3"/>
      <c r="J121" s="3"/>
      <c r="K121" s="3"/>
      <c r="L121" s="3"/>
      <c r="M121" s="3"/>
      <c r="N121" s="3"/>
      <c r="O121" s="3"/>
      <c r="P121" s="3"/>
      <c r="Q121" s="3"/>
      <c r="R121" s="3"/>
      <c r="S121" s="3"/>
      <c r="T121" s="3"/>
      <c r="U121" s="3"/>
      <c r="V121" s="3"/>
      <c r="W121" s="3"/>
      <c r="X121" s="3"/>
      <c r="Y121" s="3"/>
      <c r="Z121" s="3"/>
    </row>
    <row r="122" spans="1:26" ht="15.75" customHeight="1">
      <c r="A122" s="47"/>
      <c r="B122" s="48"/>
      <c r="C122" s="48"/>
      <c r="D122" s="48"/>
      <c r="E122" s="48"/>
      <c r="F122" s="48"/>
      <c r="G122" s="48"/>
      <c r="H122" s="1"/>
      <c r="I122" s="3"/>
      <c r="J122" s="3"/>
      <c r="K122" s="3"/>
      <c r="L122" s="3"/>
      <c r="M122" s="3"/>
      <c r="N122" s="3"/>
      <c r="O122" s="3"/>
      <c r="P122" s="3"/>
      <c r="Q122" s="3"/>
      <c r="R122" s="3"/>
      <c r="S122" s="3"/>
      <c r="T122" s="3"/>
      <c r="U122" s="3"/>
      <c r="V122" s="3"/>
      <c r="W122" s="3"/>
      <c r="X122" s="3"/>
      <c r="Y122" s="3"/>
      <c r="Z122" s="3"/>
    </row>
    <row r="123" spans="1:26" ht="15.75" customHeight="1">
      <c r="A123" s="47"/>
      <c r="B123" s="48"/>
      <c r="C123" s="48"/>
      <c r="D123" s="48"/>
      <c r="E123" s="48"/>
      <c r="F123" s="48"/>
      <c r="G123" s="48"/>
      <c r="H123" s="1"/>
      <c r="I123" s="3"/>
      <c r="J123" s="3"/>
      <c r="K123" s="3"/>
      <c r="L123" s="3"/>
      <c r="M123" s="3"/>
      <c r="N123" s="3"/>
      <c r="O123" s="3"/>
      <c r="P123" s="3"/>
      <c r="Q123" s="3"/>
      <c r="R123" s="3"/>
      <c r="S123" s="3"/>
      <c r="T123" s="3"/>
      <c r="U123" s="3"/>
      <c r="V123" s="3"/>
      <c r="W123" s="3"/>
      <c r="X123" s="3"/>
      <c r="Y123" s="3"/>
      <c r="Z123" s="3"/>
    </row>
    <row r="124" spans="1:26" ht="15.75" customHeight="1">
      <c r="A124" s="47"/>
      <c r="B124" s="48"/>
      <c r="C124" s="48"/>
      <c r="D124" s="48"/>
      <c r="E124" s="48"/>
      <c r="F124" s="48"/>
      <c r="G124" s="48"/>
      <c r="H124" s="1"/>
      <c r="I124" s="3"/>
      <c r="J124" s="3"/>
      <c r="K124" s="3"/>
      <c r="L124" s="3"/>
      <c r="M124" s="3"/>
      <c r="N124" s="3"/>
      <c r="O124" s="3"/>
      <c r="P124" s="3"/>
      <c r="Q124" s="3"/>
      <c r="R124" s="3"/>
      <c r="S124" s="3"/>
      <c r="T124" s="3"/>
      <c r="U124" s="3"/>
      <c r="V124" s="3"/>
      <c r="W124" s="3"/>
      <c r="X124" s="3"/>
      <c r="Y124" s="3"/>
      <c r="Z124" s="3"/>
    </row>
    <row r="125" spans="1:26" ht="15.75" customHeight="1">
      <c r="A125" s="47"/>
      <c r="B125" s="48"/>
      <c r="C125" s="48"/>
      <c r="D125" s="48"/>
      <c r="E125" s="48"/>
      <c r="F125" s="48"/>
      <c r="G125" s="48"/>
      <c r="H125" s="1"/>
      <c r="I125" s="3"/>
      <c r="J125" s="3"/>
      <c r="K125" s="3"/>
      <c r="L125" s="3"/>
      <c r="M125" s="3"/>
      <c r="N125" s="3"/>
      <c r="O125" s="3"/>
      <c r="P125" s="3"/>
      <c r="Q125" s="3"/>
      <c r="R125" s="3"/>
      <c r="S125" s="3"/>
      <c r="T125" s="3"/>
      <c r="U125" s="3"/>
      <c r="V125" s="3"/>
      <c r="W125" s="3"/>
      <c r="X125" s="3"/>
      <c r="Y125" s="3"/>
      <c r="Z125" s="3"/>
    </row>
    <row r="126" spans="1:26" ht="15.75" customHeight="1">
      <c r="A126" s="47"/>
      <c r="B126" s="48"/>
      <c r="C126" s="48"/>
      <c r="D126" s="48"/>
      <c r="E126" s="48"/>
      <c r="F126" s="48"/>
      <c r="G126" s="48"/>
      <c r="H126" s="1"/>
      <c r="I126" s="3"/>
      <c r="J126" s="3"/>
      <c r="K126" s="3"/>
      <c r="L126" s="3"/>
      <c r="M126" s="3"/>
      <c r="N126" s="3"/>
      <c r="O126" s="3"/>
      <c r="P126" s="3"/>
      <c r="Q126" s="3"/>
      <c r="R126" s="3"/>
      <c r="S126" s="3"/>
      <c r="T126" s="3"/>
      <c r="U126" s="3"/>
      <c r="V126" s="3"/>
      <c r="W126" s="3"/>
      <c r="X126" s="3"/>
      <c r="Y126" s="3"/>
      <c r="Z126" s="3"/>
    </row>
    <row r="127" spans="1:26" ht="15.75" customHeight="1">
      <c r="A127" s="47"/>
      <c r="B127" s="48"/>
      <c r="C127" s="48"/>
      <c r="D127" s="48"/>
      <c r="E127" s="48"/>
      <c r="F127" s="48"/>
      <c r="G127" s="48"/>
      <c r="H127" s="1"/>
      <c r="I127" s="3"/>
      <c r="J127" s="3"/>
      <c r="K127" s="3"/>
      <c r="L127" s="3"/>
      <c r="M127" s="3"/>
      <c r="N127" s="3"/>
      <c r="O127" s="3"/>
      <c r="P127" s="3"/>
      <c r="Q127" s="3"/>
      <c r="R127" s="3"/>
      <c r="S127" s="3"/>
      <c r="T127" s="3"/>
      <c r="U127" s="3"/>
      <c r="V127" s="3"/>
      <c r="W127" s="3"/>
      <c r="X127" s="3"/>
      <c r="Y127" s="3"/>
      <c r="Z127" s="3"/>
    </row>
    <row r="128" spans="1:26" ht="15.75" customHeight="1">
      <c r="A128" s="47"/>
      <c r="B128" s="48"/>
      <c r="C128" s="48"/>
      <c r="D128" s="48"/>
      <c r="E128" s="48"/>
      <c r="F128" s="48"/>
      <c r="G128" s="48"/>
      <c r="H128" s="1"/>
      <c r="I128" s="3"/>
      <c r="J128" s="3"/>
      <c r="K128" s="3"/>
      <c r="L128" s="3"/>
      <c r="M128" s="3"/>
      <c r="N128" s="3"/>
      <c r="O128" s="3"/>
      <c r="P128" s="3"/>
      <c r="Q128" s="3"/>
      <c r="R128" s="3"/>
      <c r="S128" s="3"/>
      <c r="T128" s="3"/>
      <c r="U128" s="3"/>
      <c r="V128" s="3"/>
      <c r="W128" s="3"/>
      <c r="X128" s="3"/>
      <c r="Y128" s="3"/>
      <c r="Z128" s="3"/>
    </row>
    <row r="129" spans="1:26" ht="15.75" customHeight="1">
      <c r="A129" s="47"/>
      <c r="B129" s="48"/>
      <c r="C129" s="48"/>
      <c r="D129" s="48"/>
      <c r="E129" s="48"/>
      <c r="F129" s="48"/>
      <c r="G129" s="48"/>
      <c r="H129" s="1"/>
      <c r="I129" s="3"/>
      <c r="J129" s="3"/>
      <c r="K129" s="3"/>
      <c r="L129" s="3"/>
      <c r="M129" s="3"/>
      <c r="N129" s="3"/>
      <c r="O129" s="3"/>
      <c r="P129" s="3"/>
      <c r="Q129" s="3"/>
      <c r="R129" s="3"/>
      <c r="S129" s="3"/>
      <c r="T129" s="3"/>
      <c r="U129" s="3"/>
      <c r="V129" s="3"/>
      <c r="W129" s="3"/>
      <c r="X129" s="3"/>
      <c r="Y129" s="3"/>
      <c r="Z129" s="3"/>
    </row>
    <row r="130" spans="1:26" ht="15.75" customHeight="1">
      <c r="A130" s="47"/>
      <c r="B130" s="48"/>
      <c r="C130" s="48"/>
      <c r="D130" s="48"/>
      <c r="E130" s="48"/>
      <c r="F130" s="48"/>
      <c r="G130" s="48"/>
      <c r="H130" s="1"/>
      <c r="I130" s="3"/>
      <c r="J130" s="3"/>
      <c r="K130" s="3"/>
      <c r="L130" s="3"/>
      <c r="M130" s="3"/>
      <c r="N130" s="3"/>
      <c r="O130" s="3"/>
      <c r="P130" s="3"/>
      <c r="Q130" s="3"/>
      <c r="R130" s="3"/>
      <c r="S130" s="3"/>
      <c r="T130" s="3"/>
      <c r="U130" s="3"/>
      <c r="V130" s="3"/>
      <c r="W130" s="3"/>
      <c r="X130" s="3"/>
      <c r="Y130" s="3"/>
      <c r="Z130" s="3"/>
    </row>
    <row r="131" spans="1:26" ht="15.75" customHeight="1">
      <c r="A131" s="47"/>
      <c r="B131" s="48"/>
      <c r="C131" s="48"/>
      <c r="D131" s="48"/>
      <c r="E131" s="48"/>
      <c r="F131" s="48"/>
      <c r="G131" s="48"/>
      <c r="H131" s="1"/>
      <c r="I131" s="3"/>
      <c r="J131" s="3"/>
      <c r="K131" s="3"/>
      <c r="L131" s="3"/>
      <c r="M131" s="3"/>
      <c r="N131" s="3"/>
      <c r="O131" s="3"/>
      <c r="P131" s="3"/>
      <c r="Q131" s="3"/>
      <c r="R131" s="3"/>
      <c r="S131" s="3"/>
      <c r="T131" s="3"/>
      <c r="U131" s="3"/>
      <c r="V131" s="3"/>
      <c r="W131" s="3"/>
      <c r="X131" s="3"/>
      <c r="Y131" s="3"/>
      <c r="Z131" s="3"/>
    </row>
    <row r="132" spans="1:26" ht="15.75" customHeight="1">
      <c r="A132" s="47"/>
      <c r="B132" s="48"/>
      <c r="C132" s="48"/>
      <c r="D132" s="48"/>
      <c r="E132" s="48"/>
      <c r="F132" s="48"/>
      <c r="G132" s="48"/>
      <c r="H132" s="1"/>
      <c r="I132" s="3"/>
      <c r="J132" s="3"/>
      <c r="K132" s="3"/>
      <c r="L132" s="3"/>
      <c r="M132" s="3"/>
      <c r="N132" s="3"/>
      <c r="O132" s="3"/>
      <c r="P132" s="3"/>
      <c r="Q132" s="3"/>
      <c r="R132" s="3"/>
      <c r="S132" s="3"/>
      <c r="T132" s="3"/>
      <c r="U132" s="3"/>
      <c r="V132" s="3"/>
      <c r="W132" s="3"/>
      <c r="X132" s="3"/>
      <c r="Y132" s="3"/>
      <c r="Z132" s="3"/>
    </row>
    <row r="133" spans="1:26" ht="15.75" customHeight="1">
      <c r="A133" s="47"/>
      <c r="B133" s="48"/>
      <c r="C133" s="48"/>
      <c r="D133" s="48"/>
      <c r="E133" s="48"/>
      <c r="F133" s="48"/>
      <c r="G133" s="48"/>
      <c r="H133" s="1"/>
      <c r="I133" s="3"/>
      <c r="J133" s="3"/>
      <c r="K133" s="3"/>
      <c r="L133" s="3"/>
      <c r="M133" s="3"/>
      <c r="N133" s="3"/>
      <c r="O133" s="3"/>
      <c r="P133" s="3"/>
      <c r="Q133" s="3"/>
      <c r="R133" s="3"/>
      <c r="S133" s="3"/>
      <c r="T133" s="3"/>
      <c r="U133" s="3"/>
      <c r="V133" s="3"/>
      <c r="W133" s="3"/>
      <c r="X133" s="3"/>
      <c r="Y133" s="3"/>
      <c r="Z133" s="3"/>
    </row>
    <row r="134" spans="1:26" ht="15.75" customHeight="1">
      <c r="A134" s="47"/>
      <c r="B134" s="48"/>
      <c r="C134" s="48"/>
      <c r="D134" s="48"/>
      <c r="E134" s="48"/>
      <c r="F134" s="48"/>
      <c r="G134" s="48"/>
      <c r="H134" s="1"/>
      <c r="I134" s="3"/>
      <c r="J134" s="3"/>
      <c r="K134" s="3"/>
      <c r="L134" s="3"/>
      <c r="M134" s="3"/>
      <c r="N134" s="3"/>
      <c r="O134" s="3"/>
      <c r="P134" s="3"/>
      <c r="Q134" s="3"/>
      <c r="R134" s="3"/>
      <c r="S134" s="3"/>
      <c r="T134" s="3"/>
      <c r="U134" s="3"/>
      <c r="V134" s="3"/>
      <c r="W134" s="3"/>
      <c r="X134" s="3"/>
      <c r="Y134" s="3"/>
      <c r="Z134" s="3"/>
    </row>
    <row r="135" spans="1:26" ht="15.75" customHeight="1">
      <c r="A135" s="47"/>
      <c r="B135" s="48"/>
      <c r="C135" s="48"/>
      <c r="D135" s="48"/>
      <c r="E135" s="48"/>
      <c r="F135" s="48"/>
      <c r="G135" s="48"/>
      <c r="H135" s="1"/>
      <c r="I135" s="3"/>
      <c r="J135" s="3"/>
      <c r="K135" s="3"/>
      <c r="L135" s="3"/>
      <c r="M135" s="3"/>
      <c r="N135" s="3"/>
      <c r="O135" s="3"/>
      <c r="P135" s="3"/>
      <c r="Q135" s="3"/>
      <c r="R135" s="3"/>
      <c r="S135" s="3"/>
      <c r="T135" s="3"/>
      <c r="U135" s="3"/>
      <c r="V135" s="3"/>
      <c r="W135" s="3"/>
      <c r="X135" s="3"/>
      <c r="Y135" s="3"/>
      <c r="Z135" s="3"/>
    </row>
    <row r="136" spans="1:26" ht="15.75" customHeight="1">
      <c r="A136" s="47"/>
      <c r="B136" s="48"/>
      <c r="C136" s="48"/>
      <c r="D136" s="48"/>
      <c r="E136" s="48"/>
      <c r="F136" s="48"/>
      <c r="G136" s="48"/>
      <c r="H136" s="1"/>
      <c r="I136" s="3"/>
      <c r="J136" s="3"/>
      <c r="K136" s="3"/>
      <c r="L136" s="3"/>
      <c r="M136" s="3"/>
      <c r="N136" s="3"/>
      <c r="O136" s="3"/>
      <c r="P136" s="3"/>
      <c r="Q136" s="3"/>
      <c r="R136" s="3"/>
      <c r="S136" s="3"/>
      <c r="T136" s="3"/>
      <c r="U136" s="3"/>
      <c r="V136" s="3"/>
      <c r="W136" s="3"/>
      <c r="X136" s="3"/>
      <c r="Y136" s="3"/>
      <c r="Z136" s="3"/>
    </row>
    <row r="137" spans="1:26" ht="15.75" customHeight="1">
      <c r="A137" s="47"/>
      <c r="B137" s="48"/>
      <c r="C137" s="48"/>
      <c r="D137" s="48"/>
      <c r="E137" s="48"/>
      <c r="F137" s="48"/>
      <c r="G137" s="48"/>
      <c r="H137" s="1"/>
      <c r="I137" s="3"/>
      <c r="J137" s="3"/>
      <c r="K137" s="3"/>
      <c r="L137" s="3"/>
      <c r="M137" s="3"/>
      <c r="N137" s="3"/>
      <c r="O137" s="3"/>
      <c r="P137" s="3"/>
      <c r="Q137" s="3"/>
      <c r="R137" s="3"/>
      <c r="S137" s="3"/>
      <c r="T137" s="3"/>
      <c r="U137" s="3"/>
      <c r="V137" s="3"/>
      <c r="W137" s="3"/>
      <c r="X137" s="3"/>
      <c r="Y137" s="3"/>
      <c r="Z137" s="3"/>
    </row>
    <row r="138" spans="1:26" ht="15.75" customHeight="1">
      <c r="A138" s="47"/>
      <c r="B138" s="48"/>
      <c r="C138" s="48"/>
      <c r="D138" s="48"/>
      <c r="E138" s="48"/>
      <c r="F138" s="48"/>
      <c r="G138" s="48"/>
      <c r="H138" s="1"/>
      <c r="I138" s="3"/>
      <c r="J138" s="3"/>
      <c r="K138" s="3"/>
      <c r="L138" s="3"/>
      <c r="M138" s="3"/>
      <c r="N138" s="3"/>
      <c r="O138" s="3"/>
      <c r="P138" s="3"/>
      <c r="Q138" s="3"/>
      <c r="R138" s="3"/>
      <c r="S138" s="3"/>
      <c r="T138" s="3"/>
      <c r="U138" s="3"/>
      <c r="V138" s="3"/>
      <c r="W138" s="3"/>
      <c r="X138" s="3"/>
      <c r="Y138" s="3"/>
      <c r="Z138" s="3"/>
    </row>
    <row r="139" spans="1:26" ht="15.75" customHeight="1">
      <c r="A139" s="47"/>
      <c r="B139" s="48"/>
      <c r="C139" s="48"/>
      <c r="D139" s="48"/>
      <c r="E139" s="48"/>
      <c r="F139" s="48"/>
      <c r="G139" s="48"/>
      <c r="H139" s="1"/>
      <c r="I139" s="3"/>
      <c r="J139" s="3"/>
      <c r="K139" s="3"/>
      <c r="L139" s="3"/>
      <c r="M139" s="3"/>
      <c r="N139" s="3"/>
      <c r="O139" s="3"/>
      <c r="P139" s="3"/>
      <c r="Q139" s="3"/>
      <c r="R139" s="3"/>
      <c r="S139" s="3"/>
      <c r="T139" s="3"/>
      <c r="U139" s="3"/>
      <c r="V139" s="3"/>
      <c r="W139" s="3"/>
      <c r="X139" s="3"/>
      <c r="Y139" s="3"/>
      <c r="Z139" s="3"/>
    </row>
    <row r="140" spans="1:26" ht="15.75" customHeight="1">
      <c r="A140" s="47"/>
      <c r="B140" s="48"/>
      <c r="C140" s="48"/>
      <c r="D140" s="48"/>
      <c r="E140" s="48"/>
      <c r="F140" s="48"/>
      <c r="G140" s="48"/>
      <c r="H140" s="1"/>
      <c r="I140" s="3"/>
      <c r="J140" s="3"/>
      <c r="K140" s="3"/>
      <c r="L140" s="3"/>
      <c r="M140" s="3"/>
      <c r="N140" s="3"/>
      <c r="O140" s="3"/>
      <c r="P140" s="3"/>
      <c r="Q140" s="3"/>
      <c r="R140" s="3"/>
      <c r="S140" s="3"/>
      <c r="T140" s="3"/>
      <c r="U140" s="3"/>
      <c r="V140" s="3"/>
      <c r="W140" s="3"/>
      <c r="X140" s="3"/>
      <c r="Y140" s="3"/>
      <c r="Z140" s="3"/>
    </row>
    <row r="141" spans="1:26" ht="15.75" customHeight="1">
      <c r="A141" s="47"/>
      <c r="B141" s="48"/>
      <c r="C141" s="48"/>
      <c r="D141" s="48"/>
      <c r="E141" s="48"/>
      <c r="F141" s="48"/>
      <c r="G141" s="48"/>
      <c r="H141" s="1"/>
      <c r="I141" s="3"/>
      <c r="J141" s="3"/>
      <c r="K141" s="3"/>
      <c r="L141" s="3"/>
      <c r="M141" s="3"/>
      <c r="N141" s="3"/>
      <c r="O141" s="3"/>
      <c r="P141" s="3"/>
      <c r="Q141" s="3"/>
      <c r="R141" s="3"/>
      <c r="S141" s="3"/>
      <c r="T141" s="3"/>
      <c r="U141" s="3"/>
      <c r="V141" s="3"/>
      <c r="W141" s="3"/>
      <c r="X141" s="3"/>
      <c r="Y141" s="3"/>
      <c r="Z141" s="3"/>
    </row>
    <row r="142" spans="1:26" ht="15.75" customHeight="1">
      <c r="A142" s="47"/>
      <c r="B142" s="48"/>
      <c r="C142" s="48"/>
      <c r="D142" s="48"/>
      <c r="E142" s="48"/>
      <c r="F142" s="48"/>
      <c r="G142" s="48"/>
      <c r="H142" s="1"/>
      <c r="I142" s="3"/>
      <c r="J142" s="3"/>
      <c r="K142" s="3"/>
      <c r="L142" s="3"/>
      <c r="M142" s="3"/>
      <c r="N142" s="3"/>
      <c r="O142" s="3"/>
      <c r="P142" s="3"/>
      <c r="Q142" s="3"/>
      <c r="R142" s="3"/>
      <c r="S142" s="3"/>
      <c r="T142" s="3"/>
      <c r="U142" s="3"/>
      <c r="V142" s="3"/>
      <c r="W142" s="3"/>
      <c r="X142" s="3"/>
      <c r="Y142" s="3"/>
      <c r="Z142" s="3"/>
    </row>
    <row r="143" spans="1:26" ht="15.75" customHeight="1">
      <c r="A143" s="47"/>
      <c r="B143" s="48"/>
      <c r="C143" s="48"/>
      <c r="D143" s="48"/>
      <c r="E143" s="48"/>
      <c r="F143" s="48"/>
      <c r="G143" s="48"/>
      <c r="H143" s="1"/>
      <c r="I143" s="3"/>
      <c r="J143" s="3"/>
      <c r="K143" s="3"/>
      <c r="L143" s="3"/>
      <c r="M143" s="3"/>
      <c r="N143" s="3"/>
      <c r="O143" s="3"/>
      <c r="P143" s="3"/>
      <c r="Q143" s="3"/>
      <c r="R143" s="3"/>
      <c r="S143" s="3"/>
      <c r="T143" s="3"/>
      <c r="U143" s="3"/>
      <c r="V143" s="3"/>
      <c r="W143" s="3"/>
      <c r="X143" s="3"/>
      <c r="Y143" s="3"/>
      <c r="Z143" s="3"/>
    </row>
    <row r="144" spans="1:26" ht="15.75" customHeight="1">
      <c r="A144" s="47"/>
      <c r="B144" s="48"/>
      <c r="C144" s="48"/>
      <c r="D144" s="48"/>
      <c r="E144" s="48"/>
      <c r="F144" s="48"/>
      <c r="G144" s="48"/>
      <c r="H144" s="1"/>
      <c r="I144" s="3"/>
      <c r="J144" s="3"/>
      <c r="K144" s="3"/>
      <c r="L144" s="3"/>
      <c r="M144" s="3"/>
      <c r="N144" s="3"/>
      <c r="O144" s="3"/>
      <c r="P144" s="3"/>
      <c r="Q144" s="3"/>
      <c r="R144" s="3"/>
      <c r="S144" s="3"/>
      <c r="T144" s="3"/>
      <c r="U144" s="3"/>
      <c r="V144" s="3"/>
      <c r="W144" s="3"/>
      <c r="X144" s="3"/>
      <c r="Y144" s="3"/>
      <c r="Z144" s="3"/>
    </row>
    <row r="145" spans="1:26" ht="15.75" customHeight="1">
      <c r="A145" s="47"/>
      <c r="B145" s="48"/>
      <c r="C145" s="48"/>
      <c r="D145" s="48"/>
      <c r="E145" s="48"/>
      <c r="F145" s="48"/>
      <c r="G145" s="48"/>
      <c r="H145" s="1"/>
      <c r="I145" s="3"/>
      <c r="J145" s="3"/>
      <c r="K145" s="3"/>
      <c r="L145" s="3"/>
      <c r="M145" s="3"/>
      <c r="N145" s="3"/>
      <c r="O145" s="3"/>
      <c r="P145" s="3"/>
      <c r="Q145" s="3"/>
      <c r="R145" s="3"/>
      <c r="S145" s="3"/>
      <c r="T145" s="3"/>
      <c r="U145" s="3"/>
      <c r="V145" s="3"/>
      <c r="W145" s="3"/>
      <c r="X145" s="3"/>
      <c r="Y145" s="3"/>
      <c r="Z145" s="3"/>
    </row>
    <row r="146" spans="1:26" ht="15.75" customHeight="1">
      <c r="A146" s="47"/>
      <c r="B146" s="48"/>
      <c r="C146" s="48"/>
      <c r="D146" s="48"/>
      <c r="E146" s="48"/>
      <c r="F146" s="48"/>
      <c r="G146" s="48"/>
      <c r="H146" s="1"/>
      <c r="I146" s="3"/>
      <c r="J146" s="3"/>
      <c r="K146" s="3"/>
      <c r="L146" s="3"/>
      <c r="M146" s="3"/>
      <c r="N146" s="3"/>
      <c r="O146" s="3"/>
      <c r="P146" s="3"/>
      <c r="Q146" s="3"/>
      <c r="R146" s="3"/>
      <c r="S146" s="3"/>
      <c r="T146" s="3"/>
      <c r="U146" s="3"/>
      <c r="V146" s="3"/>
      <c r="W146" s="3"/>
      <c r="X146" s="3"/>
      <c r="Y146" s="3"/>
      <c r="Z146" s="3"/>
    </row>
    <row r="147" spans="1:26" ht="15.75" customHeight="1">
      <c r="A147" s="47"/>
      <c r="B147" s="48"/>
      <c r="C147" s="48"/>
      <c r="D147" s="48"/>
      <c r="E147" s="48"/>
      <c r="F147" s="48"/>
      <c r="G147" s="48"/>
      <c r="H147" s="1"/>
      <c r="I147" s="3"/>
      <c r="J147" s="3"/>
      <c r="K147" s="3"/>
      <c r="L147" s="3"/>
      <c r="M147" s="3"/>
      <c r="N147" s="3"/>
      <c r="O147" s="3"/>
      <c r="P147" s="3"/>
      <c r="Q147" s="3"/>
      <c r="R147" s="3"/>
      <c r="S147" s="3"/>
      <c r="T147" s="3"/>
      <c r="U147" s="3"/>
      <c r="V147" s="3"/>
      <c r="W147" s="3"/>
      <c r="X147" s="3"/>
      <c r="Y147" s="3"/>
      <c r="Z147" s="3"/>
    </row>
    <row r="148" spans="1:26" ht="15.75" customHeight="1">
      <c r="A148" s="47"/>
      <c r="B148" s="48"/>
      <c r="C148" s="48"/>
      <c r="D148" s="48"/>
      <c r="E148" s="48"/>
      <c r="F148" s="48"/>
      <c r="G148" s="48"/>
      <c r="H148" s="1"/>
      <c r="I148" s="3"/>
      <c r="J148" s="3"/>
      <c r="K148" s="3"/>
      <c r="L148" s="3"/>
      <c r="M148" s="3"/>
      <c r="N148" s="3"/>
      <c r="O148" s="3"/>
      <c r="P148" s="3"/>
      <c r="Q148" s="3"/>
      <c r="R148" s="3"/>
      <c r="S148" s="3"/>
      <c r="T148" s="3"/>
      <c r="U148" s="3"/>
      <c r="V148" s="3"/>
      <c r="W148" s="3"/>
      <c r="X148" s="3"/>
      <c r="Y148" s="3"/>
      <c r="Z148" s="3"/>
    </row>
    <row r="149" spans="1:26" ht="15.75" customHeight="1">
      <c r="A149" s="47"/>
      <c r="B149" s="48"/>
      <c r="C149" s="48"/>
      <c r="D149" s="48"/>
      <c r="E149" s="48"/>
      <c r="F149" s="48"/>
      <c r="G149" s="48"/>
      <c r="H149" s="1"/>
      <c r="I149" s="3"/>
      <c r="J149" s="3"/>
      <c r="K149" s="3"/>
      <c r="L149" s="3"/>
      <c r="M149" s="3"/>
      <c r="N149" s="3"/>
      <c r="O149" s="3"/>
      <c r="P149" s="3"/>
      <c r="Q149" s="3"/>
      <c r="R149" s="3"/>
      <c r="S149" s="3"/>
      <c r="T149" s="3"/>
      <c r="U149" s="3"/>
      <c r="V149" s="3"/>
      <c r="W149" s="3"/>
      <c r="X149" s="3"/>
      <c r="Y149" s="3"/>
      <c r="Z149" s="3"/>
    </row>
    <row r="150" spans="1:26" ht="15.75" customHeight="1">
      <c r="A150" s="47"/>
      <c r="B150" s="48"/>
      <c r="C150" s="48"/>
      <c r="D150" s="48"/>
      <c r="E150" s="48"/>
      <c r="F150" s="48"/>
      <c r="G150" s="48"/>
      <c r="H150" s="1"/>
      <c r="I150" s="3"/>
      <c r="J150" s="3"/>
      <c r="K150" s="3"/>
      <c r="L150" s="3"/>
      <c r="M150" s="3"/>
      <c r="N150" s="3"/>
      <c r="O150" s="3"/>
      <c r="P150" s="3"/>
      <c r="Q150" s="3"/>
      <c r="R150" s="3"/>
      <c r="S150" s="3"/>
      <c r="T150" s="3"/>
      <c r="U150" s="3"/>
      <c r="V150" s="3"/>
      <c r="W150" s="3"/>
      <c r="X150" s="3"/>
      <c r="Y150" s="3"/>
      <c r="Z150" s="3"/>
    </row>
    <row r="151" spans="1:26" ht="15.75" customHeight="1">
      <c r="A151" s="47"/>
      <c r="B151" s="48"/>
      <c r="C151" s="48"/>
      <c r="D151" s="48"/>
      <c r="E151" s="48"/>
      <c r="F151" s="48"/>
      <c r="G151" s="48"/>
      <c r="H151" s="1"/>
      <c r="I151" s="3"/>
      <c r="J151" s="3"/>
      <c r="K151" s="3"/>
      <c r="L151" s="3"/>
      <c r="M151" s="3"/>
      <c r="N151" s="3"/>
      <c r="O151" s="3"/>
      <c r="P151" s="3"/>
      <c r="Q151" s="3"/>
      <c r="R151" s="3"/>
      <c r="S151" s="3"/>
      <c r="T151" s="3"/>
      <c r="U151" s="3"/>
      <c r="V151" s="3"/>
      <c r="W151" s="3"/>
      <c r="X151" s="3"/>
      <c r="Y151" s="3"/>
      <c r="Z151" s="3"/>
    </row>
    <row r="152" spans="1:26" ht="15.75" customHeight="1">
      <c r="A152" s="47"/>
      <c r="B152" s="48"/>
      <c r="C152" s="48"/>
      <c r="D152" s="48"/>
      <c r="E152" s="48"/>
      <c r="F152" s="48"/>
      <c r="G152" s="48"/>
      <c r="H152" s="1"/>
      <c r="I152" s="3"/>
      <c r="J152" s="3"/>
      <c r="K152" s="3"/>
      <c r="L152" s="3"/>
      <c r="M152" s="3"/>
      <c r="N152" s="3"/>
      <c r="O152" s="3"/>
      <c r="P152" s="3"/>
      <c r="Q152" s="3"/>
      <c r="R152" s="3"/>
      <c r="S152" s="3"/>
      <c r="T152" s="3"/>
      <c r="U152" s="3"/>
      <c r="V152" s="3"/>
      <c r="W152" s="3"/>
      <c r="X152" s="3"/>
      <c r="Y152" s="3"/>
      <c r="Z152" s="3"/>
    </row>
    <row r="153" spans="1:26" ht="15.75" customHeight="1">
      <c r="A153" s="47"/>
      <c r="B153" s="48"/>
      <c r="C153" s="48"/>
      <c r="D153" s="48"/>
      <c r="E153" s="48"/>
      <c r="F153" s="48"/>
      <c r="G153" s="48"/>
      <c r="H153" s="1"/>
      <c r="I153" s="3"/>
      <c r="J153" s="3"/>
      <c r="K153" s="3"/>
      <c r="L153" s="3"/>
      <c r="M153" s="3"/>
      <c r="N153" s="3"/>
      <c r="O153" s="3"/>
      <c r="P153" s="3"/>
      <c r="Q153" s="3"/>
      <c r="R153" s="3"/>
      <c r="S153" s="3"/>
      <c r="T153" s="3"/>
      <c r="U153" s="3"/>
      <c r="V153" s="3"/>
      <c r="W153" s="3"/>
      <c r="X153" s="3"/>
      <c r="Y153" s="3"/>
      <c r="Z153" s="3"/>
    </row>
    <row r="154" spans="1:26" ht="15.75" customHeight="1">
      <c r="A154" s="47"/>
      <c r="B154" s="48"/>
      <c r="C154" s="48"/>
      <c r="D154" s="48"/>
      <c r="E154" s="48"/>
      <c r="F154" s="48"/>
      <c r="G154" s="48"/>
      <c r="H154" s="1"/>
      <c r="I154" s="3"/>
      <c r="J154" s="3"/>
      <c r="K154" s="3"/>
      <c r="L154" s="3"/>
      <c r="M154" s="3"/>
      <c r="N154" s="3"/>
      <c r="O154" s="3"/>
      <c r="P154" s="3"/>
      <c r="Q154" s="3"/>
      <c r="R154" s="3"/>
      <c r="S154" s="3"/>
      <c r="T154" s="3"/>
      <c r="U154" s="3"/>
      <c r="V154" s="3"/>
      <c r="W154" s="3"/>
      <c r="X154" s="3"/>
      <c r="Y154" s="3"/>
      <c r="Z154" s="3"/>
    </row>
    <row r="155" spans="1:26" ht="15.75" customHeight="1">
      <c r="A155" s="47"/>
      <c r="B155" s="48"/>
      <c r="C155" s="48"/>
      <c r="D155" s="48"/>
      <c r="E155" s="48"/>
      <c r="F155" s="48"/>
      <c r="G155" s="48"/>
      <c r="H155" s="1"/>
      <c r="I155" s="3"/>
      <c r="J155" s="3"/>
      <c r="K155" s="3"/>
      <c r="L155" s="3"/>
      <c r="M155" s="3"/>
      <c r="N155" s="3"/>
      <c r="O155" s="3"/>
      <c r="P155" s="3"/>
      <c r="Q155" s="3"/>
      <c r="R155" s="3"/>
      <c r="S155" s="3"/>
      <c r="T155" s="3"/>
      <c r="U155" s="3"/>
      <c r="V155" s="3"/>
      <c r="W155" s="3"/>
      <c r="X155" s="3"/>
      <c r="Y155" s="3"/>
      <c r="Z155" s="3"/>
    </row>
    <row r="156" spans="1:26" ht="15.75" customHeight="1">
      <c r="A156" s="47"/>
      <c r="B156" s="48"/>
      <c r="C156" s="48"/>
      <c r="D156" s="48"/>
      <c r="E156" s="48"/>
      <c r="F156" s="48"/>
      <c r="G156" s="48"/>
      <c r="H156" s="1"/>
      <c r="I156" s="3"/>
      <c r="J156" s="3"/>
      <c r="K156" s="3"/>
      <c r="L156" s="3"/>
      <c r="M156" s="3"/>
      <c r="N156" s="3"/>
      <c r="O156" s="3"/>
      <c r="P156" s="3"/>
      <c r="Q156" s="3"/>
      <c r="R156" s="3"/>
      <c r="S156" s="3"/>
      <c r="T156" s="3"/>
      <c r="U156" s="3"/>
      <c r="V156" s="3"/>
      <c r="W156" s="3"/>
      <c r="X156" s="3"/>
      <c r="Y156" s="3"/>
      <c r="Z156" s="3"/>
    </row>
    <row r="157" spans="1:26" ht="15.75" customHeight="1">
      <c r="A157" s="47"/>
      <c r="B157" s="48"/>
      <c r="C157" s="48"/>
      <c r="D157" s="48"/>
      <c r="E157" s="48"/>
      <c r="F157" s="48"/>
      <c r="G157" s="48"/>
      <c r="H157" s="1"/>
      <c r="I157" s="3"/>
      <c r="J157" s="3"/>
      <c r="K157" s="3"/>
      <c r="L157" s="3"/>
      <c r="M157" s="3"/>
      <c r="N157" s="3"/>
      <c r="O157" s="3"/>
      <c r="P157" s="3"/>
      <c r="Q157" s="3"/>
      <c r="R157" s="3"/>
      <c r="S157" s="3"/>
      <c r="T157" s="3"/>
      <c r="U157" s="3"/>
      <c r="V157" s="3"/>
      <c r="W157" s="3"/>
      <c r="X157" s="3"/>
      <c r="Y157" s="3"/>
      <c r="Z157" s="3"/>
    </row>
    <row r="158" spans="1:26" ht="15.75" customHeight="1">
      <c r="A158" s="47"/>
      <c r="B158" s="48"/>
      <c r="C158" s="48"/>
      <c r="D158" s="48"/>
      <c r="E158" s="48"/>
      <c r="F158" s="48"/>
      <c r="G158" s="48"/>
      <c r="H158" s="1"/>
      <c r="I158" s="3"/>
      <c r="J158" s="3"/>
      <c r="K158" s="3"/>
      <c r="L158" s="3"/>
      <c r="M158" s="3"/>
      <c r="N158" s="3"/>
      <c r="O158" s="3"/>
      <c r="P158" s="3"/>
      <c r="Q158" s="3"/>
      <c r="R158" s="3"/>
      <c r="S158" s="3"/>
      <c r="T158" s="3"/>
      <c r="U158" s="3"/>
      <c r="V158" s="3"/>
      <c r="W158" s="3"/>
      <c r="X158" s="3"/>
      <c r="Y158" s="3"/>
      <c r="Z158" s="3"/>
    </row>
    <row r="159" spans="1:26" ht="15.75" customHeight="1">
      <c r="A159" s="47"/>
      <c r="B159" s="48"/>
      <c r="C159" s="48"/>
      <c r="D159" s="48"/>
      <c r="E159" s="48"/>
      <c r="F159" s="48"/>
      <c r="G159" s="48"/>
      <c r="H159" s="1"/>
      <c r="I159" s="3"/>
      <c r="J159" s="3"/>
      <c r="K159" s="3"/>
      <c r="L159" s="3"/>
      <c r="M159" s="3"/>
      <c r="N159" s="3"/>
      <c r="O159" s="3"/>
      <c r="P159" s="3"/>
      <c r="Q159" s="3"/>
      <c r="R159" s="3"/>
      <c r="S159" s="3"/>
      <c r="T159" s="3"/>
      <c r="U159" s="3"/>
      <c r="V159" s="3"/>
      <c r="W159" s="3"/>
      <c r="X159" s="3"/>
      <c r="Y159" s="3"/>
      <c r="Z159" s="3"/>
    </row>
    <row r="160" spans="1:26" ht="15.75" customHeight="1">
      <c r="A160" s="47"/>
      <c r="B160" s="48"/>
      <c r="C160" s="48"/>
      <c r="D160" s="48"/>
      <c r="E160" s="48"/>
      <c r="F160" s="48"/>
      <c r="G160" s="48"/>
      <c r="H160" s="1"/>
      <c r="I160" s="3"/>
      <c r="J160" s="3"/>
      <c r="K160" s="3"/>
      <c r="L160" s="3"/>
      <c r="M160" s="3"/>
      <c r="N160" s="3"/>
      <c r="O160" s="3"/>
      <c r="P160" s="3"/>
      <c r="Q160" s="3"/>
      <c r="R160" s="3"/>
      <c r="S160" s="3"/>
      <c r="T160" s="3"/>
      <c r="U160" s="3"/>
      <c r="V160" s="3"/>
      <c r="W160" s="3"/>
      <c r="X160" s="3"/>
      <c r="Y160" s="3"/>
      <c r="Z160" s="3"/>
    </row>
    <row r="161" spans="1:26" ht="15.75" customHeight="1">
      <c r="A161" s="47"/>
      <c r="B161" s="48"/>
      <c r="C161" s="48"/>
      <c r="D161" s="48"/>
      <c r="E161" s="48"/>
      <c r="F161" s="48"/>
      <c r="G161" s="48"/>
      <c r="H161" s="1"/>
      <c r="I161" s="3"/>
      <c r="J161" s="3"/>
      <c r="K161" s="3"/>
      <c r="L161" s="3"/>
      <c r="M161" s="3"/>
      <c r="N161" s="3"/>
      <c r="O161" s="3"/>
      <c r="P161" s="3"/>
      <c r="Q161" s="3"/>
      <c r="R161" s="3"/>
      <c r="S161" s="3"/>
      <c r="T161" s="3"/>
      <c r="U161" s="3"/>
      <c r="V161" s="3"/>
      <c r="W161" s="3"/>
      <c r="X161" s="3"/>
      <c r="Y161" s="3"/>
      <c r="Z161" s="3"/>
    </row>
    <row r="162" spans="1:26" ht="15.75" customHeight="1">
      <c r="A162" s="47"/>
      <c r="B162" s="48"/>
      <c r="C162" s="48"/>
      <c r="D162" s="48"/>
      <c r="E162" s="48"/>
      <c r="F162" s="48"/>
      <c r="G162" s="48"/>
      <c r="H162" s="1"/>
      <c r="I162" s="3"/>
      <c r="J162" s="3"/>
      <c r="K162" s="3"/>
      <c r="L162" s="3"/>
      <c r="M162" s="3"/>
      <c r="N162" s="3"/>
      <c r="O162" s="3"/>
      <c r="P162" s="3"/>
      <c r="Q162" s="3"/>
      <c r="R162" s="3"/>
      <c r="S162" s="3"/>
      <c r="T162" s="3"/>
      <c r="U162" s="3"/>
      <c r="V162" s="3"/>
      <c r="W162" s="3"/>
      <c r="X162" s="3"/>
      <c r="Y162" s="3"/>
      <c r="Z162" s="3"/>
    </row>
    <row r="163" spans="1:26" ht="15.75" customHeight="1">
      <c r="A163" s="47"/>
      <c r="B163" s="48"/>
      <c r="C163" s="48"/>
      <c r="D163" s="48"/>
      <c r="E163" s="48"/>
      <c r="F163" s="48"/>
      <c r="G163" s="48"/>
      <c r="H163" s="1"/>
      <c r="I163" s="3"/>
      <c r="J163" s="3"/>
      <c r="K163" s="3"/>
      <c r="L163" s="3"/>
      <c r="M163" s="3"/>
      <c r="N163" s="3"/>
      <c r="O163" s="3"/>
      <c r="P163" s="3"/>
      <c r="Q163" s="3"/>
      <c r="R163" s="3"/>
      <c r="S163" s="3"/>
      <c r="T163" s="3"/>
      <c r="U163" s="3"/>
      <c r="V163" s="3"/>
      <c r="W163" s="3"/>
      <c r="X163" s="3"/>
      <c r="Y163" s="3"/>
      <c r="Z163" s="3"/>
    </row>
    <row r="164" spans="1:26" ht="15.75" customHeight="1">
      <c r="A164" s="47"/>
      <c r="B164" s="48"/>
      <c r="C164" s="48"/>
      <c r="D164" s="48"/>
      <c r="E164" s="48"/>
      <c r="F164" s="48"/>
      <c r="G164" s="48"/>
      <c r="H164" s="1"/>
      <c r="I164" s="3"/>
      <c r="J164" s="3"/>
      <c r="K164" s="3"/>
      <c r="L164" s="3"/>
      <c r="M164" s="3"/>
      <c r="N164" s="3"/>
      <c r="O164" s="3"/>
      <c r="P164" s="3"/>
      <c r="Q164" s="3"/>
      <c r="R164" s="3"/>
      <c r="S164" s="3"/>
      <c r="T164" s="3"/>
      <c r="U164" s="3"/>
      <c r="V164" s="3"/>
      <c r="W164" s="3"/>
      <c r="X164" s="3"/>
      <c r="Y164" s="3"/>
      <c r="Z164" s="3"/>
    </row>
    <row r="165" spans="1:26" ht="15.75" customHeight="1">
      <c r="A165" s="47"/>
      <c r="B165" s="48"/>
      <c r="C165" s="48"/>
      <c r="D165" s="48"/>
      <c r="E165" s="48"/>
      <c r="F165" s="48"/>
      <c r="G165" s="48"/>
      <c r="H165" s="1"/>
      <c r="I165" s="3"/>
      <c r="J165" s="3"/>
      <c r="K165" s="3"/>
      <c r="L165" s="3"/>
      <c r="M165" s="3"/>
      <c r="N165" s="3"/>
      <c r="O165" s="3"/>
      <c r="P165" s="3"/>
      <c r="Q165" s="3"/>
      <c r="R165" s="3"/>
      <c r="S165" s="3"/>
      <c r="T165" s="3"/>
      <c r="U165" s="3"/>
      <c r="V165" s="3"/>
      <c r="W165" s="3"/>
      <c r="X165" s="3"/>
      <c r="Y165" s="3"/>
      <c r="Z165" s="3"/>
    </row>
    <row r="166" spans="1:26" ht="15.75" customHeight="1">
      <c r="A166" s="47"/>
      <c r="B166" s="48"/>
      <c r="C166" s="48"/>
      <c r="D166" s="48"/>
      <c r="E166" s="48"/>
      <c r="F166" s="48"/>
      <c r="G166" s="48"/>
      <c r="H166" s="1"/>
      <c r="I166" s="3"/>
      <c r="J166" s="3"/>
      <c r="K166" s="3"/>
      <c r="L166" s="3"/>
      <c r="M166" s="3"/>
      <c r="N166" s="3"/>
      <c r="O166" s="3"/>
      <c r="P166" s="3"/>
      <c r="Q166" s="3"/>
      <c r="R166" s="3"/>
      <c r="S166" s="3"/>
      <c r="T166" s="3"/>
      <c r="U166" s="3"/>
      <c r="V166" s="3"/>
      <c r="W166" s="3"/>
      <c r="X166" s="3"/>
      <c r="Y166" s="3"/>
      <c r="Z166" s="3"/>
    </row>
    <row r="167" spans="1:26" ht="15.75" customHeight="1">
      <c r="A167" s="47"/>
      <c r="B167" s="48"/>
      <c r="C167" s="48"/>
      <c r="D167" s="48"/>
      <c r="E167" s="48"/>
      <c r="F167" s="48"/>
      <c r="G167" s="48"/>
      <c r="H167" s="1"/>
      <c r="I167" s="3"/>
      <c r="J167" s="3"/>
      <c r="K167" s="3"/>
      <c r="L167" s="3"/>
      <c r="M167" s="3"/>
      <c r="N167" s="3"/>
      <c r="O167" s="3"/>
      <c r="P167" s="3"/>
      <c r="Q167" s="3"/>
      <c r="R167" s="3"/>
      <c r="S167" s="3"/>
      <c r="T167" s="3"/>
      <c r="U167" s="3"/>
      <c r="V167" s="3"/>
      <c r="W167" s="3"/>
      <c r="X167" s="3"/>
      <c r="Y167" s="3"/>
      <c r="Z167" s="3"/>
    </row>
    <row r="168" spans="1:26" ht="15.75" customHeight="1">
      <c r="A168" s="47"/>
      <c r="B168" s="48"/>
      <c r="C168" s="48"/>
      <c r="D168" s="48"/>
      <c r="E168" s="48"/>
      <c r="F168" s="48"/>
      <c r="G168" s="48"/>
      <c r="H168" s="1"/>
      <c r="I168" s="3"/>
      <c r="J168" s="3"/>
      <c r="K168" s="3"/>
      <c r="L168" s="3"/>
      <c r="M168" s="3"/>
      <c r="N168" s="3"/>
      <c r="O168" s="3"/>
      <c r="P168" s="3"/>
      <c r="Q168" s="3"/>
      <c r="R168" s="3"/>
      <c r="S168" s="3"/>
      <c r="T168" s="3"/>
      <c r="U168" s="3"/>
      <c r="V168" s="3"/>
      <c r="W168" s="3"/>
      <c r="X168" s="3"/>
      <c r="Y168" s="3"/>
      <c r="Z168" s="3"/>
    </row>
    <row r="169" spans="1:26" ht="15.75" customHeight="1">
      <c r="A169" s="47"/>
      <c r="B169" s="48"/>
      <c r="C169" s="48"/>
      <c r="D169" s="48"/>
      <c r="E169" s="48"/>
      <c r="F169" s="48"/>
      <c r="G169" s="48"/>
      <c r="H169" s="1"/>
      <c r="I169" s="3"/>
      <c r="J169" s="3"/>
      <c r="K169" s="3"/>
      <c r="L169" s="3"/>
      <c r="M169" s="3"/>
      <c r="N169" s="3"/>
      <c r="O169" s="3"/>
      <c r="P169" s="3"/>
      <c r="Q169" s="3"/>
      <c r="R169" s="3"/>
      <c r="S169" s="3"/>
      <c r="T169" s="3"/>
      <c r="U169" s="3"/>
      <c r="V169" s="3"/>
      <c r="W169" s="3"/>
      <c r="X169" s="3"/>
      <c r="Y169" s="3"/>
      <c r="Z169" s="3"/>
    </row>
    <row r="170" spans="1:26" ht="15.75" customHeight="1">
      <c r="A170" s="47"/>
      <c r="B170" s="48"/>
      <c r="C170" s="48"/>
      <c r="D170" s="48"/>
      <c r="E170" s="48"/>
      <c r="F170" s="48"/>
      <c r="G170" s="48"/>
      <c r="H170" s="1"/>
      <c r="I170" s="3"/>
      <c r="J170" s="3"/>
      <c r="K170" s="3"/>
      <c r="L170" s="3"/>
      <c r="M170" s="3"/>
      <c r="N170" s="3"/>
      <c r="O170" s="3"/>
      <c r="P170" s="3"/>
      <c r="Q170" s="3"/>
      <c r="R170" s="3"/>
      <c r="S170" s="3"/>
      <c r="T170" s="3"/>
      <c r="U170" s="3"/>
      <c r="V170" s="3"/>
      <c r="W170" s="3"/>
      <c r="X170" s="3"/>
      <c r="Y170" s="3"/>
      <c r="Z170" s="3"/>
    </row>
    <row r="171" spans="1:26" ht="15.75" customHeight="1">
      <c r="A171" s="47"/>
      <c r="B171" s="48"/>
      <c r="C171" s="48"/>
      <c r="D171" s="48"/>
      <c r="E171" s="48"/>
      <c r="F171" s="48"/>
      <c r="G171" s="48"/>
      <c r="H171" s="1"/>
      <c r="I171" s="3"/>
      <c r="J171" s="3"/>
      <c r="K171" s="3"/>
      <c r="L171" s="3"/>
      <c r="M171" s="3"/>
      <c r="N171" s="3"/>
      <c r="O171" s="3"/>
      <c r="P171" s="3"/>
      <c r="Q171" s="3"/>
      <c r="R171" s="3"/>
      <c r="S171" s="3"/>
      <c r="T171" s="3"/>
      <c r="U171" s="3"/>
      <c r="V171" s="3"/>
      <c r="W171" s="3"/>
      <c r="X171" s="3"/>
      <c r="Y171" s="3"/>
      <c r="Z171" s="3"/>
    </row>
    <row r="172" spans="1:26" ht="15.75" customHeight="1">
      <c r="A172" s="47"/>
      <c r="B172" s="48"/>
      <c r="C172" s="48"/>
      <c r="D172" s="48"/>
      <c r="E172" s="48"/>
      <c r="F172" s="48"/>
      <c r="G172" s="48"/>
      <c r="H172" s="1"/>
      <c r="I172" s="3"/>
      <c r="J172" s="3"/>
      <c r="K172" s="3"/>
      <c r="L172" s="3"/>
      <c r="M172" s="3"/>
      <c r="N172" s="3"/>
      <c r="O172" s="3"/>
      <c r="P172" s="3"/>
      <c r="Q172" s="3"/>
      <c r="R172" s="3"/>
      <c r="S172" s="3"/>
      <c r="T172" s="3"/>
      <c r="U172" s="3"/>
      <c r="V172" s="3"/>
      <c r="W172" s="3"/>
      <c r="X172" s="3"/>
      <c r="Y172" s="3"/>
      <c r="Z172" s="3"/>
    </row>
    <row r="173" spans="1:26" ht="15.75" customHeight="1">
      <c r="A173" s="47"/>
      <c r="B173" s="48"/>
      <c r="C173" s="48"/>
      <c r="D173" s="48"/>
      <c r="E173" s="48"/>
      <c r="F173" s="48"/>
      <c r="G173" s="48"/>
      <c r="H173" s="1"/>
      <c r="I173" s="3"/>
      <c r="J173" s="3"/>
      <c r="K173" s="3"/>
      <c r="L173" s="3"/>
      <c r="M173" s="3"/>
      <c r="N173" s="3"/>
      <c r="O173" s="3"/>
      <c r="P173" s="3"/>
      <c r="Q173" s="3"/>
      <c r="R173" s="3"/>
      <c r="S173" s="3"/>
      <c r="T173" s="3"/>
      <c r="U173" s="3"/>
      <c r="V173" s="3"/>
      <c r="W173" s="3"/>
      <c r="X173" s="3"/>
      <c r="Y173" s="3"/>
      <c r="Z173" s="3"/>
    </row>
    <row r="174" spans="1:26" ht="15.75" customHeight="1">
      <c r="A174" s="47"/>
      <c r="B174" s="48"/>
      <c r="C174" s="48"/>
      <c r="D174" s="48"/>
      <c r="E174" s="48"/>
      <c r="F174" s="48"/>
      <c r="G174" s="48"/>
      <c r="H174" s="1"/>
      <c r="I174" s="3"/>
      <c r="J174" s="3"/>
      <c r="K174" s="3"/>
      <c r="L174" s="3"/>
      <c r="M174" s="3"/>
      <c r="N174" s="3"/>
      <c r="O174" s="3"/>
      <c r="P174" s="3"/>
      <c r="Q174" s="3"/>
      <c r="R174" s="3"/>
      <c r="S174" s="3"/>
      <c r="T174" s="3"/>
      <c r="U174" s="3"/>
      <c r="V174" s="3"/>
      <c r="W174" s="3"/>
      <c r="X174" s="3"/>
      <c r="Y174" s="3"/>
      <c r="Z174" s="3"/>
    </row>
    <row r="175" spans="1:26" ht="15.75" customHeight="1">
      <c r="A175" s="47"/>
      <c r="B175" s="48"/>
      <c r="C175" s="48"/>
      <c r="D175" s="48"/>
      <c r="E175" s="48"/>
      <c r="F175" s="48"/>
      <c r="G175" s="48"/>
      <c r="H175" s="1"/>
      <c r="I175" s="3"/>
      <c r="J175" s="3"/>
      <c r="K175" s="3"/>
      <c r="L175" s="3"/>
      <c r="M175" s="3"/>
      <c r="N175" s="3"/>
      <c r="O175" s="3"/>
      <c r="P175" s="3"/>
      <c r="Q175" s="3"/>
      <c r="R175" s="3"/>
      <c r="S175" s="3"/>
      <c r="T175" s="3"/>
      <c r="U175" s="3"/>
      <c r="V175" s="3"/>
      <c r="W175" s="3"/>
      <c r="X175" s="3"/>
      <c r="Y175" s="3"/>
      <c r="Z175" s="3"/>
    </row>
    <row r="176" spans="1:26" ht="15.75" customHeight="1">
      <c r="A176" s="47"/>
      <c r="B176" s="48"/>
      <c r="C176" s="48"/>
      <c r="D176" s="48"/>
      <c r="E176" s="48"/>
      <c r="F176" s="48"/>
      <c r="G176" s="48"/>
      <c r="H176" s="1"/>
      <c r="I176" s="3"/>
      <c r="J176" s="3"/>
      <c r="K176" s="3"/>
      <c r="L176" s="3"/>
      <c r="M176" s="3"/>
      <c r="N176" s="3"/>
      <c r="O176" s="3"/>
      <c r="P176" s="3"/>
      <c r="Q176" s="3"/>
      <c r="R176" s="3"/>
      <c r="S176" s="3"/>
      <c r="T176" s="3"/>
      <c r="U176" s="3"/>
      <c r="V176" s="3"/>
      <c r="W176" s="3"/>
      <c r="X176" s="3"/>
      <c r="Y176" s="3"/>
      <c r="Z176" s="3"/>
    </row>
    <row r="177" spans="1:26" ht="15.75" customHeight="1">
      <c r="A177" s="47"/>
      <c r="B177" s="48"/>
      <c r="C177" s="48"/>
      <c r="D177" s="48"/>
      <c r="E177" s="48"/>
      <c r="F177" s="48"/>
      <c r="G177" s="48"/>
      <c r="H177" s="1"/>
      <c r="I177" s="3"/>
      <c r="J177" s="3"/>
      <c r="K177" s="3"/>
      <c r="L177" s="3"/>
      <c r="M177" s="3"/>
      <c r="N177" s="3"/>
      <c r="O177" s="3"/>
      <c r="P177" s="3"/>
      <c r="Q177" s="3"/>
      <c r="R177" s="3"/>
      <c r="S177" s="3"/>
      <c r="T177" s="3"/>
      <c r="U177" s="3"/>
      <c r="V177" s="3"/>
      <c r="W177" s="3"/>
      <c r="X177" s="3"/>
      <c r="Y177" s="3"/>
      <c r="Z177" s="3"/>
    </row>
    <row r="178" spans="1:26" ht="15.75" customHeight="1">
      <c r="A178" s="47"/>
      <c r="B178" s="48"/>
      <c r="C178" s="48"/>
      <c r="D178" s="48"/>
      <c r="E178" s="48"/>
      <c r="F178" s="48"/>
      <c r="G178" s="48"/>
      <c r="H178" s="1"/>
      <c r="I178" s="3"/>
      <c r="J178" s="3"/>
      <c r="K178" s="3"/>
      <c r="L178" s="3"/>
      <c r="M178" s="3"/>
      <c r="N178" s="3"/>
      <c r="O178" s="3"/>
      <c r="P178" s="3"/>
      <c r="Q178" s="3"/>
      <c r="R178" s="3"/>
      <c r="S178" s="3"/>
      <c r="T178" s="3"/>
      <c r="U178" s="3"/>
      <c r="V178" s="3"/>
      <c r="W178" s="3"/>
      <c r="X178" s="3"/>
      <c r="Y178" s="3"/>
      <c r="Z178" s="3"/>
    </row>
    <row r="179" spans="1:26" ht="15.75" customHeight="1">
      <c r="A179" s="47"/>
      <c r="B179" s="48"/>
      <c r="C179" s="48"/>
      <c r="D179" s="48"/>
      <c r="E179" s="48"/>
      <c r="F179" s="48"/>
      <c r="G179" s="48"/>
      <c r="H179" s="1"/>
      <c r="I179" s="3"/>
      <c r="J179" s="3"/>
      <c r="K179" s="3"/>
      <c r="L179" s="3"/>
      <c r="M179" s="3"/>
      <c r="N179" s="3"/>
      <c r="O179" s="3"/>
      <c r="P179" s="3"/>
      <c r="Q179" s="3"/>
      <c r="R179" s="3"/>
      <c r="S179" s="3"/>
      <c r="T179" s="3"/>
      <c r="U179" s="3"/>
      <c r="V179" s="3"/>
      <c r="W179" s="3"/>
      <c r="X179" s="3"/>
      <c r="Y179" s="3"/>
      <c r="Z179" s="3"/>
    </row>
    <row r="180" spans="1:26" ht="15.75" customHeight="1">
      <c r="A180" s="47"/>
      <c r="B180" s="48"/>
      <c r="C180" s="48"/>
      <c r="D180" s="48"/>
      <c r="E180" s="48"/>
      <c r="F180" s="48"/>
      <c r="G180" s="48"/>
      <c r="H180" s="1"/>
      <c r="I180" s="3"/>
      <c r="J180" s="3"/>
      <c r="K180" s="3"/>
      <c r="L180" s="3"/>
      <c r="M180" s="3"/>
      <c r="N180" s="3"/>
      <c r="O180" s="3"/>
      <c r="P180" s="3"/>
      <c r="Q180" s="3"/>
      <c r="R180" s="3"/>
      <c r="S180" s="3"/>
      <c r="T180" s="3"/>
      <c r="U180" s="3"/>
      <c r="V180" s="3"/>
      <c r="W180" s="3"/>
      <c r="X180" s="3"/>
      <c r="Y180" s="3"/>
      <c r="Z180" s="3"/>
    </row>
    <row r="181" spans="1:26" ht="15.75" customHeight="1">
      <c r="A181" s="47"/>
      <c r="B181" s="48"/>
      <c r="C181" s="48"/>
      <c r="D181" s="48"/>
      <c r="E181" s="48"/>
      <c r="F181" s="48"/>
      <c r="G181" s="48"/>
      <c r="H181" s="1"/>
      <c r="I181" s="3"/>
      <c r="J181" s="3"/>
      <c r="K181" s="3"/>
      <c r="L181" s="3"/>
      <c r="M181" s="3"/>
      <c r="N181" s="3"/>
      <c r="O181" s="3"/>
      <c r="P181" s="3"/>
      <c r="Q181" s="3"/>
      <c r="R181" s="3"/>
      <c r="S181" s="3"/>
      <c r="T181" s="3"/>
      <c r="U181" s="3"/>
      <c r="V181" s="3"/>
      <c r="W181" s="3"/>
      <c r="X181" s="3"/>
      <c r="Y181" s="3"/>
      <c r="Z181" s="3"/>
    </row>
    <row r="182" spans="1:26" ht="15.75" customHeight="1">
      <c r="A182" s="47"/>
      <c r="B182" s="48"/>
      <c r="C182" s="48"/>
      <c r="D182" s="48"/>
      <c r="E182" s="48"/>
      <c r="F182" s="48"/>
      <c r="G182" s="48"/>
      <c r="H182" s="1"/>
      <c r="I182" s="3"/>
      <c r="J182" s="3"/>
      <c r="K182" s="3"/>
      <c r="L182" s="3"/>
      <c r="M182" s="3"/>
      <c r="N182" s="3"/>
      <c r="O182" s="3"/>
      <c r="P182" s="3"/>
      <c r="Q182" s="3"/>
      <c r="R182" s="3"/>
      <c r="S182" s="3"/>
      <c r="T182" s="3"/>
      <c r="U182" s="3"/>
      <c r="V182" s="3"/>
      <c r="W182" s="3"/>
      <c r="X182" s="3"/>
      <c r="Y182" s="3"/>
      <c r="Z182" s="3"/>
    </row>
    <row r="183" spans="1:26" ht="15.75" customHeight="1">
      <c r="A183" s="47"/>
      <c r="B183" s="48"/>
      <c r="C183" s="48"/>
      <c r="D183" s="48"/>
      <c r="E183" s="48"/>
      <c r="F183" s="48"/>
      <c r="G183" s="48"/>
      <c r="H183" s="1"/>
      <c r="I183" s="3"/>
      <c r="J183" s="3"/>
      <c r="K183" s="3"/>
      <c r="L183" s="3"/>
      <c r="M183" s="3"/>
      <c r="N183" s="3"/>
      <c r="O183" s="3"/>
      <c r="P183" s="3"/>
      <c r="Q183" s="3"/>
      <c r="R183" s="3"/>
      <c r="S183" s="3"/>
      <c r="T183" s="3"/>
      <c r="U183" s="3"/>
      <c r="V183" s="3"/>
      <c r="W183" s="3"/>
      <c r="X183" s="3"/>
      <c r="Y183" s="3"/>
      <c r="Z183" s="3"/>
    </row>
    <row r="184" spans="1:26" ht="15.75" customHeight="1">
      <c r="A184" s="47"/>
      <c r="B184" s="48"/>
      <c r="C184" s="48"/>
      <c r="D184" s="48"/>
      <c r="E184" s="48"/>
      <c r="F184" s="48"/>
      <c r="G184" s="48"/>
      <c r="H184" s="1"/>
      <c r="I184" s="3"/>
      <c r="J184" s="3"/>
      <c r="K184" s="3"/>
      <c r="L184" s="3"/>
      <c r="M184" s="3"/>
      <c r="N184" s="3"/>
      <c r="O184" s="3"/>
      <c r="P184" s="3"/>
      <c r="Q184" s="3"/>
      <c r="R184" s="3"/>
      <c r="S184" s="3"/>
      <c r="T184" s="3"/>
      <c r="U184" s="3"/>
      <c r="V184" s="3"/>
      <c r="W184" s="3"/>
      <c r="X184" s="3"/>
      <c r="Y184" s="3"/>
      <c r="Z184" s="3"/>
    </row>
    <row r="185" spans="1:26" ht="15.75" customHeight="1">
      <c r="A185" s="47"/>
      <c r="B185" s="48"/>
      <c r="C185" s="48"/>
      <c r="D185" s="48"/>
      <c r="E185" s="48"/>
      <c r="F185" s="48"/>
      <c r="G185" s="48"/>
      <c r="H185" s="1"/>
      <c r="I185" s="3"/>
      <c r="J185" s="3"/>
      <c r="K185" s="3"/>
      <c r="L185" s="3"/>
      <c r="M185" s="3"/>
      <c r="N185" s="3"/>
      <c r="O185" s="3"/>
      <c r="P185" s="3"/>
      <c r="Q185" s="3"/>
      <c r="R185" s="3"/>
      <c r="S185" s="3"/>
      <c r="T185" s="3"/>
      <c r="U185" s="3"/>
      <c r="V185" s="3"/>
      <c r="W185" s="3"/>
      <c r="X185" s="3"/>
      <c r="Y185" s="3"/>
      <c r="Z185" s="3"/>
    </row>
    <row r="186" spans="1:26" ht="15.75" customHeight="1">
      <c r="A186" s="47"/>
      <c r="B186" s="48"/>
      <c r="C186" s="48"/>
      <c r="D186" s="48"/>
      <c r="E186" s="48"/>
      <c r="F186" s="48"/>
      <c r="G186" s="48"/>
      <c r="H186" s="1"/>
      <c r="I186" s="3"/>
      <c r="J186" s="3"/>
      <c r="K186" s="3"/>
      <c r="L186" s="3"/>
      <c r="M186" s="3"/>
      <c r="N186" s="3"/>
      <c r="O186" s="3"/>
      <c r="P186" s="3"/>
      <c r="Q186" s="3"/>
      <c r="R186" s="3"/>
      <c r="S186" s="3"/>
      <c r="T186" s="3"/>
      <c r="U186" s="3"/>
      <c r="V186" s="3"/>
      <c r="W186" s="3"/>
      <c r="X186" s="3"/>
      <c r="Y186" s="3"/>
      <c r="Z186" s="3"/>
    </row>
    <row r="187" spans="1:26" ht="15.75" customHeight="1">
      <c r="A187" s="47"/>
      <c r="B187" s="48"/>
      <c r="C187" s="48"/>
      <c r="D187" s="48"/>
      <c r="E187" s="48"/>
      <c r="F187" s="48"/>
      <c r="G187" s="48"/>
      <c r="H187" s="1"/>
      <c r="I187" s="3"/>
      <c r="J187" s="3"/>
      <c r="K187" s="3"/>
      <c r="L187" s="3"/>
      <c r="M187" s="3"/>
      <c r="N187" s="3"/>
      <c r="O187" s="3"/>
      <c r="P187" s="3"/>
      <c r="Q187" s="3"/>
      <c r="R187" s="3"/>
      <c r="S187" s="3"/>
      <c r="T187" s="3"/>
      <c r="U187" s="3"/>
      <c r="V187" s="3"/>
      <c r="W187" s="3"/>
      <c r="X187" s="3"/>
      <c r="Y187" s="3"/>
      <c r="Z187" s="3"/>
    </row>
    <row r="188" spans="1:26" ht="15.75" customHeight="1">
      <c r="A188" s="47"/>
      <c r="B188" s="48"/>
      <c r="C188" s="48"/>
      <c r="D188" s="48"/>
      <c r="E188" s="48"/>
      <c r="F188" s="48"/>
      <c r="G188" s="48"/>
      <c r="H188" s="1"/>
      <c r="I188" s="3"/>
      <c r="J188" s="3"/>
      <c r="K188" s="3"/>
      <c r="L188" s="3"/>
      <c r="M188" s="3"/>
      <c r="N188" s="3"/>
      <c r="O188" s="3"/>
      <c r="P188" s="3"/>
      <c r="Q188" s="3"/>
      <c r="R188" s="3"/>
      <c r="S188" s="3"/>
      <c r="T188" s="3"/>
      <c r="U188" s="3"/>
      <c r="V188" s="3"/>
      <c r="W188" s="3"/>
      <c r="X188" s="3"/>
      <c r="Y188" s="3"/>
      <c r="Z188" s="3"/>
    </row>
    <row r="189" spans="1:26" ht="15.75" customHeight="1">
      <c r="A189" s="47"/>
      <c r="B189" s="48"/>
      <c r="C189" s="48"/>
      <c r="D189" s="48"/>
      <c r="E189" s="48"/>
      <c r="F189" s="48"/>
      <c r="G189" s="48"/>
      <c r="H189" s="1"/>
      <c r="I189" s="3"/>
      <c r="J189" s="3"/>
      <c r="K189" s="3"/>
      <c r="L189" s="3"/>
      <c r="M189" s="3"/>
      <c r="N189" s="3"/>
      <c r="O189" s="3"/>
      <c r="P189" s="3"/>
      <c r="Q189" s="3"/>
      <c r="R189" s="3"/>
      <c r="S189" s="3"/>
      <c r="T189" s="3"/>
      <c r="U189" s="3"/>
      <c r="V189" s="3"/>
      <c r="W189" s="3"/>
      <c r="X189" s="3"/>
      <c r="Y189" s="3"/>
      <c r="Z189" s="3"/>
    </row>
    <row r="190" spans="1:26" ht="15.75" customHeight="1">
      <c r="A190" s="47"/>
      <c r="B190" s="48"/>
      <c r="C190" s="48"/>
      <c r="D190" s="48"/>
      <c r="E190" s="48"/>
      <c r="F190" s="48"/>
      <c r="G190" s="48"/>
      <c r="H190" s="1"/>
      <c r="I190" s="3"/>
      <c r="J190" s="3"/>
      <c r="K190" s="3"/>
      <c r="L190" s="3"/>
      <c r="M190" s="3"/>
      <c r="N190" s="3"/>
      <c r="O190" s="3"/>
      <c r="P190" s="3"/>
      <c r="Q190" s="3"/>
      <c r="R190" s="3"/>
      <c r="S190" s="3"/>
      <c r="T190" s="3"/>
      <c r="U190" s="3"/>
      <c r="V190" s="3"/>
      <c r="W190" s="3"/>
      <c r="X190" s="3"/>
      <c r="Y190" s="3"/>
      <c r="Z190" s="3"/>
    </row>
    <row r="191" spans="1:26" ht="15.75" customHeight="1">
      <c r="A191" s="47"/>
      <c r="B191" s="48"/>
      <c r="C191" s="48"/>
      <c r="D191" s="48"/>
      <c r="E191" s="48"/>
      <c r="F191" s="48"/>
      <c r="G191" s="48"/>
      <c r="H191" s="1"/>
      <c r="I191" s="3"/>
      <c r="J191" s="3"/>
      <c r="K191" s="3"/>
      <c r="L191" s="3"/>
      <c r="M191" s="3"/>
      <c r="N191" s="3"/>
      <c r="O191" s="3"/>
      <c r="P191" s="3"/>
      <c r="Q191" s="3"/>
      <c r="R191" s="3"/>
      <c r="S191" s="3"/>
      <c r="T191" s="3"/>
      <c r="U191" s="3"/>
      <c r="V191" s="3"/>
      <c r="W191" s="3"/>
      <c r="X191" s="3"/>
      <c r="Y191" s="3"/>
      <c r="Z191" s="3"/>
    </row>
    <row r="192" spans="1:26" ht="15.75" customHeight="1">
      <c r="A192" s="47"/>
      <c r="B192" s="48"/>
      <c r="C192" s="48"/>
      <c r="D192" s="48"/>
      <c r="E192" s="48"/>
      <c r="F192" s="48"/>
      <c r="G192" s="48"/>
      <c r="H192" s="1"/>
      <c r="I192" s="3"/>
      <c r="J192" s="3"/>
      <c r="K192" s="3"/>
      <c r="L192" s="3"/>
      <c r="M192" s="3"/>
      <c r="N192" s="3"/>
      <c r="O192" s="3"/>
      <c r="P192" s="3"/>
      <c r="Q192" s="3"/>
      <c r="R192" s="3"/>
      <c r="S192" s="3"/>
      <c r="T192" s="3"/>
      <c r="U192" s="3"/>
      <c r="V192" s="3"/>
      <c r="W192" s="3"/>
      <c r="X192" s="3"/>
      <c r="Y192" s="3"/>
      <c r="Z192" s="3"/>
    </row>
    <row r="193" spans="1:26" ht="15.75" customHeight="1">
      <c r="A193" s="47"/>
      <c r="B193" s="48"/>
      <c r="C193" s="48"/>
      <c r="D193" s="48"/>
      <c r="E193" s="48"/>
      <c r="F193" s="48"/>
      <c r="G193" s="48"/>
      <c r="H193" s="1"/>
      <c r="I193" s="3"/>
      <c r="J193" s="3"/>
      <c r="K193" s="3"/>
      <c r="L193" s="3"/>
      <c r="M193" s="3"/>
      <c r="N193" s="3"/>
      <c r="O193" s="3"/>
      <c r="P193" s="3"/>
      <c r="Q193" s="3"/>
      <c r="R193" s="3"/>
      <c r="S193" s="3"/>
      <c r="T193" s="3"/>
      <c r="U193" s="3"/>
      <c r="V193" s="3"/>
      <c r="W193" s="3"/>
      <c r="X193" s="3"/>
      <c r="Y193" s="3"/>
      <c r="Z193" s="3"/>
    </row>
    <row r="194" spans="1:26" ht="15.75" customHeight="1">
      <c r="A194" s="47"/>
      <c r="B194" s="48"/>
      <c r="C194" s="48"/>
      <c r="D194" s="48"/>
      <c r="E194" s="48"/>
      <c r="F194" s="48"/>
      <c r="G194" s="48"/>
      <c r="H194" s="1"/>
      <c r="I194" s="3"/>
      <c r="J194" s="3"/>
      <c r="K194" s="3"/>
      <c r="L194" s="3"/>
      <c r="M194" s="3"/>
      <c r="N194" s="3"/>
      <c r="O194" s="3"/>
      <c r="P194" s="3"/>
      <c r="Q194" s="3"/>
      <c r="R194" s="3"/>
      <c r="S194" s="3"/>
      <c r="T194" s="3"/>
      <c r="U194" s="3"/>
      <c r="V194" s="3"/>
      <c r="W194" s="3"/>
      <c r="X194" s="3"/>
      <c r="Y194" s="3"/>
      <c r="Z194" s="3"/>
    </row>
    <row r="195" spans="1:26" ht="15.75" customHeight="1">
      <c r="A195" s="47"/>
      <c r="B195" s="48"/>
      <c r="C195" s="48"/>
      <c r="D195" s="48"/>
      <c r="E195" s="48"/>
      <c r="F195" s="48"/>
      <c r="G195" s="48"/>
      <c r="H195" s="1"/>
      <c r="I195" s="3"/>
      <c r="J195" s="3"/>
      <c r="K195" s="3"/>
      <c r="L195" s="3"/>
      <c r="M195" s="3"/>
      <c r="N195" s="3"/>
      <c r="O195" s="3"/>
      <c r="P195" s="3"/>
      <c r="Q195" s="3"/>
      <c r="R195" s="3"/>
      <c r="S195" s="3"/>
      <c r="T195" s="3"/>
      <c r="U195" s="3"/>
      <c r="V195" s="3"/>
      <c r="W195" s="3"/>
      <c r="X195" s="3"/>
      <c r="Y195" s="3"/>
      <c r="Z195" s="3"/>
    </row>
    <row r="196" spans="1:26" ht="15.75" customHeight="1">
      <c r="A196" s="47"/>
      <c r="B196" s="48"/>
      <c r="C196" s="48"/>
      <c r="D196" s="48"/>
      <c r="E196" s="48"/>
      <c r="F196" s="48"/>
      <c r="G196" s="48"/>
      <c r="H196" s="1"/>
      <c r="I196" s="3"/>
      <c r="J196" s="3"/>
      <c r="K196" s="3"/>
      <c r="L196" s="3"/>
      <c r="M196" s="3"/>
      <c r="N196" s="3"/>
      <c r="O196" s="3"/>
      <c r="P196" s="3"/>
      <c r="Q196" s="3"/>
      <c r="R196" s="3"/>
      <c r="S196" s="3"/>
      <c r="T196" s="3"/>
      <c r="U196" s="3"/>
      <c r="V196" s="3"/>
      <c r="W196" s="3"/>
      <c r="X196" s="3"/>
      <c r="Y196" s="3"/>
      <c r="Z196" s="3"/>
    </row>
    <row r="197" spans="1:26" ht="15.75" customHeight="1">
      <c r="A197" s="47"/>
      <c r="B197" s="48"/>
      <c r="C197" s="48"/>
      <c r="D197" s="48"/>
      <c r="E197" s="48"/>
      <c r="F197" s="48"/>
      <c r="G197" s="48"/>
      <c r="H197" s="1"/>
      <c r="I197" s="3"/>
      <c r="J197" s="3"/>
      <c r="K197" s="3"/>
      <c r="L197" s="3"/>
      <c r="M197" s="3"/>
      <c r="N197" s="3"/>
      <c r="O197" s="3"/>
      <c r="P197" s="3"/>
      <c r="Q197" s="3"/>
      <c r="R197" s="3"/>
      <c r="S197" s="3"/>
      <c r="T197" s="3"/>
      <c r="U197" s="3"/>
      <c r="V197" s="3"/>
      <c r="W197" s="3"/>
      <c r="X197" s="3"/>
      <c r="Y197" s="3"/>
      <c r="Z197" s="3"/>
    </row>
    <row r="198" spans="1:26" ht="15.75" customHeight="1">
      <c r="A198" s="47"/>
      <c r="B198" s="48"/>
      <c r="C198" s="48"/>
      <c r="D198" s="48"/>
      <c r="E198" s="48"/>
      <c r="F198" s="48"/>
      <c r="G198" s="48"/>
      <c r="H198" s="1"/>
      <c r="I198" s="3"/>
      <c r="J198" s="3"/>
      <c r="K198" s="3"/>
      <c r="L198" s="3"/>
      <c r="M198" s="3"/>
      <c r="N198" s="3"/>
      <c r="O198" s="3"/>
      <c r="P198" s="3"/>
      <c r="Q198" s="3"/>
      <c r="R198" s="3"/>
      <c r="S198" s="3"/>
      <c r="T198" s="3"/>
      <c r="U198" s="3"/>
      <c r="V198" s="3"/>
      <c r="W198" s="3"/>
      <c r="X198" s="3"/>
      <c r="Y198" s="3"/>
      <c r="Z198" s="3"/>
    </row>
    <row r="199" spans="1:26" ht="15.75" customHeight="1">
      <c r="A199" s="47"/>
      <c r="B199" s="48"/>
      <c r="C199" s="48"/>
      <c r="D199" s="48"/>
      <c r="E199" s="48"/>
      <c r="F199" s="48"/>
      <c r="G199" s="48"/>
      <c r="H199" s="1"/>
      <c r="I199" s="3"/>
      <c r="J199" s="3"/>
      <c r="K199" s="3"/>
      <c r="L199" s="3"/>
      <c r="M199" s="3"/>
      <c r="N199" s="3"/>
      <c r="O199" s="3"/>
      <c r="P199" s="3"/>
      <c r="Q199" s="3"/>
      <c r="R199" s="3"/>
      <c r="S199" s="3"/>
      <c r="T199" s="3"/>
      <c r="U199" s="3"/>
      <c r="V199" s="3"/>
      <c r="W199" s="3"/>
      <c r="X199" s="3"/>
      <c r="Y199" s="3"/>
      <c r="Z199" s="3"/>
    </row>
    <row r="200" spans="1:26" ht="15.75" customHeight="1">
      <c r="A200" s="47"/>
      <c r="B200" s="48"/>
      <c r="C200" s="48"/>
      <c r="D200" s="48"/>
      <c r="E200" s="48"/>
      <c r="F200" s="48"/>
      <c r="G200" s="48"/>
      <c r="H200" s="1"/>
      <c r="I200" s="3"/>
      <c r="J200" s="3"/>
      <c r="K200" s="3"/>
      <c r="L200" s="3"/>
      <c r="M200" s="3"/>
      <c r="N200" s="3"/>
      <c r="O200" s="3"/>
      <c r="P200" s="3"/>
      <c r="Q200" s="3"/>
      <c r="R200" s="3"/>
      <c r="S200" s="3"/>
      <c r="T200" s="3"/>
      <c r="U200" s="3"/>
      <c r="V200" s="3"/>
      <c r="W200" s="3"/>
      <c r="X200" s="3"/>
      <c r="Y200" s="3"/>
      <c r="Z200" s="3"/>
    </row>
    <row r="201" spans="1:26" ht="15.75" customHeight="1">
      <c r="A201" s="47"/>
      <c r="B201" s="48"/>
      <c r="C201" s="48"/>
      <c r="D201" s="48"/>
      <c r="E201" s="48"/>
      <c r="F201" s="48"/>
      <c r="G201" s="48"/>
      <c r="H201" s="1"/>
      <c r="I201" s="3"/>
      <c r="J201" s="3"/>
      <c r="K201" s="3"/>
      <c r="L201" s="3"/>
      <c r="M201" s="3"/>
      <c r="N201" s="3"/>
      <c r="O201" s="3"/>
      <c r="P201" s="3"/>
      <c r="Q201" s="3"/>
      <c r="R201" s="3"/>
      <c r="S201" s="3"/>
      <c r="T201" s="3"/>
      <c r="U201" s="3"/>
      <c r="V201" s="3"/>
      <c r="W201" s="3"/>
      <c r="X201" s="3"/>
      <c r="Y201" s="3"/>
      <c r="Z201" s="3"/>
    </row>
    <row r="202" spans="1:26" ht="15.75" customHeight="1">
      <c r="A202" s="47"/>
      <c r="B202" s="48"/>
      <c r="C202" s="48"/>
      <c r="D202" s="48"/>
      <c r="E202" s="48"/>
      <c r="F202" s="48"/>
      <c r="G202" s="48"/>
      <c r="H202" s="1"/>
      <c r="I202" s="3"/>
      <c r="J202" s="3"/>
      <c r="K202" s="3"/>
      <c r="L202" s="3"/>
      <c r="M202" s="3"/>
      <c r="N202" s="3"/>
      <c r="O202" s="3"/>
      <c r="P202" s="3"/>
      <c r="Q202" s="3"/>
      <c r="R202" s="3"/>
      <c r="S202" s="3"/>
      <c r="T202" s="3"/>
      <c r="U202" s="3"/>
      <c r="V202" s="3"/>
      <c r="W202" s="3"/>
      <c r="X202" s="3"/>
      <c r="Y202" s="3"/>
      <c r="Z202" s="3"/>
    </row>
    <row r="203" spans="1:26" ht="15.75" customHeight="1">
      <c r="A203" s="47"/>
      <c r="B203" s="48"/>
      <c r="C203" s="48"/>
      <c r="D203" s="48"/>
      <c r="E203" s="48"/>
      <c r="F203" s="48"/>
      <c r="G203" s="48"/>
      <c r="H203" s="1"/>
      <c r="I203" s="3"/>
      <c r="J203" s="3"/>
      <c r="K203" s="3"/>
      <c r="L203" s="3"/>
      <c r="M203" s="3"/>
      <c r="N203" s="3"/>
      <c r="O203" s="3"/>
      <c r="P203" s="3"/>
      <c r="Q203" s="3"/>
      <c r="R203" s="3"/>
      <c r="S203" s="3"/>
      <c r="T203" s="3"/>
      <c r="U203" s="3"/>
      <c r="V203" s="3"/>
      <c r="W203" s="3"/>
      <c r="X203" s="3"/>
      <c r="Y203" s="3"/>
      <c r="Z203" s="3"/>
    </row>
    <row r="204" spans="1:26" ht="15.75" customHeight="1">
      <c r="A204" s="47"/>
      <c r="B204" s="48"/>
      <c r="C204" s="48"/>
      <c r="D204" s="48"/>
      <c r="E204" s="48"/>
      <c r="F204" s="48"/>
      <c r="G204" s="48"/>
      <c r="H204" s="1"/>
      <c r="I204" s="3"/>
      <c r="J204" s="3"/>
      <c r="K204" s="3"/>
      <c r="L204" s="3"/>
      <c r="M204" s="3"/>
      <c r="N204" s="3"/>
      <c r="O204" s="3"/>
      <c r="P204" s="3"/>
      <c r="Q204" s="3"/>
      <c r="R204" s="3"/>
      <c r="S204" s="3"/>
      <c r="T204" s="3"/>
      <c r="U204" s="3"/>
      <c r="V204" s="3"/>
      <c r="W204" s="3"/>
      <c r="X204" s="3"/>
      <c r="Y204" s="3"/>
      <c r="Z204" s="3"/>
    </row>
    <row r="205" spans="1:26" ht="15.75" customHeight="1">
      <c r="A205" s="47"/>
      <c r="B205" s="48"/>
      <c r="C205" s="48"/>
      <c r="D205" s="48"/>
      <c r="E205" s="48"/>
      <c r="F205" s="48"/>
      <c r="G205" s="48"/>
      <c r="H205" s="1"/>
      <c r="I205" s="3"/>
      <c r="J205" s="3"/>
      <c r="K205" s="3"/>
      <c r="L205" s="3"/>
      <c r="M205" s="3"/>
      <c r="N205" s="3"/>
      <c r="O205" s="3"/>
      <c r="P205" s="3"/>
      <c r="Q205" s="3"/>
      <c r="R205" s="3"/>
      <c r="S205" s="3"/>
      <c r="T205" s="3"/>
      <c r="U205" s="3"/>
      <c r="V205" s="3"/>
      <c r="W205" s="3"/>
      <c r="X205" s="3"/>
      <c r="Y205" s="3"/>
      <c r="Z205" s="3"/>
    </row>
    <row r="206" spans="1:26" ht="15.75" customHeight="1">
      <c r="A206" s="47"/>
      <c r="B206" s="48"/>
      <c r="C206" s="48"/>
      <c r="D206" s="48"/>
      <c r="E206" s="48"/>
      <c r="F206" s="48"/>
      <c r="G206" s="48"/>
      <c r="H206" s="1"/>
      <c r="I206" s="3"/>
      <c r="J206" s="3"/>
      <c r="K206" s="3"/>
      <c r="L206" s="3"/>
      <c r="M206" s="3"/>
      <c r="N206" s="3"/>
      <c r="O206" s="3"/>
      <c r="P206" s="3"/>
      <c r="Q206" s="3"/>
      <c r="R206" s="3"/>
      <c r="S206" s="3"/>
      <c r="T206" s="3"/>
      <c r="U206" s="3"/>
      <c r="V206" s="3"/>
      <c r="W206" s="3"/>
      <c r="X206" s="3"/>
      <c r="Y206" s="3"/>
      <c r="Z206" s="3"/>
    </row>
    <row r="207" spans="1:26" ht="15.75" customHeight="1">
      <c r="A207" s="47"/>
      <c r="B207" s="48"/>
      <c r="C207" s="48"/>
      <c r="D207" s="48"/>
      <c r="E207" s="48"/>
      <c r="F207" s="48"/>
      <c r="G207" s="48"/>
      <c r="H207" s="1"/>
      <c r="I207" s="3"/>
      <c r="J207" s="3"/>
      <c r="K207" s="3"/>
      <c r="L207" s="3"/>
      <c r="M207" s="3"/>
      <c r="N207" s="3"/>
      <c r="O207" s="3"/>
      <c r="P207" s="3"/>
      <c r="Q207" s="3"/>
      <c r="R207" s="3"/>
      <c r="S207" s="3"/>
      <c r="T207" s="3"/>
      <c r="U207" s="3"/>
      <c r="V207" s="3"/>
      <c r="W207" s="3"/>
      <c r="X207" s="3"/>
      <c r="Y207" s="3"/>
      <c r="Z207" s="3"/>
    </row>
    <row r="208" spans="1:26" ht="15.75" customHeight="1">
      <c r="A208" s="47"/>
      <c r="B208" s="48"/>
      <c r="C208" s="48"/>
      <c r="D208" s="48"/>
      <c r="E208" s="48"/>
      <c r="F208" s="48"/>
      <c r="G208" s="48"/>
      <c r="H208" s="1"/>
      <c r="I208" s="3"/>
      <c r="J208" s="3"/>
      <c r="K208" s="3"/>
      <c r="L208" s="3"/>
      <c r="M208" s="3"/>
      <c r="N208" s="3"/>
      <c r="O208" s="3"/>
      <c r="P208" s="3"/>
      <c r="Q208" s="3"/>
      <c r="R208" s="3"/>
      <c r="S208" s="3"/>
      <c r="T208" s="3"/>
      <c r="U208" s="3"/>
      <c r="V208" s="3"/>
      <c r="W208" s="3"/>
      <c r="X208" s="3"/>
      <c r="Y208" s="3"/>
      <c r="Z208" s="3"/>
    </row>
    <row r="209" spans="1:26" ht="15.75" customHeight="1">
      <c r="A209" s="47"/>
      <c r="B209" s="48"/>
      <c r="C209" s="48"/>
      <c r="D209" s="48"/>
      <c r="E209" s="48"/>
      <c r="F209" s="48"/>
      <c r="G209" s="48"/>
      <c r="H209" s="1"/>
      <c r="I209" s="3"/>
      <c r="J209" s="3"/>
      <c r="K209" s="3"/>
      <c r="L209" s="3"/>
      <c r="M209" s="3"/>
      <c r="N209" s="3"/>
      <c r="O209" s="3"/>
      <c r="P209" s="3"/>
      <c r="Q209" s="3"/>
      <c r="R209" s="3"/>
      <c r="S209" s="3"/>
      <c r="T209" s="3"/>
      <c r="U209" s="3"/>
      <c r="V209" s="3"/>
      <c r="W209" s="3"/>
      <c r="X209" s="3"/>
      <c r="Y209" s="3"/>
      <c r="Z209" s="3"/>
    </row>
    <row r="210" spans="1:26" ht="15.75" customHeight="1">
      <c r="A210" s="47"/>
      <c r="B210" s="48"/>
      <c r="C210" s="48"/>
      <c r="D210" s="48"/>
      <c r="E210" s="48"/>
      <c r="F210" s="48"/>
      <c r="G210" s="48"/>
      <c r="H210" s="1"/>
      <c r="I210" s="3"/>
      <c r="J210" s="3"/>
      <c r="K210" s="3"/>
      <c r="L210" s="3"/>
      <c r="M210" s="3"/>
      <c r="N210" s="3"/>
      <c r="O210" s="3"/>
      <c r="P210" s="3"/>
      <c r="Q210" s="3"/>
      <c r="R210" s="3"/>
      <c r="S210" s="3"/>
      <c r="T210" s="3"/>
      <c r="U210" s="3"/>
      <c r="V210" s="3"/>
      <c r="W210" s="3"/>
      <c r="X210" s="3"/>
      <c r="Y210" s="3"/>
      <c r="Z210" s="3"/>
    </row>
    <row r="211" spans="1:26" ht="15.75" customHeight="1">
      <c r="A211" s="47"/>
      <c r="B211" s="48"/>
      <c r="C211" s="48"/>
      <c r="D211" s="48"/>
      <c r="E211" s="48"/>
      <c r="F211" s="48"/>
      <c r="G211" s="48"/>
      <c r="H211" s="1"/>
      <c r="I211" s="3"/>
      <c r="J211" s="3"/>
      <c r="K211" s="3"/>
      <c r="L211" s="3"/>
      <c r="M211" s="3"/>
      <c r="N211" s="3"/>
      <c r="O211" s="3"/>
      <c r="P211" s="3"/>
      <c r="Q211" s="3"/>
      <c r="R211" s="3"/>
      <c r="S211" s="3"/>
      <c r="T211" s="3"/>
      <c r="U211" s="3"/>
      <c r="V211" s="3"/>
      <c r="W211" s="3"/>
      <c r="X211" s="3"/>
      <c r="Y211" s="3"/>
      <c r="Z211" s="3"/>
    </row>
    <row r="212" spans="1:26" ht="15.75" customHeight="1">
      <c r="A212" s="47"/>
      <c r="B212" s="48"/>
      <c r="C212" s="48"/>
      <c r="D212" s="48"/>
      <c r="E212" s="48"/>
      <c r="F212" s="48"/>
      <c r="G212" s="48"/>
      <c r="H212" s="1"/>
      <c r="I212" s="3"/>
      <c r="J212" s="3"/>
      <c r="K212" s="3"/>
      <c r="L212" s="3"/>
      <c r="M212" s="3"/>
      <c r="N212" s="3"/>
      <c r="O212" s="3"/>
      <c r="P212" s="3"/>
      <c r="Q212" s="3"/>
      <c r="R212" s="3"/>
      <c r="S212" s="3"/>
      <c r="T212" s="3"/>
      <c r="U212" s="3"/>
      <c r="V212" s="3"/>
      <c r="W212" s="3"/>
      <c r="X212" s="3"/>
      <c r="Y212" s="3"/>
      <c r="Z212" s="3"/>
    </row>
    <row r="213" spans="1:26" ht="15.75" customHeight="1">
      <c r="A213" s="47"/>
      <c r="B213" s="48"/>
      <c r="C213" s="48"/>
      <c r="D213" s="48"/>
      <c r="E213" s="48"/>
      <c r="F213" s="48"/>
      <c r="G213" s="48"/>
      <c r="H213" s="1"/>
      <c r="I213" s="3"/>
      <c r="J213" s="3"/>
      <c r="K213" s="3"/>
      <c r="L213" s="3"/>
      <c r="M213" s="3"/>
      <c r="N213" s="3"/>
      <c r="O213" s="3"/>
      <c r="P213" s="3"/>
      <c r="Q213" s="3"/>
      <c r="R213" s="3"/>
      <c r="S213" s="3"/>
      <c r="T213" s="3"/>
      <c r="U213" s="3"/>
      <c r="V213" s="3"/>
      <c r="W213" s="3"/>
      <c r="X213" s="3"/>
      <c r="Y213" s="3"/>
      <c r="Z213" s="3"/>
    </row>
    <row r="214" spans="1:26" ht="15.75" customHeight="1">
      <c r="A214" s="47"/>
      <c r="B214" s="48"/>
      <c r="C214" s="48"/>
      <c r="D214" s="48"/>
      <c r="E214" s="48"/>
      <c r="F214" s="48"/>
      <c r="G214" s="48"/>
      <c r="H214" s="1"/>
      <c r="I214" s="3"/>
      <c r="J214" s="3"/>
      <c r="K214" s="3"/>
      <c r="L214" s="3"/>
      <c r="M214" s="3"/>
      <c r="N214" s="3"/>
      <c r="O214" s="3"/>
      <c r="P214" s="3"/>
      <c r="Q214" s="3"/>
      <c r="R214" s="3"/>
      <c r="S214" s="3"/>
      <c r="T214" s="3"/>
      <c r="U214" s="3"/>
      <c r="V214" s="3"/>
      <c r="W214" s="3"/>
      <c r="X214" s="3"/>
      <c r="Y214" s="3"/>
      <c r="Z214" s="3"/>
    </row>
    <row r="215" spans="1:26" ht="15.75" customHeight="1">
      <c r="A215" s="47"/>
      <c r="B215" s="48"/>
      <c r="C215" s="48"/>
      <c r="D215" s="48"/>
      <c r="E215" s="48"/>
      <c r="F215" s="48"/>
      <c r="G215" s="48"/>
      <c r="H215" s="1"/>
      <c r="I215" s="3"/>
      <c r="J215" s="3"/>
      <c r="K215" s="3"/>
      <c r="L215" s="3"/>
      <c r="M215" s="3"/>
      <c r="N215" s="3"/>
      <c r="O215" s="3"/>
      <c r="P215" s="3"/>
      <c r="Q215" s="3"/>
      <c r="R215" s="3"/>
      <c r="S215" s="3"/>
      <c r="T215" s="3"/>
      <c r="U215" s="3"/>
      <c r="V215" s="3"/>
      <c r="W215" s="3"/>
      <c r="X215" s="3"/>
      <c r="Y215" s="3"/>
      <c r="Z215" s="3"/>
    </row>
    <row r="216" spans="1:26" ht="15.75" customHeight="1">
      <c r="A216" s="47"/>
      <c r="B216" s="48"/>
      <c r="C216" s="48"/>
      <c r="D216" s="48"/>
      <c r="E216" s="48"/>
      <c r="F216" s="48"/>
      <c r="G216" s="48"/>
      <c r="H216" s="1"/>
      <c r="I216" s="3"/>
      <c r="J216" s="3"/>
      <c r="K216" s="3"/>
      <c r="L216" s="3"/>
      <c r="M216" s="3"/>
      <c r="N216" s="3"/>
      <c r="O216" s="3"/>
      <c r="P216" s="3"/>
      <c r="Q216" s="3"/>
      <c r="R216" s="3"/>
      <c r="S216" s="3"/>
      <c r="T216" s="3"/>
      <c r="U216" s="3"/>
      <c r="V216" s="3"/>
      <c r="W216" s="3"/>
      <c r="X216" s="3"/>
      <c r="Y216" s="3"/>
      <c r="Z216" s="3"/>
    </row>
    <row r="217" spans="1:26" ht="15.75" customHeight="1">
      <c r="A217" s="47"/>
      <c r="B217" s="48"/>
      <c r="C217" s="48"/>
      <c r="D217" s="48"/>
      <c r="E217" s="48"/>
      <c r="F217" s="48"/>
      <c r="G217" s="48"/>
      <c r="H217" s="1"/>
      <c r="I217" s="3"/>
      <c r="J217" s="3"/>
      <c r="K217" s="3"/>
      <c r="L217" s="3"/>
      <c r="M217" s="3"/>
      <c r="N217" s="3"/>
      <c r="O217" s="3"/>
      <c r="P217" s="3"/>
      <c r="Q217" s="3"/>
      <c r="R217" s="3"/>
      <c r="S217" s="3"/>
      <c r="T217" s="3"/>
      <c r="U217" s="3"/>
      <c r="V217" s="3"/>
      <c r="W217" s="3"/>
      <c r="X217" s="3"/>
      <c r="Y217" s="3"/>
      <c r="Z217" s="3"/>
    </row>
    <row r="218" spans="1:26" ht="15.75" customHeight="1">
      <c r="A218" s="47"/>
      <c r="B218" s="48"/>
      <c r="C218" s="48"/>
      <c r="D218" s="48"/>
      <c r="E218" s="48"/>
      <c r="F218" s="48"/>
      <c r="G218" s="48"/>
      <c r="H218" s="1"/>
      <c r="I218" s="3"/>
      <c r="J218" s="3"/>
      <c r="K218" s="3"/>
      <c r="L218" s="3"/>
      <c r="M218" s="3"/>
      <c r="N218" s="3"/>
      <c r="O218" s="3"/>
      <c r="P218" s="3"/>
      <c r="Q218" s="3"/>
      <c r="R218" s="3"/>
      <c r="S218" s="3"/>
      <c r="T218" s="3"/>
      <c r="U218" s="3"/>
      <c r="V218" s="3"/>
      <c r="W218" s="3"/>
      <c r="X218" s="3"/>
      <c r="Y218" s="3"/>
      <c r="Z218" s="3"/>
    </row>
    <row r="219" spans="1:26" ht="15.75" customHeight="1">
      <c r="A219" s="47"/>
      <c r="B219" s="48"/>
      <c r="C219" s="48"/>
      <c r="D219" s="48"/>
      <c r="E219" s="48"/>
      <c r="F219" s="48"/>
      <c r="G219" s="48"/>
      <c r="H219" s="1"/>
      <c r="I219" s="3"/>
      <c r="J219" s="3"/>
      <c r="K219" s="3"/>
      <c r="L219" s="3"/>
      <c r="M219" s="3"/>
      <c r="N219" s="3"/>
      <c r="O219" s="3"/>
      <c r="P219" s="3"/>
      <c r="Q219" s="3"/>
      <c r="R219" s="3"/>
      <c r="S219" s="3"/>
      <c r="T219" s="3"/>
      <c r="U219" s="3"/>
      <c r="V219" s="3"/>
      <c r="W219" s="3"/>
      <c r="X219" s="3"/>
      <c r="Y219" s="3"/>
      <c r="Z219" s="3"/>
    </row>
    <row r="220" spans="1:26" ht="15.75" customHeight="1">
      <c r="A220" s="47"/>
      <c r="B220" s="48"/>
      <c r="C220" s="48"/>
      <c r="D220" s="48"/>
      <c r="E220" s="48"/>
      <c r="F220" s="48"/>
      <c r="G220" s="48"/>
      <c r="H220" s="1"/>
      <c r="I220" s="3"/>
      <c r="J220" s="3"/>
      <c r="K220" s="3"/>
      <c r="L220" s="3"/>
      <c r="M220" s="3"/>
      <c r="N220" s="3"/>
      <c r="O220" s="3"/>
      <c r="P220" s="3"/>
      <c r="Q220" s="3"/>
      <c r="R220" s="3"/>
      <c r="S220" s="3"/>
      <c r="T220" s="3"/>
      <c r="U220" s="3"/>
      <c r="V220" s="3"/>
      <c r="W220" s="3"/>
      <c r="X220" s="3"/>
      <c r="Y220" s="3"/>
      <c r="Z220" s="3"/>
    </row>
    <row r="221" spans="1:26" ht="15.75" customHeight="1">
      <c r="A221" s="47"/>
      <c r="B221" s="48"/>
      <c r="C221" s="48"/>
      <c r="D221" s="48"/>
      <c r="E221" s="48"/>
      <c r="F221" s="48"/>
      <c r="G221" s="48"/>
      <c r="H221" s="1"/>
      <c r="I221" s="3"/>
      <c r="J221" s="3"/>
      <c r="K221" s="3"/>
      <c r="L221" s="3"/>
      <c r="M221" s="3"/>
      <c r="N221" s="3"/>
      <c r="O221" s="3"/>
      <c r="P221" s="3"/>
      <c r="Q221" s="3"/>
      <c r="R221" s="3"/>
      <c r="S221" s="3"/>
      <c r="T221" s="3"/>
      <c r="U221" s="3"/>
      <c r="V221" s="3"/>
      <c r="W221" s="3"/>
      <c r="X221" s="3"/>
      <c r="Y221" s="3"/>
      <c r="Z221" s="3"/>
    </row>
    <row r="222" spans="1:26" ht="15.75" customHeight="1">
      <c r="A222" s="47"/>
      <c r="B222" s="48"/>
      <c r="C222" s="48"/>
      <c r="D222" s="48"/>
      <c r="E222" s="48"/>
      <c r="F222" s="48"/>
      <c r="G222" s="48"/>
      <c r="H222" s="1"/>
      <c r="I222" s="3"/>
      <c r="J222" s="3"/>
      <c r="K222" s="3"/>
      <c r="L222" s="3"/>
      <c r="M222" s="3"/>
      <c r="N222" s="3"/>
      <c r="O222" s="3"/>
      <c r="P222" s="3"/>
      <c r="Q222" s="3"/>
      <c r="R222" s="3"/>
      <c r="S222" s="3"/>
      <c r="T222" s="3"/>
      <c r="U222" s="3"/>
      <c r="V222" s="3"/>
      <c r="W222" s="3"/>
      <c r="X222" s="3"/>
      <c r="Y222" s="3"/>
      <c r="Z222" s="3"/>
    </row>
    <row r="223" spans="1:26" ht="15.75" customHeight="1">
      <c r="A223" s="47"/>
      <c r="B223" s="48"/>
      <c r="C223" s="48"/>
      <c r="D223" s="48"/>
      <c r="E223" s="48"/>
      <c r="F223" s="48"/>
      <c r="G223" s="48"/>
      <c r="H223" s="1"/>
      <c r="I223" s="3"/>
      <c r="J223" s="3"/>
      <c r="K223" s="3"/>
      <c r="L223" s="3"/>
      <c r="M223" s="3"/>
      <c r="N223" s="3"/>
      <c r="O223" s="3"/>
      <c r="P223" s="3"/>
      <c r="Q223" s="3"/>
      <c r="R223" s="3"/>
      <c r="S223" s="3"/>
      <c r="T223" s="3"/>
      <c r="U223" s="3"/>
      <c r="V223" s="3"/>
      <c r="W223" s="3"/>
      <c r="X223" s="3"/>
      <c r="Y223" s="3"/>
      <c r="Z223" s="3"/>
    </row>
    <row r="224" spans="1:26" ht="15.75" customHeight="1">
      <c r="A224" s="47"/>
      <c r="B224" s="48"/>
      <c r="C224" s="48"/>
      <c r="D224" s="48"/>
      <c r="E224" s="48"/>
      <c r="F224" s="48"/>
      <c r="G224" s="48"/>
      <c r="H224" s="1"/>
      <c r="I224" s="3"/>
      <c r="J224" s="3"/>
      <c r="K224" s="3"/>
      <c r="L224" s="3"/>
      <c r="M224" s="3"/>
      <c r="N224" s="3"/>
      <c r="O224" s="3"/>
      <c r="P224" s="3"/>
      <c r="Q224" s="3"/>
      <c r="R224" s="3"/>
      <c r="S224" s="3"/>
      <c r="T224" s="3"/>
      <c r="U224" s="3"/>
      <c r="V224" s="3"/>
      <c r="W224" s="3"/>
      <c r="X224" s="3"/>
      <c r="Y224" s="3"/>
      <c r="Z224" s="3"/>
    </row>
    <row r="225" spans="1:26" ht="15.75" customHeight="1">
      <c r="A225" s="47"/>
      <c r="B225" s="48"/>
      <c r="C225" s="48"/>
      <c r="D225" s="48"/>
      <c r="E225" s="48"/>
      <c r="F225" s="48"/>
      <c r="G225" s="48"/>
      <c r="H225" s="1"/>
      <c r="I225" s="3"/>
      <c r="J225" s="3"/>
      <c r="K225" s="3"/>
      <c r="L225" s="3"/>
      <c r="M225" s="3"/>
      <c r="N225" s="3"/>
      <c r="O225" s="3"/>
      <c r="P225" s="3"/>
      <c r="Q225" s="3"/>
      <c r="R225" s="3"/>
      <c r="S225" s="3"/>
      <c r="T225" s="3"/>
      <c r="U225" s="3"/>
      <c r="V225" s="3"/>
      <c r="W225" s="3"/>
      <c r="X225" s="3"/>
      <c r="Y225" s="3"/>
      <c r="Z225" s="3"/>
    </row>
    <row r="226" spans="1:26" ht="15.75" customHeight="1">
      <c r="A226" s="47"/>
      <c r="B226" s="48"/>
      <c r="C226" s="48"/>
      <c r="D226" s="48"/>
      <c r="E226" s="48"/>
      <c r="F226" s="48"/>
      <c r="G226" s="48"/>
      <c r="H226" s="1"/>
      <c r="I226" s="3"/>
      <c r="J226" s="3"/>
      <c r="K226" s="3"/>
      <c r="L226" s="3"/>
      <c r="M226" s="3"/>
      <c r="N226" s="3"/>
      <c r="O226" s="3"/>
      <c r="P226" s="3"/>
      <c r="Q226" s="3"/>
      <c r="R226" s="3"/>
      <c r="S226" s="3"/>
      <c r="T226" s="3"/>
      <c r="U226" s="3"/>
      <c r="V226" s="3"/>
      <c r="W226" s="3"/>
      <c r="X226" s="3"/>
      <c r="Y226" s="3"/>
      <c r="Z226" s="3"/>
    </row>
    <row r="227" spans="1:26" ht="15.75" customHeight="1">
      <c r="A227" s="47"/>
      <c r="B227" s="48"/>
      <c r="C227" s="48"/>
      <c r="D227" s="48"/>
      <c r="E227" s="48"/>
      <c r="F227" s="48"/>
      <c r="G227" s="48"/>
      <c r="H227" s="1"/>
      <c r="I227" s="3"/>
      <c r="J227" s="3"/>
      <c r="K227" s="3"/>
      <c r="L227" s="3"/>
      <c r="M227" s="3"/>
      <c r="N227" s="3"/>
      <c r="O227" s="3"/>
      <c r="P227" s="3"/>
      <c r="Q227" s="3"/>
      <c r="R227" s="3"/>
      <c r="S227" s="3"/>
      <c r="T227" s="3"/>
      <c r="U227" s="3"/>
      <c r="V227" s="3"/>
      <c r="W227" s="3"/>
      <c r="X227" s="3"/>
      <c r="Y227" s="3"/>
      <c r="Z227" s="3"/>
    </row>
    <row r="228" spans="1:26" ht="15.75" customHeight="1">
      <c r="A228" s="47"/>
      <c r="B228" s="48"/>
      <c r="C228" s="48"/>
      <c r="D228" s="48"/>
      <c r="E228" s="48"/>
      <c r="F228" s="48"/>
      <c r="G228" s="48"/>
      <c r="H228" s="1"/>
      <c r="I228" s="3"/>
      <c r="J228" s="3"/>
      <c r="K228" s="3"/>
      <c r="L228" s="3"/>
      <c r="M228" s="3"/>
      <c r="N228" s="3"/>
      <c r="O228" s="3"/>
      <c r="P228" s="3"/>
      <c r="Q228" s="3"/>
      <c r="R228" s="3"/>
      <c r="S228" s="3"/>
      <c r="T228" s="3"/>
      <c r="U228" s="3"/>
      <c r="V228" s="3"/>
      <c r="W228" s="3"/>
      <c r="X228" s="3"/>
      <c r="Y228" s="3"/>
      <c r="Z228" s="3"/>
    </row>
    <row r="229" spans="1:26" ht="15.75" customHeight="1">
      <c r="A229" s="47"/>
      <c r="B229" s="48"/>
      <c r="C229" s="48"/>
      <c r="D229" s="48"/>
      <c r="E229" s="48"/>
      <c r="F229" s="48"/>
      <c r="G229" s="48"/>
      <c r="H229" s="1"/>
      <c r="I229" s="3"/>
      <c r="J229" s="3"/>
      <c r="K229" s="3"/>
      <c r="L229" s="3"/>
      <c r="M229" s="3"/>
      <c r="N229" s="3"/>
      <c r="O229" s="3"/>
      <c r="P229" s="3"/>
      <c r="Q229" s="3"/>
      <c r="R229" s="3"/>
      <c r="S229" s="3"/>
      <c r="T229" s="3"/>
      <c r="U229" s="3"/>
      <c r="V229" s="3"/>
      <c r="W229" s="3"/>
      <c r="X229" s="3"/>
      <c r="Y229" s="3"/>
      <c r="Z229" s="3"/>
    </row>
    <row r="230" spans="1:26" ht="15.75" customHeight="1">
      <c r="A230" s="47"/>
      <c r="B230" s="48"/>
      <c r="C230" s="48"/>
      <c r="D230" s="48"/>
      <c r="E230" s="48"/>
      <c r="F230" s="48"/>
      <c r="G230" s="48"/>
      <c r="H230" s="1"/>
      <c r="I230" s="3"/>
      <c r="J230" s="3"/>
      <c r="K230" s="3"/>
      <c r="L230" s="3"/>
      <c r="M230" s="3"/>
      <c r="N230" s="3"/>
      <c r="O230" s="3"/>
      <c r="P230" s="3"/>
      <c r="Q230" s="3"/>
      <c r="R230" s="3"/>
      <c r="S230" s="3"/>
      <c r="T230" s="3"/>
      <c r="U230" s="3"/>
      <c r="V230" s="3"/>
      <c r="W230" s="3"/>
      <c r="X230" s="3"/>
      <c r="Y230" s="3"/>
      <c r="Z230" s="3"/>
    </row>
    <row r="231" spans="1:26" ht="15.75" customHeight="1">
      <c r="A231" s="47"/>
      <c r="B231" s="48"/>
      <c r="C231" s="48"/>
      <c r="D231" s="48"/>
      <c r="E231" s="48"/>
      <c r="F231" s="48"/>
      <c r="G231" s="48"/>
      <c r="H231" s="1"/>
      <c r="I231" s="3"/>
      <c r="J231" s="3"/>
      <c r="K231" s="3"/>
      <c r="L231" s="3"/>
      <c r="M231" s="3"/>
      <c r="N231" s="3"/>
      <c r="O231" s="3"/>
      <c r="P231" s="3"/>
      <c r="Q231" s="3"/>
      <c r="R231" s="3"/>
      <c r="S231" s="3"/>
      <c r="T231" s="3"/>
      <c r="U231" s="3"/>
      <c r="V231" s="3"/>
      <c r="W231" s="3"/>
      <c r="X231" s="3"/>
      <c r="Y231" s="3"/>
      <c r="Z231" s="3"/>
    </row>
    <row r="232" spans="1:26" ht="15.75" customHeight="1">
      <c r="A232" s="47"/>
      <c r="B232" s="48"/>
      <c r="C232" s="48"/>
      <c r="D232" s="48"/>
      <c r="E232" s="48"/>
      <c r="F232" s="48"/>
      <c r="G232" s="48"/>
      <c r="H232" s="1"/>
      <c r="I232" s="3"/>
      <c r="J232" s="3"/>
      <c r="K232" s="3"/>
      <c r="L232" s="3"/>
      <c r="M232" s="3"/>
      <c r="N232" s="3"/>
      <c r="O232" s="3"/>
      <c r="P232" s="3"/>
      <c r="Q232" s="3"/>
      <c r="R232" s="3"/>
      <c r="S232" s="3"/>
      <c r="T232" s="3"/>
      <c r="U232" s="3"/>
      <c r="V232" s="3"/>
      <c r="W232" s="3"/>
      <c r="X232" s="3"/>
      <c r="Y232" s="3"/>
      <c r="Z232" s="3"/>
    </row>
    <row r="233" spans="1:26" ht="15.75" customHeight="1">
      <c r="A233" s="47"/>
      <c r="B233" s="48"/>
      <c r="C233" s="48"/>
      <c r="D233" s="48"/>
      <c r="E233" s="48"/>
      <c r="F233" s="48"/>
      <c r="G233" s="48"/>
      <c r="H233" s="1"/>
      <c r="I233" s="3"/>
      <c r="J233" s="3"/>
      <c r="K233" s="3"/>
      <c r="L233" s="3"/>
      <c r="M233" s="3"/>
      <c r="N233" s="3"/>
      <c r="O233" s="3"/>
      <c r="P233" s="3"/>
      <c r="Q233" s="3"/>
      <c r="R233" s="3"/>
      <c r="S233" s="3"/>
      <c r="T233" s="3"/>
      <c r="U233" s="3"/>
      <c r="V233" s="3"/>
      <c r="W233" s="3"/>
      <c r="X233" s="3"/>
      <c r="Y233" s="3"/>
      <c r="Z233" s="3"/>
    </row>
    <row r="234" spans="1:26" ht="15.75" customHeight="1">
      <c r="A234" s="47"/>
      <c r="B234" s="48"/>
      <c r="C234" s="48"/>
      <c r="D234" s="48"/>
      <c r="E234" s="48"/>
      <c r="F234" s="48"/>
      <c r="G234" s="48"/>
      <c r="H234" s="1"/>
      <c r="I234" s="3"/>
      <c r="J234" s="3"/>
      <c r="K234" s="3"/>
      <c r="L234" s="3"/>
      <c r="M234" s="3"/>
      <c r="N234" s="3"/>
      <c r="O234" s="3"/>
      <c r="P234" s="3"/>
      <c r="Q234" s="3"/>
      <c r="R234" s="3"/>
      <c r="S234" s="3"/>
      <c r="T234" s="3"/>
      <c r="U234" s="3"/>
      <c r="V234" s="3"/>
      <c r="W234" s="3"/>
      <c r="X234" s="3"/>
      <c r="Y234" s="3"/>
      <c r="Z234" s="3"/>
    </row>
    <row r="235" spans="1:26" ht="15.75" customHeight="1">
      <c r="A235" s="47"/>
      <c r="B235" s="48"/>
      <c r="C235" s="48"/>
      <c r="D235" s="48"/>
      <c r="E235" s="48"/>
      <c r="F235" s="48"/>
      <c r="G235" s="48"/>
      <c r="H235" s="1"/>
      <c r="I235" s="3"/>
      <c r="J235" s="3"/>
      <c r="K235" s="3"/>
      <c r="L235" s="3"/>
      <c r="M235" s="3"/>
      <c r="N235" s="3"/>
      <c r="O235" s="3"/>
      <c r="P235" s="3"/>
      <c r="Q235" s="3"/>
      <c r="R235" s="3"/>
      <c r="S235" s="3"/>
      <c r="T235" s="3"/>
      <c r="U235" s="3"/>
      <c r="V235" s="3"/>
      <c r="W235" s="3"/>
      <c r="X235" s="3"/>
      <c r="Y235" s="3"/>
      <c r="Z235" s="3"/>
    </row>
    <row r="236" spans="1:26" ht="15.75" customHeight="1">
      <c r="A236" s="47"/>
      <c r="B236" s="48"/>
      <c r="C236" s="48"/>
      <c r="D236" s="48"/>
      <c r="E236" s="48"/>
      <c r="F236" s="48"/>
      <c r="G236" s="48"/>
      <c r="H236" s="1"/>
      <c r="I236" s="3"/>
      <c r="J236" s="3"/>
      <c r="K236" s="3"/>
      <c r="L236" s="3"/>
      <c r="M236" s="3"/>
      <c r="N236" s="3"/>
      <c r="O236" s="3"/>
      <c r="P236" s="3"/>
      <c r="Q236" s="3"/>
      <c r="R236" s="3"/>
      <c r="S236" s="3"/>
      <c r="T236" s="3"/>
      <c r="U236" s="3"/>
      <c r="V236" s="3"/>
      <c r="W236" s="3"/>
      <c r="X236" s="3"/>
      <c r="Y236" s="3"/>
      <c r="Z236" s="3"/>
    </row>
    <row r="237" spans="1:26" ht="15.75" customHeight="1">
      <c r="A237" s="47"/>
      <c r="B237" s="48"/>
      <c r="C237" s="48"/>
      <c r="D237" s="48"/>
      <c r="E237" s="48"/>
      <c r="F237" s="48"/>
      <c r="G237" s="48"/>
      <c r="H237" s="1"/>
      <c r="I237" s="3"/>
      <c r="J237" s="3"/>
      <c r="K237" s="3"/>
      <c r="L237" s="3"/>
      <c r="M237" s="3"/>
      <c r="N237" s="3"/>
      <c r="O237" s="3"/>
      <c r="P237" s="3"/>
      <c r="Q237" s="3"/>
      <c r="R237" s="3"/>
      <c r="S237" s="3"/>
      <c r="T237" s="3"/>
      <c r="U237" s="3"/>
      <c r="V237" s="3"/>
      <c r="W237" s="3"/>
      <c r="X237" s="3"/>
      <c r="Y237" s="3"/>
      <c r="Z237" s="3"/>
    </row>
    <row r="238" spans="1:26" ht="15.75" customHeight="1">
      <c r="A238" s="47"/>
      <c r="B238" s="48"/>
      <c r="C238" s="48"/>
      <c r="D238" s="48"/>
      <c r="E238" s="48"/>
      <c r="F238" s="48"/>
      <c r="G238" s="48"/>
      <c r="H238" s="1"/>
      <c r="I238" s="3"/>
      <c r="J238" s="3"/>
      <c r="K238" s="3"/>
      <c r="L238" s="3"/>
      <c r="M238" s="3"/>
      <c r="N238" s="3"/>
      <c r="O238" s="3"/>
      <c r="P238" s="3"/>
      <c r="Q238" s="3"/>
      <c r="R238" s="3"/>
      <c r="S238" s="3"/>
      <c r="T238" s="3"/>
      <c r="U238" s="3"/>
      <c r="V238" s="3"/>
      <c r="W238" s="3"/>
      <c r="X238" s="3"/>
      <c r="Y238" s="3"/>
      <c r="Z238" s="3"/>
    </row>
    <row r="239" spans="1:26" ht="15.75" customHeight="1">
      <c r="A239" s="47"/>
      <c r="B239" s="48"/>
      <c r="C239" s="48"/>
      <c r="D239" s="48"/>
      <c r="E239" s="48"/>
      <c r="F239" s="48"/>
      <c r="G239" s="48"/>
      <c r="H239" s="1"/>
      <c r="I239" s="3"/>
      <c r="J239" s="3"/>
      <c r="K239" s="3"/>
      <c r="L239" s="3"/>
      <c r="M239" s="3"/>
      <c r="N239" s="3"/>
      <c r="O239" s="3"/>
      <c r="P239" s="3"/>
      <c r="Q239" s="3"/>
      <c r="R239" s="3"/>
      <c r="S239" s="3"/>
      <c r="T239" s="3"/>
      <c r="U239" s="3"/>
      <c r="V239" s="3"/>
      <c r="W239" s="3"/>
      <c r="X239" s="3"/>
      <c r="Y239" s="3"/>
      <c r="Z239" s="3"/>
    </row>
    <row r="240" spans="1:26" ht="15.75" customHeight="1">
      <c r="A240" s="47"/>
      <c r="B240" s="48"/>
      <c r="C240" s="48"/>
      <c r="D240" s="48"/>
      <c r="E240" s="48"/>
      <c r="F240" s="48"/>
      <c r="G240" s="48"/>
      <c r="H240" s="1"/>
      <c r="I240" s="3"/>
      <c r="J240" s="3"/>
      <c r="K240" s="3"/>
      <c r="L240" s="3"/>
      <c r="M240" s="3"/>
      <c r="N240" s="3"/>
      <c r="O240" s="3"/>
      <c r="P240" s="3"/>
      <c r="Q240" s="3"/>
      <c r="R240" s="3"/>
      <c r="S240" s="3"/>
      <c r="T240" s="3"/>
      <c r="U240" s="3"/>
      <c r="V240" s="3"/>
      <c r="W240" s="3"/>
      <c r="X240" s="3"/>
      <c r="Y240" s="3"/>
      <c r="Z240" s="3"/>
    </row>
    <row r="241" spans="1:26" ht="15.75" customHeight="1">
      <c r="A241" s="47"/>
      <c r="B241" s="48"/>
      <c r="C241" s="48"/>
      <c r="D241" s="48"/>
      <c r="E241" s="48"/>
      <c r="F241" s="48"/>
      <c r="G241" s="48"/>
      <c r="H241" s="1"/>
      <c r="I241" s="3"/>
      <c r="J241" s="3"/>
      <c r="K241" s="3"/>
      <c r="L241" s="3"/>
      <c r="M241" s="3"/>
      <c r="N241" s="3"/>
      <c r="O241" s="3"/>
      <c r="P241" s="3"/>
      <c r="Q241" s="3"/>
      <c r="R241" s="3"/>
      <c r="S241" s="3"/>
      <c r="T241" s="3"/>
      <c r="U241" s="3"/>
      <c r="V241" s="3"/>
      <c r="W241" s="3"/>
      <c r="X241" s="3"/>
      <c r="Y241" s="3"/>
      <c r="Z241" s="3"/>
    </row>
    <row r="242" spans="1:26" ht="15.75" customHeight="1">
      <c r="A242" s="47"/>
      <c r="B242" s="48"/>
      <c r="C242" s="48"/>
      <c r="D242" s="48"/>
      <c r="E242" s="48"/>
      <c r="F242" s="48"/>
      <c r="G242" s="48"/>
      <c r="H242" s="1"/>
      <c r="I242" s="3"/>
      <c r="J242" s="3"/>
      <c r="K242" s="3"/>
      <c r="L242" s="3"/>
      <c r="M242" s="3"/>
      <c r="N242" s="3"/>
      <c r="O242" s="3"/>
      <c r="P242" s="3"/>
      <c r="Q242" s="3"/>
      <c r="R242" s="3"/>
      <c r="S242" s="3"/>
      <c r="T242" s="3"/>
      <c r="U242" s="3"/>
      <c r="V242" s="3"/>
      <c r="W242" s="3"/>
      <c r="X242" s="3"/>
      <c r="Y242" s="3"/>
      <c r="Z242" s="3"/>
    </row>
    <row r="243" spans="1:26" ht="15.75" customHeight="1">
      <c r="A243" s="47"/>
      <c r="B243" s="48"/>
      <c r="C243" s="48"/>
      <c r="D243" s="48"/>
      <c r="E243" s="48"/>
      <c r="F243" s="48"/>
      <c r="G243" s="48"/>
      <c r="H243" s="1"/>
      <c r="I243" s="3"/>
      <c r="J243" s="3"/>
      <c r="K243" s="3"/>
      <c r="L243" s="3"/>
      <c r="M243" s="3"/>
      <c r="N243" s="3"/>
      <c r="O243" s="3"/>
      <c r="P243" s="3"/>
      <c r="Q243" s="3"/>
      <c r="R243" s="3"/>
      <c r="S243" s="3"/>
      <c r="T243" s="3"/>
      <c r="U243" s="3"/>
      <c r="V243" s="3"/>
      <c r="W243" s="3"/>
      <c r="X243" s="3"/>
      <c r="Y243" s="3"/>
      <c r="Z243" s="3"/>
    </row>
    <row r="244" spans="1:26" ht="15.75" customHeight="1">
      <c r="A244" s="47"/>
      <c r="B244" s="48"/>
      <c r="C244" s="48"/>
      <c r="D244" s="48"/>
      <c r="E244" s="48"/>
      <c r="F244" s="48"/>
      <c r="G244" s="48"/>
      <c r="H244" s="1"/>
      <c r="I244" s="3"/>
      <c r="J244" s="3"/>
      <c r="K244" s="3"/>
      <c r="L244" s="3"/>
      <c r="M244" s="3"/>
      <c r="N244" s="3"/>
      <c r="O244" s="3"/>
      <c r="P244" s="3"/>
      <c r="Q244" s="3"/>
      <c r="R244" s="3"/>
      <c r="S244" s="3"/>
      <c r="T244" s="3"/>
      <c r="U244" s="3"/>
      <c r="V244" s="3"/>
      <c r="W244" s="3"/>
      <c r="X244" s="3"/>
      <c r="Y244" s="3"/>
      <c r="Z244" s="3"/>
    </row>
    <row r="245" spans="1:26" ht="15.75" customHeight="1">
      <c r="A245" s="47"/>
      <c r="B245" s="48"/>
      <c r="C245" s="48"/>
      <c r="D245" s="48"/>
      <c r="E245" s="48"/>
      <c r="F245" s="48"/>
      <c r="G245" s="48"/>
      <c r="H245" s="1"/>
      <c r="I245" s="3"/>
      <c r="J245" s="3"/>
      <c r="K245" s="3"/>
      <c r="L245" s="3"/>
      <c r="M245" s="3"/>
      <c r="N245" s="3"/>
      <c r="O245" s="3"/>
      <c r="P245" s="3"/>
      <c r="Q245" s="3"/>
      <c r="R245" s="3"/>
      <c r="S245" s="3"/>
      <c r="T245" s="3"/>
      <c r="U245" s="3"/>
      <c r="V245" s="3"/>
      <c r="W245" s="3"/>
      <c r="X245" s="3"/>
      <c r="Y245" s="3"/>
      <c r="Z245" s="3"/>
    </row>
    <row r="246" spans="1:26" ht="15.75" customHeight="1">
      <c r="A246" s="47"/>
      <c r="B246" s="48"/>
      <c r="C246" s="48"/>
      <c r="D246" s="48"/>
      <c r="E246" s="48"/>
      <c r="F246" s="48"/>
      <c r="G246" s="48"/>
      <c r="H246" s="1"/>
      <c r="I246" s="3"/>
      <c r="J246" s="3"/>
      <c r="K246" s="3"/>
      <c r="L246" s="3"/>
      <c r="M246" s="3"/>
      <c r="N246" s="3"/>
      <c r="O246" s="3"/>
      <c r="P246" s="3"/>
      <c r="Q246" s="3"/>
      <c r="R246" s="3"/>
      <c r="S246" s="3"/>
      <c r="T246" s="3"/>
      <c r="U246" s="3"/>
      <c r="V246" s="3"/>
      <c r="W246" s="3"/>
      <c r="X246" s="3"/>
      <c r="Y246" s="3"/>
      <c r="Z246" s="3"/>
    </row>
    <row r="247" spans="1:26" ht="15.75" customHeight="1">
      <c r="A247" s="47"/>
      <c r="B247" s="48"/>
      <c r="C247" s="48"/>
      <c r="D247" s="48"/>
      <c r="E247" s="48"/>
      <c r="F247" s="48"/>
      <c r="G247" s="48"/>
      <c r="H247" s="1"/>
      <c r="I247" s="3"/>
      <c r="J247" s="3"/>
      <c r="K247" s="3"/>
      <c r="L247" s="3"/>
      <c r="M247" s="3"/>
      <c r="N247" s="3"/>
      <c r="O247" s="3"/>
      <c r="P247" s="3"/>
      <c r="Q247" s="3"/>
      <c r="R247" s="3"/>
      <c r="S247" s="3"/>
      <c r="T247" s="3"/>
      <c r="U247" s="3"/>
      <c r="V247" s="3"/>
      <c r="W247" s="3"/>
      <c r="X247" s="3"/>
      <c r="Y247" s="3"/>
      <c r="Z247" s="3"/>
    </row>
    <row r="248" spans="1:26" ht="15.75" customHeight="1">
      <c r="A248" s="47"/>
      <c r="B248" s="48"/>
      <c r="C248" s="48"/>
      <c r="D248" s="48"/>
      <c r="E248" s="48"/>
      <c r="F248" s="48"/>
      <c r="G248" s="48"/>
      <c r="H248" s="1"/>
      <c r="I248" s="3"/>
      <c r="J248" s="3"/>
      <c r="K248" s="3"/>
      <c r="L248" s="3"/>
      <c r="M248" s="3"/>
      <c r="N248" s="3"/>
      <c r="O248" s="3"/>
      <c r="P248" s="3"/>
      <c r="Q248" s="3"/>
      <c r="R248" s="3"/>
      <c r="S248" s="3"/>
      <c r="T248" s="3"/>
      <c r="U248" s="3"/>
      <c r="V248" s="3"/>
      <c r="W248" s="3"/>
      <c r="X248" s="3"/>
      <c r="Y248" s="3"/>
      <c r="Z248" s="3"/>
    </row>
    <row r="249" spans="1:26" ht="15.75" customHeight="1">
      <c r="A249" s="47"/>
      <c r="B249" s="48"/>
      <c r="C249" s="48"/>
      <c r="D249" s="48"/>
      <c r="E249" s="48"/>
      <c r="F249" s="48"/>
      <c r="G249" s="48"/>
      <c r="H249" s="1"/>
      <c r="I249" s="3"/>
      <c r="J249" s="3"/>
      <c r="K249" s="3"/>
      <c r="L249" s="3"/>
      <c r="M249" s="3"/>
      <c r="N249" s="3"/>
      <c r="O249" s="3"/>
      <c r="P249" s="3"/>
      <c r="Q249" s="3"/>
      <c r="R249" s="3"/>
      <c r="S249" s="3"/>
      <c r="T249" s="3"/>
      <c r="U249" s="3"/>
      <c r="V249" s="3"/>
      <c r="W249" s="3"/>
      <c r="X249" s="3"/>
      <c r="Y249" s="3"/>
      <c r="Z249" s="3"/>
    </row>
    <row r="250" spans="1:26" ht="15.75" customHeight="1">
      <c r="A250" s="47"/>
      <c r="B250" s="48"/>
      <c r="C250" s="48"/>
      <c r="D250" s="48"/>
      <c r="E250" s="48"/>
      <c r="F250" s="48"/>
      <c r="G250" s="48"/>
      <c r="H250" s="1"/>
      <c r="I250" s="3"/>
      <c r="J250" s="3"/>
      <c r="K250" s="3"/>
      <c r="L250" s="3"/>
      <c r="M250" s="3"/>
      <c r="N250" s="3"/>
      <c r="O250" s="3"/>
      <c r="P250" s="3"/>
      <c r="Q250" s="3"/>
      <c r="R250" s="3"/>
      <c r="S250" s="3"/>
      <c r="T250" s="3"/>
      <c r="U250" s="3"/>
      <c r="V250" s="3"/>
      <c r="W250" s="3"/>
      <c r="X250" s="3"/>
      <c r="Y250" s="3"/>
      <c r="Z250" s="3"/>
    </row>
    <row r="251" spans="1:26" ht="15.75" customHeight="1">
      <c r="A251" s="47"/>
      <c r="B251" s="48"/>
      <c r="C251" s="48"/>
      <c r="D251" s="48"/>
      <c r="E251" s="48"/>
      <c r="F251" s="48"/>
      <c r="G251" s="48"/>
      <c r="H251" s="1"/>
      <c r="I251" s="3"/>
      <c r="J251" s="3"/>
      <c r="K251" s="3"/>
      <c r="L251" s="3"/>
      <c r="M251" s="3"/>
      <c r="N251" s="3"/>
      <c r="O251" s="3"/>
      <c r="P251" s="3"/>
      <c r="Q251" s="3"/>
      <c r="R251" s="3"/>
      <c r="S251" s="3"/>
      <c r="T251" s="3"/>
      <c r="U251" s="3"/>
      <c r="V251" s="3"/>
      <c r="W251" s="3"/>
      <c r="X251" s="3"/>
      <c r="Y251" s="3"/>
      <c r="Z251" s="3"/>
    </row>
    <row r="252" spans="1:26" ht="15.75" customHeight="1">
      <c r="A252" s="47"/>
      <c r="B252" s="48"/>
      <c r="C252" s="48"/>
      <c r="D252" s="48"/>
      <c r="E252" s="48"/>
      <c r="F252" s="48"/>
      <c r="G252" s="48"/>
      <c r="H252" s="1"/>
      <c r="I252" s="3"/>
      <c r="J252" s="3"/>
      <c r="K252" s="3"/>
      <c r="L252" s="3"/>
      <c r="M252" s="3"/>
      <c r="N252" s="3"/>
      <c r="O252" s="3"/>
      <c r="P252" s="3"/>
      <c r="Q252" s="3"/>
      <c r="R252" s="3"/>
      <c r="S252" s="3"/>
      <c r="T252" s="3"/>
      <c r="U252" s="3"/>
      <c r="V252" s="3"/>
      <c r="W252" s="3"/>
      <c r="X252" s="3"/>
      <c r="Y252" s="3"/>
      <c r="Z252" s="3"/>
    </row>
    <row r="253" spans="1:26" ht="15.75" customHeight="1">
      <c r="A253" s="47"/>
      <c r="B253" s="48"/>
      <c r="C253" s="48"/>
      <c r="D253" s="48"/>
      <c r="E253" s="48"/>
      <c r="F253" s="48"/>
      <c r="G253" s="48"/>
      <c r="H253" s="1"/>
      <c r="I253" s="3"/>
      <c r="J253" s="3"/>
      <c r="K253" s="3"/>
      <c r="L253" s="3"/>
      <c r="M253" s="3"/>
      <c r="N253" s="3"/>
      <c r="O253" s="3"/>
      <c r="P253" s="3"/>
      <c r="Q253" s="3"/>
      <c r="R253" s="3"/>
      <c r="S253" s="3"/>
      <c r="T253" s="3"/>
      <c r="U253" s="3"/>
      <c r="V253" s="3"/>
      <c r="W253" s="3"/>
      <c r="X253" s="3"/>
      <c r="Y253" s="3"/>
      <c r="Z253" s="3"/>
    </row>
    <row r="254" spans="1:26" ht="15.75" customHeight="1">
      <c r="A254" s="47"/>
      <c r="B254" s="48"/>
      <c r="C254" s="48"/>
      <c r="D254" s="48"/>
      <c r="E254" s="48"/>
      <c r="F254" s="48"/>
      <c r="G254" s="48"/>
      <c r="H254" s="1"/>
      <c r="I254" s="3"/>
      <c r="J254" s="3"/>
      <c r="K254" s="3"/>
      <c r="L254" s="3"/>
      <c r="M254" s="3"/>
      <c r="N254" s="3"/>
      <c r="O254" s="3"/>
      <c r="P254" s="3"/>
      <c r="Q254" s="3"/>
      <c r="R254" s="3"/>
      <c r="S254" s="3"/>
      <c r="T254" s="3"/>
      <c r="U254" s="3"/>
      <c r="V254" s="3"/>
      <c r="W254" s="3"/>
      <c r="X254" s="3"/>
      <c r="Y254" s="3"/>
      <c r="Z254" s="3"/>
    </row>
    <row r="255" spans="1:26" ht="15.75" customHeight="1">
      <c r="A255" s="47"/>
      <c r="B255" s="48"/>
      <c r="C255" s="48"/>
      <c r="D255" s="48"/>
      <c r="E255" s="48"/>
      <c r="F255" s="48"/>
      <c r="G255" s="48"/>
      <c r="H255" s="1"/>
      <c r="I255" s="3"/>
      <c r="J255" s="3"/>
      <c r="K255" s="3"/>
      <c r="L255" s="3"/>
      <c r="M255" s="3"/>
      <c r="N255" s="3"/>
      <c r="O255" s="3"/>
      <c r="P255" s="3"/>
      <c r="Q255" s="3"/>
      <c r="R255" s="3"/>
      <c r="S255" s="3"/>
      <c r="T255" s="3"/>
      <c r="U255" s="3"/>
      <c r="V255" s="3"/>
      <c r="W255" s="3"/>
      <c r="X255" s="3"/>
      <c r="Y255" s="3"/>
      <c r="Z255" s="3"/>
    </row>
    <row r="256" spans="1:26" ht="15.75" customHeight="1">
      <c r="A256" s="47"/>
      <c r="B256" s="48"/>
      <c r="C256" s="48"/>
      <c r="D256" s="48"/>
      <c r="E256" s="48"/>
      <c r="F256" s="48"/>
      <c r="G256" s="48"/>
      <c r="H256" s="1"/>
      <c r="I256" s="3"/>
      <c r="J256" s="3"/>
      <c r="K256" s="3"/>
      <c r="L256" s="3"/>
      <c r="M256" s="3"/>
      <c r="N256" s="3"/>
      <c r="O256" s="3"/>
      <c r="P256" s="3"/>
      <c r="Q256" s="3"/>
      <c r="R256" s="3"/>
      <c r="S256" s="3"/>
      <c r="T256" s="3"/>
      <c r="U256" s="3"/>
      <c r="V256" s="3"/>
      <c r="W256" s="3"/>
      <c r="X256" s="3"/>
      <c r="Y256" s="3"/>
      <c r="Z256" s="3"/>
    </row>
    <row r="257" spans="1:26" ht="15.75" customHeight="1">
      <c r="A257" s="47"/>
      <c r="B257" s="48"/>
      <c r="C257" s="48"/>
      <c r="D257" s="48"/>
      <c r="E257" s="48"/>
      <c r="F257" s="48"/>
      <c r="G257" s="48"/>
      <c r="H257" s="1"/>
      <c r="I257" s="3"/>
      <c r="J257" s="3"/>
      <c r="K257" s="3"/>
      <c r="L257" s="3"/>
      <c r="M257" s="3"/>
      <c r="N257" s="3"/>
      <c r="O257" s="3"/>
      <c r="P257" s="3"/>
      <c r="Q257" s="3"/>
      <c r="R257" s="3"/>
      <c r="S257" s="3"/>
      <c r="T257" s="3"/>
      <c r="U257" s="3"/>
      <c r="V257" s="3"/>
      <c r="W257" s="3"/>
      <c r="X257" s="3"/>
      <c r="Y257" s="3"/>
      <c r="Z257" s="3"/>
    </row>
    <row r="258" spans="1:26" ht="15.75" customHeight="1">
      <c r="A258" s="47"/>
      <c r="B258" s="48"/>
      <c r="C258" s="48"/>
      <c r="D258" s="48"/>
      <c r="E258" s="48"/>
      <c r="F258" s="48"/>
      <c r="G258" s="48"/>
      <c r="H258" s="1"/>
      <c r="I258" s="3"/>
      <c r="J258" s="3"/>
      <c r="K258" s="3"/>
      <c r="L258" s="3"/>
      <c r="M258" s="3"/>
      <c r="N258" s="3"/>
      <c r="O258" s="3"/>
      <c r="P258" s="3"/>
      <c r="Q258" s="3"/>
      <c r="R258" s="3"/>
      <c r="S258" s="3"/>
      <c r="T258" s="3"/>
      <c r="U258" s="3"/>
      <c r="V258" s="3"/>
      <c r="W258" s="3"/>
      <c r="X258" s="3"/>
      <c r="Y258" s="3"/>
      <c r="Z258" s="3"/>
    </row>
    <row r="259" spans="1:26" ht="15.75" customHeight="1">
      <c r="A259" s="47"/>
      <c r="B259" s="48"/>
      <c r="C259" s="48"/>
      <c r="D259" s="48"/>
      <c r="E259" s="48"/>
      <c r="F259" s="48"/>
      <c r="G259" s="48"/>
      <c r="H259" s="1"/>
      <c r="I259" s="3"/>
      <c r="J259" s="3"/>
      <c r="K259" s="3"/>
      <c r="L259" s="3"/>
      <c r="M259" s="3"/>
      <c r="N259" s="3"/>
      <c r="O259" s="3"/>
      <c r="P259" s="3"/>
      <c r="Q259" s="3"/>
      <c r="R259" s="3"/>
      <c r="S259" s="3"/>
      <c r="T259" s="3"/>
      <c r="U259" s="3"/>
      <c r="V259" s="3"/>
      <c r="W259" s="3"/>
      <c r="X259" s="3"/>
      <c r="Y259" s="3"/>
      <c r="Z259" s="3"/>
    </row>
    <row r="260" spans="1:26" ht="15.75" customHeight="1">
      <c r="A260" s="47"/>
      <c r="B260" s="48"/>
      <c r="C260" s="48"/>
      <c r="D260" s="48"/>
      <c r="E260" s="48"/>
      <c r="F260" s="48"/>
      <c r="G260" s="48"/>
      <c r="H260" s="1"/>
      <c r="I260" s="3"/>
      <c r="J260" s="3"/>
      <c r="K260" s="3"/>
      <c r="L260" s="3"/>
      <c r="M260" s="3"/>
      <c r="N260" s="3"/>
      <c r="O260" s="3"/>
      <c r="P260" s="3"/>
      <c r="Q260" s="3"/>
      <c r="R260" s="3"/>
      <c r="S260" s="3"/>
      <c r="T260" s="3"/>
      <c r="U260" s="3"/>
      <c r="V260" s="3"/>
      <c r="W260" s="3"/>
      <c r="X260" s="3"/>
      <c r="Y260" s="3"/>
      <c r="Z260" s="3"/>
    </row>
    <row r="261" spans="1:26" ht="15.75" customHeight="1">
      <c r="A261" s="47"/>
      <c r="B261" s="48"/>
      <c r="C261" s="48"/>
      <c r="D261" s="48"/>
      <c r="E261" s="48"/>
      <c r="F261" s="48"/>
      <c r="G261" s="48"/>
      <c r="H261" s="1"/>
      <c r="I261" s="3"/>
      <c r="J261" s="3"/>
      <c r="K261" s="3"/>
      <c r="L261" s="3"/>
      <c r="M261" s="3"/>
      <c r="N261" s="3"/>
      <c r="O261" s="3"/>
      <c r="P261" s="3"/>
      <c r="Q261" s="3"/>
      <c r="R261" s="3"/>
      <c r="S261" s="3"/>
      <c r="T261" s="3"/>
      <c r="U261" s="3"/>
      <c r="V261" s="3"/>
      <c r="W261" s="3"/>
      <c r="X261" s="3"/>
      <c r="Y261" s="3"/>
      <c r="Z261" s="3"/>
    </row>
    <row r="262" spans="1:26" ht="15.75" customHeight="1">
      <c r="A262" s="47"/>
      <c r="B262" s="48"/>
      <c r="C262" s="48"/>
      <c r="D262" s="48"/>
      <c r="E262" s="48"/>
      <c r="F262" s="48"/>
      <c r="G262" s="48"/>
      <c r="H262" s="1"/>
      <c r="I262" s="3"/>
      <c r="J262" s="3"/>
      <c r="K262" s="3"/>
      <c r="L262" s="3"/>
      <c r="M262" s="3"/>
      <c r="N262" s="3"/>
      <c r="O262" s="3"/>
      <c r="P262" s="3"/>
      <c r="Q262" s="3"/>
      <c r="R262" s="3"/>
      <c r="S262" s="3"/>
      <c r="T262" s="3"/>
      <c r="U262" s="3"/>
      <c r="V262" s="3"/>
      <c r="W262" s="3"/>
      <c r="X262" s="3"/>
      <c r="Y262" s="3"/>
      <c r="Z262" s="3"/>
    </row>
    <row r="263" spans="1:26" ht="15.75" customHeight="1">
      <c r="A263" s="47"/>
      <c r="B263" s="48"/>
      <c r="C263" s="48"/>
      <c r="D263" s="48"/>
      <c r="E263" s="48"/>
      <c r="F263" s="48"/>
      <c r="G263" s="48"/>
      <c r="H263" s="1"/>
      <c r="I263" s="3"/>
      <c r="J263" s="3"/>
      <c r="K263" s="3"/>
      <c r="L263" s="3"/>
      <c r="M263" s="3"/>
      <c r="N263" s="3"/>
      <c r="O263" s="3"/>
      <c r="P263" s="3"/>
      <c r="Q263" s="3"/>
      <c r="R263" s="3"/>
      <c r="S263" s="3"/>
      <c r="T263" s="3"/>
      <c r="U263" s="3"/>
      <c r="V263" s="3"/>
      <c r="W263" s="3"/>
      <c r="X263" s="3"/>
      <c r="Y263" s="3"/>
      <c r="Z263" s="3"/>
    </row>
    <row r="264" spans="1:26" ht="15.75" customHeight="1">
      <c r="A264" s="47"/>
      <c r="B264" s="48"/>
      <c r="C264" s="48"/>
      <c r="D264" s="48"/>
      <c r="E264" s="48"/>
      <c r="F264" s="48"/>
      <c r="G264" s="48"/>
      <c r="H264" s="1"/>
      <c r="I264" s="3"/>
      <c r="J264" s="3"/>
      <c r="K264" s="3"/>
      <c r="L264" s="3"/>
      <c r="M264" s="3"/>
      <c r="N264" s="3"/>
      <c r="O264" s="3"/>
      <c r="P264" s="3"/>
      <c r="Q264" s="3"/>
      <c r="R264" s="3"/>
      <c r="S264" s="3"/>
      <c r="T264" s="3"/>
      <c r="U264" s="3"/>
      <c r="V264" s="3"/>
      <c r="W264" s="3"/>
      <c r="X264" s="3"/>
      <c r="Y264" s="3"/>
      <c r="Z264" s="3"/>
    </row>
    <row r="265" spans="1:26" ht="15.75" customHeight="1">
      <c r="A265" s="47"/>
      <c r="B265" s="48"/>
      <c r="C265" s="48"/>
      <c r="D265" s="48"/>
      <c r="E265" s="48"/>
      <c r="F265" s="48"/>
      <c r="G265" s="48"/>
      <c r="H265" s="1"/>
      <c r="I265" s="3"/>
      <c r="J265" s="3"/>
      <c r="K265" s="3"/>
      <c r="L265" s="3"/>
      <c r="M265" s="3"/>
      <c r="N265" s="3"/>
      <c r="O265" s="3"/>
      <c r="P265" s="3"/>
      <c r="Q265" s="3"/>
      <c r="R265" s="3"/>
      <c r="S265" s="3"/>
      <c r="T265" s="3"/>
      <c r="U265" s="3"/>
      <c r="V265" s="3"/>
      <c r="W265" s="3"/>
      <c r="X265" s="3"/>
      <c r="Y265" s="3"/>
      <c r="Z265" s="3"/>
    </row>
    <row r="266" spans="1:26" ht="15.75" customHeight="1">
      <c r="A266" s="47"/>
      <c r="B266" s="48"/>
      <c r="C266" s="48"/>
      <c r="D266" s="48"/>
      <c r="E266" s="48"/>
      <c r="F266" s="48"/>
      <c r="G266" s="48"/>
      <c r="H266" s="1"/>
      <c r="I266" s="3"/>
      <c r="J266" s="3"/>
      <c r="K266" s="3"/>
      <c r="L266" s="3"/>
      <c r="M266" s="3"/>
      <c r="N266" s="3"/>
      <c r="O266" s="3"/>
      <c r="P266" s="3"/>
      <c r="Q266" s="3"/>
      <c r="R266" s="3"/>
      <c r="S266" s="3"/>
      <c r="T266" s="3"/>
      <c r="U266" s="3"/>
      <c r="V266" s="3"/>
      <c r="W266" s="3"/>
      <c r="X266" s="3"/>
      <c r="Y266" s="3"/>
      <c r="Z266" s="3"/>
    </row>
    <row r="267" spans="1:26" ht="15.75" customHeight="1">
      <c r="A267" s="47"/>
      <c r="B267" s="48"/>
      <c r="C267" s="48"/>
      <c r="D267" s="48"/>
      <c r="E267" s="48"/>
      <c r="F267" s="48"/>
      <c r="G267" s="48"/>
      <c r="H267" s="1"/>
      <c r="I267" s="3"/>
      <c r="J267" s="3"/>
      <c r="K267" s="3"/>
      <c r="L267" s="3"/>
      <c r="M267" s="3"/>
      <c r="N267" s="3"/>
      <c r="O267" s="3"/>
      <c r="P267" s="3"/>
      <c r="Q267" s="3"/>
      <c r="R267" s="3"/>
      <c r="S267" s="3"/>
      <c r="T267" s="3"/>
      <c r="U267" s="3"/>
      <c r="V267" s="3"/>
      <c r="W267" s="3"/>
      <c r="X267" s="3"/>
      <c r="Y267" s="3"/>
      <c r="Z267" s="3"/>
    </row>
    <row r="268" spans="1:26" ht="15.75" customHeight="1">
      <c r="A268" s="47"/>
      <c r="B268" s="48"/>
      <c r="C268" s="48"/>
      <c r="D268" s="48"/>
      <c r="E268" s="48"/>
      <c r="F268" s="48"/>
      <c r="G268" s="48"/>
      <c r="H268" s="1"/>
      <c r="I268" s="3"/>
      <c r="J268" s="3"/>
      <c r="K268" s="3"/>
      <c r="L268" s="3"/>
      <c r="M268" s="3"/>
      <c r="N268" s="3"/>
      <c r="O268" s="3"/>
      <c r="P268" s="3"/>
      <c r="Q268" s="3"/>
      <c r="R268" s="3"/>
      <c r="S268" s="3"/>
      <c r="T268" s="3"/>
      <c r="U268" s="3"/>
      <c r="V268" s="3"/>
      <c r="W268" s="3"/>
      <c r="X268" s="3"/>
      <c r="Y268" s="3"/>
      <c r="Z268" s="3"/>
    </row>
    <row r="269" spans="1:26" ht="15.75" customHeight="1">
      <c r="A269" s="47"/>
      <c r="B269" s="48"/>
      <c r="C269" s="48"/>
      <c r="D269" s="48"/>
      <c r="E269" s="48"/>
      <c r="F269" s="48"/>
      <c r="G269" s="48"/>
      <c r="H269" s="1"/>
      <c r="I269" s="3"/>
      <c r="J269" s="3"/>
      <c r="K269" s="3"/>
      <c r="L269" s="3"/>
      <c r="M269" s="3"/>
      <c r="N269" s="3"/>
      <c r="O269" s="3"/>
      <c r="P269" s="3"/>
      <c r="Q269" s="3"/>
      <c r="R269" s="3"/>
      <c r="S269" s="3"/>
      <c r="T269" s="3"/>
      <c r="U269" s="3"/>
      <c r="V269" s="3"/>
      <c r="W269" s="3"/>
      <c r="X269" s="3"/>
      <c r="Y269" s="3"/>
      <c r="Z269" s="3"/>
    </row>
    <row r="270" spans="1:26" ht="15.75" customHeight="1">
      <c r="A270" s="47"/>
      <c r="B270" s="48"/>
      <c r="C270" s="48"/>
      <c r="D270" s="48"/>
      <c r="E270" s="48"/>
      <c r="F270" s="48"/>
      <c r="G270" s="48"/>
      <c r="H270" s="1"/>
      <c r="I270" s="3"/>
      <c r="J270" s="3"/>
      <c r="K270" s="3"/>
      <c r="L270" s="3"/>
      <c r="M270" s="3"/>
      <c r="N270" s="3"/>
      <c r="O270" s="3"/>
      <c r="P270" s="3"/>
      <c r="Q270" s="3"/>
      <c r="R270" s="3"/>
      <c r="S270" s="3"/>
      <c r="T270" s="3"/>
      <c r="U270" s="3"/>
      <c r="V270" s="3"/>
      <c r="W270" s="3"/>
      <c r="X270" s="3"/>
      <c r="Y270" s="3"/>
      <c r="Z270" s="3"/>
    </row>
    <row r="271" spans="1:26" ht="15.75" customHeight="1">
      <c r="A271" s="47"/>
      <c r="B271" s="48"/>
      <c r="C271" s="48"/>
      <c r="D271" s="48"/>
      <c r="E271" s="48"/>
      <c r="F271" s="48"/>
      <c r="G271" s="48"/>
      <c r="H271" s="1"/>
      <c r="I271" s="3"/>
      <c r="J271" s="3"/>
      <c r="K271" s="3"/>
      <c r="L271" s="3"/>
      <c r="M271" s="3"/>
      <c r="N271" s="3"/>
      <c r="O271" s="3"/>
      <c r="P271" s="3"/>
      <c r="Q271" s="3"/>
      <c r="R271" s="3"/>
      <c r="S271" s="3"/>
      <c r="T271" s="3"/>
      <c r="U271" s="3"/>
      <c r="V271" s="3"/>
      <c r="W271" s="3"/>
      <c r="X271" s="3"/>
      <c r="Y271" s="3"/>
      <c r="Z271" s="3"/>
    </row>
    <row r="272" spans="1:26" ht="15.75" customHeight="1">
      <c r="A272" s="47"/>
      <c r="B272" s="48"/>
      <c r="C272" s="48"/>
      <c r="D272" s="48"/>
      <c r="E272" s="48"/>
      <c r="F272" s="48"/>
      <c r="G272" s="48"/>
      <c r="H272" s="1"/>
      <c r="I272" s="3"/>
      <c r="J272" s="3"/>
      <c r="K272" s="3"/>
      <c r="L272" s="3"/>
      <c r="M272" s="3"/>
      <c r="N272" s="3"/>
      <c r="O272" s="3"/>
      <c r="P272" s="3"/>
      <c r="Q272" s="3"/>
      <c r="R272" s="3"/>
      <c r="S272" s="3"/>
      <c r="T272" s="3"/>
      <c r="U272" s="3"/>
      <c r="V272" s="3"/>
      <c r="W272" s="3"/>
      <c r="X272" s="3"/>
      <c r="Y272" s="3"/>
      <c r="Z272" s="3"/>
    </row>
    <row r="273" spans="1:26" ht="15.75" customHeight="1">
      <c r="A273" s="47"/>
      <c r="B273" s="48"/>
      <c r="C273" s="48"/>
      <c r="D273" s="48"/>
      <c r="E273" s="48"/>
      <c r="F273" s="48"/>
      <c r="G273" s="48"/>
      <c r="H273" s="1"/>
      <c r="I273" s="3"/>
      <c r="J273" s="3"/>
      <c r="K273" s="3"/>
      <c r="L273" s="3"/>
      <c r="M273" s="3"/>
      <c r="N273" s="3"/>
      <c r="O273" s="3"/>
      <c r="P273" s="3"/>
      <c r="Q273" s="3"/>
      <c r="R273" s="3"/>
      <c r="S273" s="3"/>
      <c r="T273" s="3"/>
      <c r="U273" s="3"/>
      <c r="V273" s="3"/>
      <c r="W273" s="3"/>
      <c r="X273" s="3"/>
      <c r="Y273" s="3"/>
      <c r="Z273" s="3"/>
    </row>
    <row r="274" spans="1:26" ht="15.75" customHeight="1">
      <c r="A274" s="47"/>
      <c r="B274" s="48"/>
      <c r="C274" s="48"/>
      <c r="D274" s="48"/>
      <c r="E274" s="48"/>
      <c r="F274" s="48"/>
      <c r="G274" s="48"/>
      <c r="H274" s="1"/>
      <c r="I274" s="3"/>
      <c r="J274" s="3"/>
      <c r="K274" s="3"/>
      <c r="L274" s="3"/>
      <c r="M274" s="3"/>
      <c r="N274" s="3"/>
      <c r="O274" s="3"/>
      <c r="P274" s="3"/>
      <c r="Q274" s="3"/>
      <c r="R274" s="3"/>
      <c r="S274" s="3"/>
      <c r="T274" s="3"/>
      <c r="U274" s="3"/>
      <c r="V274" s="3"/>
      <c r="W274" s="3"/>
      <c r="X274" s="3"/>
      <c r="Y274" s="3"/>
      <c r="Z274" s="3"/>
    </row>
    <row r="275" spans="1:26" ht="15.75" customHeight="1">
      <c r="A275" s="47"/>
      <c r="B275" s="48"/>
      <c r="C275" s="48"/>
      <c r="D275" s="48"/>
      <c r="E275" s="48"/>
      <c r="F275" s="48"/>
      <c r="G275" s="48"/>
      <c r="H275" s="1"/>
      <c r="I275" s="3"/>
      <c r="J275" s="3"/>
      <c r="K275" s="3"/>
      <c r="L275" s="3"/>
      <c r="M275" s="3"/>
      <c r="N275" s="3"/>
      <c r="O275" s="3"/>
      <c r="P275" s="3"/>
      <c r="Q275" s="3"/>
      <c r="R275" s="3"/>
      <c r="S275" s="3"/>
      <c r="T275" s="3"/>
      <c r="U275" s="3"/>
      <c r="V275" s="3"/>
      <c r="W275" s="3"/>
      <c r="X275" s="3"/>
      <c r="Y275" s="3"/>
      <c r="Z275" s="3"/>
    </row>
    <row r="276" spans="1:26" ht="15.75" customHeight="1">
      <c r="A276" s="47"/>
      <c r="B276" s="48"/>
      <c r="C276" s="48"/>
      <c r="D276" s="48"/>
      <c r="E276" s="48"/>
      <c r="F276" s="48"/>
      <c r="G276" s="48"/>
      <c r="H276" s="1"/>
      <c r="I276" s="3"/>
      <c r="J276" s="3"/>
      <c r="K276" s="3"/>
      <c r="L276" s="3"/>
      <c r="M276" s="3"/>
      <c r="N276" s="3"/>
      <c r="O276" s="3"/>
      <c r="P276" s="3"/>
      <c r="Q276" s="3"/>
      <c r="R276" s="3"/>
      <c r="S276" s="3"/>
      <c r="T276" s="3"/>
      <c r="U276" s="3"/>
      <c r="V276" s="3"/>
      <c r="W276" s="3"/>
      <c r="X276" s="3"/>
      <c r="Y276" s="3"/>
      <c r="Z276" s="3"/>
    </row>
    <row r="277" spans="1:26" ht="15.75" customHeight="1">
      <c r="A277" s="47"/>
      <c r="B277" s="48"/>
      <c r="C277" s="48"/>
      <c r="D277" s="48"/>
      <c r="E277" s="48"/>
      <c r="F277" s="48"/>
      <c r="G277" s="48"/>
      <c r="H277" s="1"/>
      <c r="I277" s="3"/>
      <c r="J277" s="3"/>
      <c r="K277" s="3"/>
      <c r="L277" s="3"/>
      <c r="M277" s="3"/>
      <c r="N277" s="3"/>
      <c r="O277" s="3"/>
      <c r="P277" s="3"/>
      <c r="Q277" s="3"/>
      <c r="R277" s="3"/>
      <c r="S277" s="3"/>
      <c r="T277" s="3"/>
      <c r="U277" s="3"/>
      <c r="V277" s="3"/>
      <c r="W277" s="3"/>
      <c r="X277" s="3"/>
      <c r="Y277" s="3"/>
      <c r="Z277" s="3"/>
    </row>
    <row r="278" spans="1:26" ht="15.75" customHeight="1">
      <c r="A278" s="47"/>
      <c r="B278" s="48"/>
      <c r="C278" s="48"/>
      <c r="D278" s="48"/>
      <c r="E278" s="48"/>
      <c r="F278" s="48"/>
      <c r="G278" s="48"/>
      <c r="H278" s="1"/>
      <c r="I278" s="3"/>
      <c r="J278" s="3"/>
      <c r="K278" s="3"/>
      <c r="L278" s="3"/>
      <c r="M278" s="3"/>
      <c r="N278" s="3"/>
      <c r="O278" s="3"/>
      <c r="P278" s="3"/>
      <c r="Q278" s="3"/>
      <c r="R278" s="3"/>
      <c r="S278" s="3"/>
      <c r="T278" s="3"/>
      <c r="U278" s="3"/>
      <c r="V278" s="3"/>
      <c r="W278" s="3"/>
      <c r="X278" s="3"/>
      <c r="Y278" s="3"/>
      <c r="Z278" s="3"/>
    </row>
    <row r="279" spans="1:26" ht="15.75" customHeight="1">
      <c r="A279" s="47"/>
      <c r="B279" s="48"/>
      <c r="C279" s="48"/>
      <c r="D279" s="48"/>
      <c r="E279" s="48"/>
      <c r="F279" s="48"/>
      <c r="G279" s="48"/>
      <c r="H279" s="1"/>
      <c r="I279" s="3"/>
      <c r="J279" s="3"/>
      <c r="K279" s="3"/>
      <c r="L279" s="3"/>
      <c r="M279" s="3"/>
      <c r="N279" s="3"/>
      <c r="O279" s="3"/>
      <c r="P279" s="3"/>
      <c r="Q279" s="3"/>
      <c r="R279" s="3"/>
      <c r="S279" s="3"/>
      <c r="T279" s="3"/>
      <c r="U279" s="3"/>
      <c r="V279" s="3"/>
      <c r="W279" s="3"/>
      <c r="X279" s="3"/>
      <c r="Y279" s="3"/>
      <c r="Z279" s="3"/>
    </row>
    <row r="280" spans="1:26" ht="15.75" customHeight="1">
      <c r="A280" s="47"/>
      <c r="B280" s="48"/>
      <c r="C280" s="48"/>
      <c r="D280" s="48"/>
      <c r="E280" s="48"/>
      <c r="F280" s="48"/>
      <c r="G280" s="48"/>
      <c r="H280" s="1"/>
      <c r="I280" s="3"/>
      <c r="J280" s="3"/>
      <c r="K280" s="3"/>
      <c r="L280" s="3"/>
      <c r="M280" s="3"/>
      <c r="N280" s="3"/>
      <c r="O280" s="3"/>
      <c r="P280" s="3"/>
      <c r="Q280" s="3"/>
      <c r="R280" s="3"/>
      <c r="S280" s="3"/>
      <c r="T280" s="3"/>
      <c r="U280" s="3"/>
      <c r="V280" s="3"/>
      <c r="W280" s="3"/>
      <c r="X280" s="3"/>
      <c r="Y280" s="3"/>
      <c r="Z280" s="3"/>
    </row>
    <row r="281" spans="1:26" ht="15.75" customHeight="1">
      <c r="A281" s="47"/>
      <c r="B281" s="48"/>
      <c r="C281" s="48"/>
      <c r="D281" s="48"/>
      <c r="E281" s="48"/>
      <c r="F281" s="48"/>
      <c r="G281" s="48"/>
      <c r="H281" s="1"/>
      <c r="I281" s="3"/>
      <c r="J281" s="3"/>
      <c r="K281" s="3"/>
      <c r="L281" s="3"/>
      <c r="M281" s="3"/>
      <c r="N281" s="3"/>
      <c r="O281" s="3"/>
      <c r="P281" s="3"/>
      <c r="Q281" s="3"/>
      <c r="R281" s="3"/>
      <c r="S281" s="3"/>
      <c r="T281" s="3"/>
      <c r="U281" s="3"/>
      <c r="V281" s="3"/>
      <c r="W281" s="3"/>
      <c r="X281" s="3"/>
      <c r="Y281" s="3"/>
      <c r="Z281" s="3"/>
    </row>
    <row r="282" spans="1:26" ht="15.75" customHeight="1">
      <c r="A282" s="47"/>
      <c r="B282" s="48"/>
      <c r="C282" s="48"/>
      <c r="D282" s="48"/>
      <c r="E282" s="48"/>
      <c r="F282" s="48"/>
      <c r="G282" s="48"/>
      <c r="H282" s="1"/>
      <c r="I282" s="3"/>
      <c r="J282" s="3"/>
      <c r="K282" s="3"/>
      <c r="L282" s="3"/>
      <c r="M282" s="3"/>
      <c r="N282" s="3"/>
      <c r="O282" s="3"/>
      <c r="P282" s="3"/>
      <c r="Q282" s="3"/>
      <c r="R282" s="3"/>
      <c r="S282" s="3"/>
      <c r="T282" s="3"/>
      <c r="U282" s="3"/>
      <c r="V282" s="3"/>
      <c r="W282" s="3"/>
      <c r="X282" s="3"/>
      <c r="Y282" s="3"/>
      <c r="Z282" s="3"/>
    </row>
    <row r="283" spans="1:26" ht="15.75" customHeight="1">
      <c r="A283" s="47"/>
      <c r="B283" s="48"/>
      <c r="C283" s="48"/>
      <c r="D283" s="48"/>
      <c r="E283" s="48"/>
      <c r="F283" s="48"/>
      <c r="G283" s="48"/>
      <c r="H283" s="1"/>
      <c r="I283" s="3"/>
      <c r="J283" s="3"/>
      <c r="K283" s="3"/>
      <c r="L283" s="3"/>
      <c r="M283" s="3"/>
      <c r="N283" s="3"/>
      <c r="O283" s="3"/>
      <c r="P283" s="3"/>
      <c r="Q283" s="3"/>
      <c r="R283" s="3"/>
      <c r="S283" s="3"/>
      <c r="T283" s="3"/>
      <c r="U283" s="3"/>
      <c r="V283" s="3"/>
      <c r="W283" s="3"/>
      <c r="X283" s="3"/>
      <c r="Y283" s="3"/>
      <c r="Z283" s="3"/>
    </row>
    <row r="284" spans="1:26" ht="15.75" customHeight="1">
      <c r="A284" s="47"/>
      <c r="B284" s="48"/>
      <c r="C284" s="48"/>
      <c r="D284" s="48"/>
      <c r="E284" s="48"/>
      <c r="F284" s="48"/>
      <c r="G284" s="48"/>
      <c r="H284" s="1"/>
      <c r="I284" s="3"/>
      <c r="J284" s="3"/>
      <c r="K284" s="3"/>
      <c r="L284" s="3"/>
      <c r="M284" s="3"/>
      <c r="N284" s="3"/>
      <c r="O284" s="3"/>
      <c r="P284" s="3"/>
      <c r="Q284" s="3"/>
      <c r="R284" s="3"/>
      <c r="S284" s="3"/>
      <c r="T284" s="3"/>
      <c r="U284" s="3"/>
      <c r="V284" s="3"/>
      <c r="W284" s="3"/>
      <c r="X284" s="3"/>
      <c r="Y284" s="3"/>
      <c r="Z284" s="3"/>
    </row>
    <row r="285" spans="1:26" ht="15.75" customHeight="1">
      <c r="A285" s="47"/>
      <c r="B285" s="48"/>
      <c r="C285" s="48"/>
      <c r="D285" s="48"/>
      <c r="E285" s="48"/>
      <c r="F285" s="48"/>
      <c r="G285" s="48"/>
      <c r="H285" s="1"/>
      <c r="I285" s="3"/>
      <c r="J285" s="3"/>
      <c r="K285" s="3"/>
      <c r="L285" s="3"/>
      <c r="M285" s="3"/>
      <c r="N285" s="3"/>
      <c r="O285" s="3"/>
      <c r="P285" s="3"/>
      <c r="Q285" s="3"/>
      <c r="R285" s="3"/>
      <c r="S285" s="3"/>
      <c r="T285" s="3"/>
      <c r="U285" s="3"/>
      <c r="V285" s="3"/>
      <c r="W285" s="3"/>
      <c r="X285" s="3"/>
      <c r="Y285" s="3"/>
      <c r="Z285" s="3"/>
    </row>
    <row r="286" spans="1:26" ht="15.75" customHeight="1">
      <c r="A286" s="47"/>
      <c r="B286" s="48"/>
      <c r="C286" s="48"/>
      <c r="D286" s="48"/>
      <c r="E286" s="48"/>
      <c r="F286" s="48"/>
      <c r="G286" s="48"/>
      <c r="H286" s="1"/>
      <c r="I286" s="3"/>
      <c r="J286" s="3"/>
      <c r="K286" s="3"/>
      <c r="L286" s="3"/>
      <c r="M286" s="3"/>
      <c r="N286" s="3"/>
      <c r="O286" s="3"/>
      <c r="P286" s="3"/>
      <c r="Q286" s="3"/>
      <c r="R286" s="3"/>
      <c r="S286" s="3"/>
      <c r="T286" s="3"/>
      <c r="U286" s="3"/>
      <c r="V286" s="3"/>
      <c r="W286" s="3"/>
      <c r="X286" s="3"/>
      <c r="Y286" s="3"/>
      <c r="Z286" s="3"/>
    </row>
    <row r="287" spans="1:26" ht="15.75" customHeight="1">
      <c r="A287" s="47"/>
      <c r="B287" s="48"/>
      <c r="C287" s="48"/>
      <c r="D287" s="48"/>
      <c r="E287" s="48"/>
      <c r="F287" s="48"/>
      <c r="G287" s="48"/>
      <c r="H287" s="1"/>
      <c r="I287" s="3"/>
      <c r="J287" s="3"/>
      <c r="K287" s="3"/>
      <c r="L287" s="3"/>
      <c r="M287" s="3"/>
      <c r="N287" s="3"/>
      <c r="O287" s="3"/>
      <c r="P287" s="3"/>
      <c r="Q287" s="3"/>
      <c r="R287" s="3"/>
      <c r="S287" s="3"/>
      <c r="T287" s="3"/>
      <c r="U287" s="3"/>
      <c r="V287" s="3"/>
      <c r="W287" s="3"/>
      <c r="X287" s="3"/>
      <c r="Y287" s="3"/>
      <c r="Z287" s="3"/>
    </row>
    <row r="288" spans="1:26" ht="15.75" customHeight="1">
      <c r="A288" s="47"/>
      <c r="B288" s="48"/>
      <c r="C288" s="48"/>
      <c r="D288" s="48"/>
      <c r="E288" s="48"/>
      <c r="F288" s="48"/>
      <c r="G288" s="48"/>
      <c r="H288" s="1"/>
      <c r="I288" s="3"/>
      <c r="J288" s="3"/>
      <c r="K288" s="3"/>
      <c r="L288" s="3"/>
      <c r="M288" s="3"/>
      <c r="N288" s="3"/>
      <c r="O288" s="3"/>
      <c r="P288" s="3"/>
      <c r="Q288" s="3"/>
      <c r="R288" s="3"/>
      <c r="S288" s="3"/>
      <c r="T288" s="3"/>
      <c r="U288" s="3"/>
      <c r="V288" s="3"/>
      <c r="W288" s="3"/>
      <c r="X288" s="3"/>
      <c r="Y288" s="3"/>
      <c r="Z288" s="3"/>
    </row>
    <row r="289" spans="1:26" ht="15.75" customHeight="1">
      <c r="A289" s="47"/>
      <c r="B289" s="48"/>
      <c r="C289" s="48"/>
      <c r="D289" s="48"/>
      <c r="E289" s="48"/>
      <c r="F289" s="48"/>
      <c r="G289" s="48"/>
      <c r="H289" s="1"/>
      <c r="I289" s="3"/>
      <c r="J289" s="3"/>
      <c r="K289" s="3"/>
      <c r="L289" s="3"/>
      <c r="M289" s="3"/>
      <c r="N289" s="3"/>
      <c r="O289" s="3"/>
      <c r="P289" s="3"/>
      <c r="Q289" s="3"/>
      <c r="R289" s="3"/>
      <c r="S289" s="3"/>
      <c r="T289" s="3"/>
      <c r="U289" s="3"/>
      <c r="V289" s="3"/>
      <c r="W289" s="3"/>
      <c r="X289" s="3"/>
      <c r="Y289" s="3"/>
      <c r="Z289" s="3"/>
    </row>
    <row r="290" spans="1:26" ht="15.75" customHeight="1">
      <c r="A290" s="47"/>
      <c r="B290" s="48"/>
      <c r="C290" s="48"/>
      <c r="D290" s="48"/>
      <c r="E290" s="48"/>
      <c r="F290" s="48"/>
      <c r="G290" s="48"/>
      <c r="H290" s="1"/>
      <c r="I290" s="3"/>
      <c r="J290" s="3"/>
      <c r="K290" s="3"/>
      <c r="L290" s="3"/>
      <c r="M290" s="3"/>
      <c r="N290" s="3"/>
      <c r="O290" s="3"/>
      <c r="P290" s="3"/>
      <c r="Q290" s="3"/>
      <c r="R290" s="3"/>
      <c r="S290" s="3"/>
      <c r="T290" s="3"/>
      <c r="U290" s="3"/>
      <c r="V290" s="3"/>
      <c r="W290" s="3"/>
      <c r="X290" s="3"/>
      <c r="Y290" s="3"/>
      <c r="Z290" s="3"/>
    </row>
    <row r="291" spans="1:26" ht="15.75" customHeight="1">
      <c r="A291" s="47"/>
      <c r="B291" s="48"/>
      <c r="C291" s="48"/>
      <c r="D291" s="48"/>
      <c r="E291" s="48"/>
      <c r="F291" s="48"/>
      <c r="G291" s="48"/>
      <c r="H291" s="1"/>
      <c r="I291" s="3"/>
      <c r="J291" s="3"/>
      <c r="K291" s="3"/>
      <c r="L291" s="3"/>
      <c r="M291" s="3"/>
      <c r="N291" s="3"/>
      <c r="O291" s="3"/>
      <c r="P291" s="3"/>
      <c r="Q291" s="3"/>
      <c r="R291" s="3"/>
      <c r="S291" s="3"/>
      <c r="T291" s="3"/>
      <c r="U291" s="3"/>
      <c r="V291" s="3"/>
      <c r="W291" s="3"/>
      <c r="X291" s="3"/>
      <c r="Y291" s="3"/>
      <c r="Z291" s="3"/>
    </row>
    <row r="292" spans="1:26" ht="15.75" customHeight="1">
      <c r="A292" s="47"/>
      <c r="B292" s="48"/>
      <c r="C292" s="48"/>
      <c r="D292" s="48"/>
      <c r="E292" s="48"/>
      <c r="F292" s="48"/>
      <c r="G292" s="48"/>
      <c r="H292" s="1"/>
      <c r="I292" s="3"/>
      <c r="J292" s="3"/>
      <c r="K292" s="3"/>
      <c r="L292" s="3"/>
      <c r="M292" s="3"/>
      <c r="N292" s="3"/>
      <c r="O292" s="3"/>
      <c r="P292" s="3"/>
      <c r="Q292" s="3"/>
      <c r="R292" s="3"/>
      <c r="S292" s="3"/>
      <c r="T292" s="3"/>
      <c r="U292" s="3"/>
      <c r="V292" s="3"/>
      <c r="W292" s="3"/>
      <c r="X292" s="3"/>
      <c r="Y292" s="3"/>
      <c r="Z292" s="3"/>
    </row>
    <row r="293" spans="1:26" ht="15.75" customHeight="1">
      <c r="A293" s="47"/>
      <c r="B293" s="48"/>
      <c r="C293" s="48"/>
      <c r="D293" s="48"/>
      <c r="E293" s="48"/>
      <c r="F293" s="48"/>
      <c r="G293" s="48"/>
      <c r="H293" s="1"/>
      <c r="I293" s="3"/>
      <c r="J293" s="3"/>
      <c r="K293" s="3"/>
      <c r="L293" s="3"/>
      <c r="M293" s="3"/>
      <c r="N293" s="3"/>
      <c r="O293" s="3"/>
      <c r="P293" s="3"/>
      <c r="Q293" s="3"/>
      <c r="R293" s="3"/>
      <c r="S293" s="3"/>
      <c r="T293" s="3"/>
      <c r="U293" s="3"/>
      <c r="V293" s="3"/>
      <c r="W293" s="3"/>
      <c r="X293" s="3"/>
      <c r="Y293" s="3"/>
      <c r="Z293" s="3"/>
    </row>
    <row r="294" spans="1:26" ht="15.75" customHeight="1">
      <c r="A294" s="47"/>
      <c r="B294" s="48"/>
      <c r="C294" s="48"/>
      <c r="D294" s="48"/>
      <c r="E294" s="48"/>
      <c r="F294" s="48"/>
      <c r="G294" s="48"/>
      <c r="H294" s="1"/>
      <c r="I294" s="3"/>
      <c r="J294" s="3"/>
      <c r="K294" s="3"/>
      <c r="L294" s="3"/>
      <c r="M294" s="3"/>
      <c r="N294" s="3"/>
      <c r="O294" s="3"/>
      <c r="P294" s="3"/>
      <c r="Q294" s="3"/>
      <c r="R294" s="3"/>
      <c r="S294" s="3"/>
      <c r="T294" s="3"/>
      <c r="U294" s="3"/>
      <c r="V294" s="3"/>
      <c r="W294" s="3"/>
      <c r="X294" s="3"/>
      <c r="Y294" s="3"/>
      <c r="Z294" s="3"/>
    </row>
    <row r="295" spans="1:26" ht="15.75" customHeight="1">
      <c r="A295" s="47"/>
      <c r="B295" s="48"/>
      <c r="C295" s="48"/>
      <c r="D295" s="48"/>
      <c r="E295" s="48"/>
      <c r="F295" s="48"/>
      <c r="G295" s="48"/>
      <c r="H295" s="1"/>
      <c r="I295" s="3"/>
      <c r="J295" s="3"/>
      <c r="K295" s="3"/>
      <c r="L295" s="3"/>
      <c r="M295" s="3"/>
      <c r="N295" s="3"/>
      <c r="O295" s="3"/>
      <c r="P295" s="3"/>
      <c r="Q295" s="3"/>
      <c r="R295" s="3"/>
      <c r="S295" s="3"/>
      <c r="T295" s="3"/>
      <c r="U295" s="3"/>
      <c r="V295" s="3"/>
      <c r="W295" s="3"/>
      <c r="X295" s="3"/>
      <c r="Y295" s="3"/>
      <c r="Z295" s="3"/>
    </row>
    <row r="296" spans="1:26" ht="15.75" customHeight="1">
      <c r="A296" s="47"/>
      <c r="B296" s="48"/>
      <c r="C296" s="48"/>
      <c r="D296" s="48"/>
      <c r="E296" s="48"/>
      <c r="F296" s="48"/>
      <c r="G296" s="48"/>
      <c r="H296" s="1"/>
      <c r="I296" s="3"/>
      <c r="J296" s="3"/>
      <c r="K296" s="3"/>
      <c r="L296" s="3"/>
      <c r="M296" s="3"/>
      <c r="N296" s="3"/>
      <c r="O296" s="3"/>
      <c r="P296" s="3"/>
      <c r="Q296" s="3"/>
      <c r="R296" s="3"/>
      <c r="S296" s="3"/>
      <c r="T296" s="3"/>
      <c r="U296" s="3"/>
      <c r="V296" s="3"/>
      <c r="W296" s="3"/>
      <c r="X296" s="3"/>
      <c r="Y296" s="3"/>
      <c r="Z296" s="3"/>
    </row>
    <row r="297" spans="1:26" ht="15.75" customHeight="1">
      <c r="A297" s="47"/>
      <c r="B297" s="48"/>
      <c r="C297" s="48"/>
      <c r="D297" s="48"/>
      <c r="E297" s="48"/>
      <c r="F297" s="48"/>
      <c r="G297" s="48"/>
      <c r="H297" s="1"/>
      <c r="I297" s="3"/>
      <c r="J297" s="3"/>
      <c r="K297" s="3"/>
      <c r="L297" s="3"/>
      <c r="M297" s="3"/>
      <c r="N297" s="3"/>
      <c r="O297" s="3"/>
      <c r="P297" s="3"/>
      <c r="Q297" s="3"/>
      <c r="R297" s="3"/>
      <c r="S297" s="3"/>
      <c r="T297" s="3"/>
      <c r="U297" s="3"/>
      <c r="V297" s="3"/>
      <c r="W297" s="3"/>
      <c r="X297" s="3"/>
      <c r="Y297" s="3"/>
      <c r="Z297" s="3"/>
    </row>
    <row r="298" spans="1:26" ht="15.75" customHeight="1">
      <c r="A298" s="47"/>
      <c r="B298" s="48"/>
      <c r="C298" s="48"/>
      <c r="D298" s="48"/>
      <c r="E298" s="48"/>
      <c r="F298" s="48"/>
      <c r="G298" s="48"/>
      <c r="H298" s="1"/>
      <c r="I298" s="3"/>
      <c r="J298" s="3"/>
      <c r="K298" s="3"/>
      <c r="L298" s="3"/>
      <c r="M298" s="3"/>
      <c r="N298" s="3"/>
      <c r="O298" s="3"/>
      <c r="P298" s="3"/>
      <c r="Q298" s="3"/>
      <c r="R298" s="3"/>
      <c r="S298" s="3"/>
      <c r="T298" s="3"/>
      <c r="U298" s="3"/>
      <c r="V298" s="3"/>
      <c r="W298" s="3"/>
      <c r="X298" s="3"/>
      <c r="Y298" s="3"/>
      <c r="Z298" s="3"/>
    </row>
    <row r="299" spans="1:26" ht="15.75" customHeight="1">
      <c r="A299" s="47"/>
      <c r="B299" s="48"/>
      <c r="C299" s="48"/>
      <c r="D299" s="48"/>
      <c r="E299" s="48"/>
      <c r="F299" s="48"/>
      <c r="G299" s="48"/>
      <c r="H299" s="1"/>
      <c r="I299" s="3"/>
      <c r="J299" s="3"/>
      <c r="K299" s="3"/>
      <c r="L299" s="3"/>
      <c r="M299" s="3"/>
      <c r="N299" s="3"/>
      <c r="O299" s="3"/>
      <c r="P299" s="3"/>
      <c r="Q299" s="3"/>
      <c r="R299" s="3"/>
      <c r="S299" s="3"/>
      <c r="T299" s="3"/>
      <c r="U299" s="3"/>
      <c r="V299" s="3"/>
      <c r="W299" s="3"/>
      <c r="X299" s="3"/>
      <c r="Y299" s="3"/>
      <c r="Z299" s="3"/>
    </row>
    <row r="300" spans="1:26" ht="15.75" customHeight="1">
      <c r="A300" s="47"/>
      <c r="B300" s="48"/>
      <c r="C300" s="48"/>
      <c r="D300" s="48"/>
      <c r="E300" s="48"/>
      <c r="F300" s="48"/>
      <c r="G300" s="48"/>
      <c r="H300" s="1"/>
      <c r="I300" s="3"/>
      <c r="J300" s="3"/>
      <c r="K300" s="3"/>
      <c r="L300" s="3"/>
      <c r="M300" s="3"/>
      <c r="N300" s="3"/>
      <c r="O300" s="3"/>
      <c r="P300" s="3"/>
      <c r="Q300" s="3"/>
      <c r="R300" s="3"/>
      <c r="S300" s="3"/>
      <c r="T300" s="3"/>
      <c r="U300" s="3"/>
      <c r="V300" s="3"/>
      <c r="W300" s="3"/>
      <c r="X300" s="3"/>
      <c r="Y300" s="3"/>
      <c r="Z300" s="3"/>
    </row>
    <row r="301" spans="1:26" ht="15.75" customHeight="1">
      <c r="A301" s="47"/>
      <c r="B301" s="48"/>
      <c r="C301" s="48"/>
      <c r="D301" s="48"/>
      <c r="E301" s="48"/>
      <c r="F301" s="48"/>
      <c r="G301" s="48"/>
      <c r="H301" s="1"/>
      <c r="I301" s="3"/>
      <c r="J301" s="3"/>
      <c r="K301" s="3"/>
      <c r="L301" s="3"/>
      <c r="M301" s="3"/>
      <c r="N301" s="3"/>
      <c r="O301" s="3"/>
      <c r="P301" s="3"/>
      <c r="Q301" s="3"/>
      <c r="R301" s="3"/>
      <c r="S301" s="3"/>
      <c r="T301" s="3"/>
      <c r="U301" s="3"/>
      <c r="V301" s="3"/>
      <c r="W301" s="3"/>
      <c r="X301" s="3"/>
      <c r="Y301" s="3"/>
      <c r="Z301" s="3"/>
    </row>
    <row r="302" spans="1:26" ht="15.75" customHeight="1">
      <c r="A302" s="47"/>
      <c r="B302" s="48"/>
      <c r="C302" s="48"/>
      <c r="D302" s="48"/>
      <c r="E302" s="48"/>
      <c r="F302" s="48"/>
      <c r="G302" s="48"/>
      <c r="H302" s="1"/>
      <c r="I302" s="3"/>
      <c r="J302" s="3"/>
      <c r="K302" s="3"/>
      <c r="L302" s="3"/>
      <c r="M302" s="3"/>
      <c r="N302" s="3"/>
      <c r="O302" s="3"/>
      <c r="P302" s="3"/>
      <c r="Q302" s="3"/>
      <c r="R302" s="3"/>
      <c r="S302" s="3"/>
      <c r="T302" s="3"/>
      <c r="U302" s="3"/>
      <c r="V302" s="3"/>
      <c r="W302" s="3"/>
      <c r="X302" s="3"/>
      <c r="Y302" s="3"/>
      <c r="Z302" s="3"/>
    </row>
    <row r="303" spans="1:26" ht="15.75" customHeight="1">
      <c r="A303" s="47"/>
      <c r="B303" s="48"/>
      <c r="C303" s="48"/>
      <c r="D303" s="48"/>
      <c r="E303" s="48"/>
      <c r="F303" s="48"/>
      <c r="G303" s="48"/>
      <c r="H303" s="1"/>
      <c r="I303" s="3"/>
      <c r="J303" s="3"/>
      <c r="K303" s="3"/>
      <c r="L303" s="3"/>
      <c r="M303" s="3"/>
      <c r="N303" s="3"/>
      <c r="O303" s="3"/>
      <c r="P303" s="3"/>
      <c r="Q303" s="3"/>
      <c r="R303" s="3"/>
      <c r="S303" s="3"/>
      <c r="T303" s="3"/>
      <c r="U303" s="3"/>
      <c r="V303" s="3"/>
      <c r="W303" s="3"/>
      <c r="X303" s="3"/>
      <c r="Y303" s="3"/>
      <c r="Z303" s="3"/>
    </row>
    <row r="304" spans="1:26" ht="15.75" customHeight="1">
      <c r="A304" s="47"/>
      <c r="B304" s="48"/>
      <c r="C304" s="48"/>
      <c r="D304" s="48"/>
      <c r="E304" s="48"/>
      <c r="F304" s="48"/>
      <c r="G304" s="48"/>
      <c r="H304" s="1"/>
      <c r="I304" s="3"/>
      <c r="J304" s="3"/>
      <c r="K304" s="3"/>
      <c r="L304" s="3"/>
      <c r="M304" s="3"/>
      <c r="N304" s="3"/>
      <c r="O304" s="3"/>
      <c r="P304" s="3"/>
      <c r="Q304" s="3"/>
      <c r="R304" s="3"/>
      <c r="S304" s="3"/>
      <c r="T304" s="3"/>
      <c r="U304" s="3"/>
      <c r="V304" s="3"/>
      <c r="W304" s="3"/>
      <c r="X304" s="3"/>
      <c r="Y304" s="3"/>
      <c r="Z304" s="3"/>
    </row>
    <row r="305" spans="1:26" ht="15.75" customHeight="1">
      <c r="A305" s="47"/>
      <c r="B305" s="48"/>
      <c r="C305" s="48"/>
      <c r="D305" s="48"/>
      <c r="E305" s="48"/>
      <c r="F305" s="48"/>
      <c r="G305" s="48"/>
      <c r="H305" s="1"/>
      <c r="I305" s="3"/>
      <c r="J305" s="3"/>
      <c r="K305" s="3"/>
      <c r="L305" s="3"/>
      <c r="M305" s="3"/>
      <c r="N305" s="3"/>
      <c r="O305" s="3"/>
      <c r="P305" s="3"/>
      <c r="Q305" s="3"/>
      <c r="R305" s="3"/>
      <c r="S305" s="3"/>
      <c r="T305" s="3"/>
      <c r="U305" s="3"/>
      <c r="V305" s="3"/>
      <c r="W305" s="3"/>
      <c r="X305" s="3"/>
      <c r="Y305" s="3"/>
      <c r="Z305" s="3"/>
    </row>
    <row r="306" spans="1:26" ht="15.75" customHeight="1">
      <c r="A306" s="47"/>
      <c r="B306" s="48"/>
      <c r="C306" s="48"/>
      <c r="D306" s="48"/>
      <c r="E306" s="48"/>
      <c r="F306" s="48"/>
      <c r="G306" s="48"/>
      <c r="H306" s="1"/>
      <c r="I306" s="3"/>
      <c r="J306" s="3"/>
      <c r="K306" s="3"/>
      <c r="L306" s="3"/>
      <c r="M306" s="3"/>
      <c r="N306" s="3"/>
      <c r="O306" s="3"/>
      <c r="P306" s="3"/>
      <c r="Q306" s="3"/>
      <c r="R306" s="3"/>
      <c r="S306" s="3"/>
      <c r="T306" s="3"/>
      <c r="U306" s="3"/>
      <c r="V306" s="3"/>
      <c r="W306" s="3"/>
      <c r="X306" s="3"/>
      <c r="Y306" s="3"/>
      <c r="Z306" s="3"/>
    </row>
    <row r="307" spans="1:26" ht="15.75" customHeight="1">
      <c r="A307" s="47"/>
      <c r="B307" s="48"/>
      <c r="C307" s="48"/>
      <c r="D307" s="48"/>
      <c r="E307" s="48"/>
      <c r="F307" s="48"/>
      <c r="G307" s="48"/>
      <c r="H307" s="1"/>
      <c r="I307" s="3"/>
      <c r="J307" s="3"/>
      <c r="K307" s="3"/>
      <c r="L307" s="3"/>
      <c r="M307" s="3"/>
      <c r="N307" s="3"/>
      <c r="O307" s="3"/>
      <c r="P307" s="3"/>
      <c r="Q307" s="3"/>
      <c r="R307" s="3"/>
      <c r="S307" s="3"/>
      <c r="T307" s="3"/>
      <c r="U307" s="3"/>
      <c r="V307" s="3"/>
      <c r="W307" s="3"/>
      <c r="X307" s="3"/>
      <c r="Y307" s="3"/>
      <c r="Z307" s="3"/>
    </row>
    <row r="308" spans="1:26" ht="15.75" customHeight="1">
      <c r="A308" s="47"/>
      <c r="B308" s="48"/>
      <c r="C308" s="48"/>
      <c r="D308" s="48"/>
      <c r="E308" s="48"/>
      <c r="F308" s="48"/>
      <c r="G308" s="48"/>
      <c r="H308" s="1"/>
      <c r="I308" s="3"/>
      <c r="J308" s="3"/>
      <c r="K308" s="3"/>
      <c r="L308" s="3"/>
      <c r="M308" s="3"/>
      <c r="N308" s="3"/>
      <c r="O308" s="3"/>
      <c r="P308" s="3"/>
      <c r="Q308" s="3"/>
      <c r="R308" s="3"/>
      <c r="S308" s="3"/>
      <c r="T308" s="3"/>
      <c r="U308" s="3"/>
      <c r="V308" s="3"/>
      <c r="W308" s="3"/>
      <c r="X308" s="3"/>
      <c r="Y308" s="3"/>
      <c r="Z308" s="3"/>
    </row>
    <row r="309" spans="1:26" ht="15.75" customHeight="1"/>
    <row r="310" spans="1:26" ht="15.75" customHeight="1"/>
    <row r="311" spans="1:26" ht="15.75" customHeight="1"/>
    <row r="312" spans="1:26" ht="15.75" customHeight="1"/>
    <row r="313" spans="1:26" ht="15.75" customHeight="1"/>
    <row r="314" spans="1:26" ht="15.75" customHeight="1"/>
    <row r="315" spans="1:26" ht="15.75" customHeight="1"/>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O10"/>
    <mergeCell ref="A11:O11"/>
    <mergeCell ref="A108:J108"/>
    <mergeCell ref="A2:O2"/>
    <mergeCell ref="A4:O4"/>
    <mergeCell ref="A5:O5"/>
    <mergeCell ref="A6:O6"/>
    <mergeCell ref="A7:O7"/>
    <mergeCell ref="A8:O8"/>
    <mergeCell ref="A9:O9"/>
  </mergeCells>
  <hyperlinks>
    <hyperlink ref="H14" r:id="rId1" xr:uid="{00000000-0004-0000-0E00-000000000000}"/>
    <hyperlink ref="H15" r:id="rId2" xr:uid="{00000000-0004-0000-0E00-000001000000}"/>
    <hyperlink ref="H16" r:id="rId3" xr:uid="{00000000-0004-0000-0E00-000002000000}"/>
    <hyperlink ref="H17" r:id="rId4" xr:uid="{00000000-0004-0000-0E00-000003000000}"/>
    <hyperlink ref="H18" r:id="rId5" xr:uid="{00000000-0004-0000-0E00-000004000000}"/>
    <hyperlink ref="H19" r:id="rId6" xr:uid="{00000000-0004-0000-0E00-000005000000}"/>
    <hyperlink ref="H20" r:id="rId7" xr:uid="{00000000-0004-0000-0E00-000006000000}"/>
    <hyperlink ref="H21" r:id="rId8" xr:uid="{00000000-0004-0000-0E00-000007000000}"/>
    <hyperlink ref="H24" r:id="rId9" xr:uid="{00000000-0004-0000-0E00-000008000000}"/>
    <hyperlink ref="H31" r:id="rId10" xr:uid="{00000000-0004-0000-0E00-000009000000}"/>
    <hyperlink ref="H32" r:id="rId11" xr:uid="{00000000-0004-0000-0E00-00000A000000}"/>
    <hyperlink ref="H33" r:id="rId12" xr:uid="{00000000-0004-0000-0E00-00000B000000}"/>
    <hyperlink ref="H34" r:id="rId13" xr:uid="{00000000-0004-0000-0E00-00000C000000}"/>
    <hyperlink ref="H35" r:id="rId14" xr:uid="{00000000-0004-0000-0E00-00000D000000}"/>
    <hyperlink ref="H37" r:id="rId15" xr:uid="{00000000-0004-0000-0E00-00000E000000}"/>
    <hyperlink ref="H38" r:id="rId16" xr:uid="{00000000-0004-0000-0E00-00000F000000}"/>
    <hyperlink ref="H45" r:id="rId17" xr:uid="{00000000-0004-0000-0E00-000010000000}"/>
    <hyperlink ref="H46" r:id="rId18" xr:uid="{00000000-0004-0000-0E00-000011000000}"/>
    <hyperlink ref="H47" r:id="rId19" xr:uid="{00000000-0004-0000-0E00-000012000000}"/>
    <hyperlink ref="H48" r:id="rId20" xr:uid="{00000000-0004-0000-0E00-000013000000}"/>
    <hyperlink ref="H49" r:id="rId21" xr:uid="{00000000-0004-0000-0E00-000014000000}"/>
    <hyperlink ref="H50" r:id="rId22" xr:uid="{00000000-0004-0000-0E00-000015000000}"/>
    <hyperlink ref="H52" r:id="rId23" xr:uid="{00000000-0004-0000-0E00-000016000000}"/>
    <hyperlink ref="H53" r:id="rId24" xr:uid="{00000000-0004-0000-0E00-000017000000}"/>
    <hyperlink ref="H54" r:id="rId25" xr:uid="{00000000-0004-0000-0E00-000018000000}"/>
    <hyperlink ref="H55" r:id="rId26" xr:uid="{00000000-0004-0000-0E00-000019000000}"/>
    <hyperlink ref="H57" r:id="rId27" xr:uid="{00000000-0004-0000-0E00-00001A000000}"/>
    <hyperlink ref="H58" r:id="rId28" xr:uid="{00000000-0004-0000-0E00-00001B000000}"/>
    <hyperlink ref="H59" r:id="rId29" xr:uid="{00000000-0004-0000-0E00-00001C000000}"/>
    <hyperlink ref="H60" r:id="rId30" xr:uid="{00000000-0004-0000-0E00-00001D000000}"/>
    <hyperlink ref="H61" r:id="rId31" xr:uid="{00000000-0004-0000-0E00-00001E000000}"/>
    <hyperlink ref="H62" r:id="rId32" xr:uid="{00000000-0004-0000-0E00-00001F000000}"/>
    <hyperlink ref="H63" r:id="rId33" xr:uid="{00000000-0004-0000-0E00-000020000000}"/>
    <hyperlink ref="H65" r:id="rId34" xr:uid="{00000000-0004-0000-0E00-000021000000}"/>
    <hyperlink ref="H66" r:id="rId35" xr:uid="{00000000-0004-0000-0E00-000022000000}"/>
    <hyperlink ref="H67" r:id="rId36" xr:uid="{00000000-0004-0000-0E00-000023000000}"/>
    <hyperlink ref="H68" r:id="rId37" xr:uid="{00000000-0004-0000-0E00-000024000000}"/>
    <hyperlink ref="H69" r:id="rId38" xr:uid="{00000000-0004-0000-0E00-000025000000}"/>
    <hyperlink ref="H70" r:id="rId39" xr:uid="{00000000-0004-0000-0E00-000026000000}"/>
    <hyperlink ref="H71" r:id="rId40" xr:uid="{00000000-0004-0000-0E00-000027000000}"/>
    <hyperlink ref="H72" r:id="rId41" xr:uid="{00000000-0004-0000-0E00-000028000000}"/>
    <hyperlink ref="H73" r:id="rId42" xr:uid="{00000000-0004-0000-0E00-000029000000}"/>
    <hyperlink ref="H74" r:id="rId43" xr:uid="{00000000-0004-0000-0E00-00002A000000}"/>
    <hyperlink ref="H75" r:id="rId44" xr:uid="{00000000-0004-0000-0E00-00002B000000}"/>
    <hyperlink ref="H76" r:id="rId45" xr:uid="{00000000-0004-0000-0E00-00002C000000}"/>
    <hyperlink ref="H80" r:id="rId46" xr:uid="{00000000-0004-0000-0E00-00002D000000}"/>
    <hyperlink ref="H81" r:id="rId47" xr:uid="{00000000-0004-0000-0E00-00002E000000}"/>
    <hyperlink ref="H82" r:id="rId48" xr:uid="{00000000-0004-0000-0E00-00002F000000}"/>
    <hyperlink ref="H83" r:id="rId49" xr:uid="{00000000-0004-0000-0E00-000030000000}"/>
    <hyperlink ref="H84" r:id="rId50" xr:uid="{00000000-0004-0000-0E00-000031000000}"/>
    <hyperlink ref="H85" r:id="rId51" xr:uid="{00000000-0004-0000-0E00-000032000000}"/>
    <hyperlink ref="H86" r:id="rId52" xr:uid="{00000000-0004-0000-0E00-000033000000}"/>
    <hyperlink ref="H87" r:id="rId53" xr:uid="{00000000-0004-0000-0E00-000034000000}"/>
    <hyperlink ref="H89" r:id="rId54" xr:uid="{00000000-0004-0000-0E00-000035000000}"/>
    <hyperlink ref="H90" r:id="rId55" xr:uid="{00000000-0004-0000-0E00-000036000000}"/>
    <hyperlink ref="H91" r:id="rId56" xr:uid="{00000000-0004-0000-0E00-000037000000}"/>
    <hyperlink ref="H93" r:id="rId57" xr:uid="{00000000-0004-0000-0E00-000038000000}"/>
    <hyperlink ref="H94" r:id="rId58" xr:uid="{00000000-0004-0000-0E00-000039000000}"/>
    <hyperlink ref="H95" r:id="rId59" xr:uid="{00000000-0004-0000-0E00-00003A000000}"/>
    <hyperlink ref="H96" r:id="rId60" xr:uid="{00000000-0004-0000-0E00-00003B000000}"/>
    <hyperlink ref="H97" r:id="rId61" xr:uid="{00000000-0004-0000-0E00-00003C000000}"/>
    <hyperlink ref="H105" r:id="rId62" xr:uid="{00000000-0004-0000-0E00-00003D000000}"/>
  </hyperlinks>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AB1000"/>
  <sheetViews>
    <sheetView workbookViewId="0"/>
  </sheetViews>
  <sheetFormatPr defaultColWidth="14.3984375" defaultRowHeight="15" customHeight="1"/>
  <cols>
    <col min="1" max="1" width="23.73046875" customWidth="1"/>
    <col min="2" max="2" width="10.86328125" customWidth="1"/>
    <col min="3" max="3" width="30" customWidth="1"/>
    <col min="4" max="4" width="22.73046875" customWidth="1"/>
    <col min="5" max="5" width="17.73046875" customWidth="1"/>
    <col min="6" max="6" width="26.3984375" customWidth="1"/>
    <col min="7" max="9" width="13.73046875" customWidth="1"/>
    <col min="10" max="10" width="9" customWidth="1"/>
    <col min="11" max="28" width="8" customWidth="1"/>
  </cols>
  <sheetData>
    <row r="1" spans="1:28" ht="14.25">
      <c r="A1" s="47"/>
      <c r="B1" s="47"/>
      <c r="C1" s="48"/>
      <c r="D1" s="48"/>
      <c r="E1" s="48"/>
      <c r="F1" s="48"/>
      <c r="G1" s="1"/>
      <c r="H1" s="1"/>
      <c r="I1" s="1"/>
      <c r="J1" s="3"/>
      <c r="K1" s="3"/>
      <c r="L1" s="3"/>
      <c r="M1" s="3"/>
      <c r="N1" s="3"/>
      <c r="O1" s="3"/>
      <c r="P1" s="3"/>
      <c r="Q1" s="3"/>
      <c r="R1" s="3"/>
      <c r="S1" s="3"/>
      <c r="T1" s="3"/>
      <c r="U1" s="3"/>
      <c r="V1" s="3"/>
      <c r="W1" s="3"/>
      <c r="X1" s="3"/>
      <c r="Y1" s="3"/>
      <c r="Z1" s="3"/>
      <c r="AA1" s="3"/>
      <c r="AB1" s="3"/>
    </row>
    <row r="2" spans="1:28" ht="15.75" customHeight="1">
      <c r="A2" s="283" t="s">
        <v>4093</v>
      </c>
      <c r="B2" s="276"/>
      <c r="C2" s="276"/>
      <c r="D2" s="276"/>
      <c r="E2" s="276"/>
      <c r="F2" s="276"/>
      <c r="G2" s="276"/>
      <c r="H2" s="276"/>
      <c r="I2" s="277"/>
      <c r="J2" s="50"/>
      <c r="K2" s="50"/>
      <c r="L2" s="50"/>
      <c r="M2" s="50"/>
      <c r="N2" s="50"/>
      <c r="O2" s="50"/>
      <c r="P2" s="50"/>
      <c r="Q2" s="50"/>
      <c r="R2" s="50"/>
      <c r="S2" s="50"/>
      <c r="T2" s="50"/>
      <c r="U2" s="50"/>
      <c r="V2" s="50"/>
      <c r="W2" s="50"/>
      <c r="X2" s="50"/>
      <c r="Y2" s="50"/>
      <c r="Z2" s="50"/>
      <c r="AA2" s="50"/>
      <c r="AB2" s="50"/>
    </row>
    <row r="3" spans="1:28" ht="15.75" customHeight="1">
      <c r="A3" s="123"/>
      <c r="B3" s="123"/>
      <c r="C3" s="123"/>
      <c r="D3" s="123"/>
      <c r="E3" s="123"/>
      <c r="F3" s="123"/>
      <c r="G3" s="123"/>
      <c r="H3" s="123"/>
      <c r="I3" s="123"/>
      <c r="J3" s="50"/>
      <c r="K3" s="50"/>
      <c r="L3" s="50"/>
      <c r="M3" s="50"/>
      <c r="N3" s="50"/>
      <c r="O3" s="50"/>
      <c r="P3" s="50"/>
      <c r="Q3" s="50"/>
      <c r="R3" s="50"/>
      <c r="S3" s="50"/>
      <c r="T3" s="50"/>
      <c r="U3" s="50"/>
      <c r="V3" s="50"/>
      <c r="W3" s="50"/>
      <c r="X3" s="50"/>
      <c r="Y3" s="50"/>
      <c r="Z3" s="50"/>
      <c r="AA3" s="50"/>
      <c r="AB3" s="50"/>
    </row>
    <row r="4" spans="1:28" ht="14.25">
      <c r="A4" s="285" t="s">
        <v>4094</v>
      </c>
      <c r="B4" s="276"/>
      <c r="C4" s="276"/>
      <c r="D4" s="276"/>
      <c r="E4" s="276"/>
      <c r="F4" s="276"/>
      <c r="G4" s="276"/>
      <c r="H4" s="276"/>
      <c r="I4" s="277"/>
      <c r="J4" s="50"/>
      <c r="K4" s="50"/>
      <c r="L4" s="50"/>
      <c r="M4" s="50"/>
      <c r="N4" s="50"/>
      <c r="O4" s="50"/>
      <c r="P4" s="50"/>
      <c r="Q4" s="50"/>
      <c r="R4" s="50"/>
      <c r="S4" s="50"/>
      <c r="T4" s="50"/>
      <c r="U4" s="50"/>
      <c r="V4" s="50"/>
      <c r="W4" s="50"/>
      <c r="X4" s="50"/>
      <c r="Y4" s="50"/>
      <c r="Z4" s="50"/>
      <c r="AA4" s="50"/>
      <c r="AB4" s="50"/>
    </row>
    <row r="5" spans="1:28" ht="14.25">
      <c r="A5" s="285" t="s">
        <v>4095</v>
      </c>
      <c r="B5" s="276"/>
      <c r="C5" s="276"/>
      <c r="D5" s="276"/>
      <c r="E5" s="276"/>
      <c r="F5" s="276"/>
      <c r="G5" s="276"/>
      <c r="H5" s="276"/>
      <c r="I5" s="277"/>
      <c r="J5" s="50"/>
      <c r="K5" s="50"/>
      <c r="L5" s="50"/>
      <c r="M5" s="50"/>
      <c r="N5" s="50"/>
      <c r="O5" s="50"/>
      <c r="P5" s="50"/>
      <c r="Q5" s="50"/>
      <c r="R5" s="50"/>
      <c r="S5" s="50"/>
      <c r="T5" s="50"/>
      <c r="U5" s="50"/>
      <c r="V5" s="50"/>
      <c r="W5" s="50"/>
      <c r="X5" s="50"/>
      <c r="Y5" s="50"/>
      <c r="Z5" s="50"/>
      <c r="AA5" s="50"/>
      <c r="AB5" s="50"/>
    </row>
    <row r="6" spans="1:28" ht="30" customHeight="1">
      <c r="A6" s="293" t="s">
        <v>4096</v>
      </c>
      <c r="B6" s="276"/>
      <c r="C6" s="276"/>
      <c r="D6" s="276"/>
      <c r="E6" s="276"/>
      <c r="F6" s="276"/>
      <c r="G6" s="276"/>
      <c r="H6" s="276"/>
      <c r="I6" s="277"/>
      <c r="J6" s="50"/>
      <c r="K6" s="50"/>
      <c r="L6" s="50"/>
      <c r="M6" s="50"/>
      <c r="N6" s="50"/>
      <c r="O6" s="50"/>
      <c r="P6" s="50"/>
      <c r="Q6" s="50"/>
      <c r="R6" s="50"/>
      <c r="S6" s="50"/>
      <c r="T6" s="50"/>
      <c r="U6" s="50"/>
      <c r="V6" s="50"/>
      <c r="W6" s="50"/>
      <c r="X6" s="50"/>
      <c r="Y6" s="50"/>
      <c r="Z6" s="50"/>
      <c r="AA6" s="50"/>
      <c r="AB6" s="50"/>
    </row>
    <row r="7" spans="1:28" ht="30" customHeight="1">
      <c r="A7" s="293" t="s">
        <v>4097</v>
      </c>
      <c r="B7" s="276"/>
      <c r="C7" s="276"/>
      <c r="D7" s="276"/>
      <c r="E7" s="276"/>
      <c r="F7" s="276"/>
      <c r="G7" s="276"/>
      <c r="H7" s="276"/>
      <c r="I7" s="277"/>
      <c r="J7" s="50"/>
      <c r="K7" s="50"/>
      <c r="L7" s="50"/>
      <c r="M7" s="50"/>
      <c r="N7" s="50"/>
      <c r="O7" s="50"/>
      <c r="P7" s="50"/>
      <c r="Q7" s="50"/>
      <c r="R7" s="50"/>
      <c r="S7" s="50"/>
      <c r="T7" s="50"/>
      <c r="U7" s="50"/>
      <c r="V7" s="50"/>
      <c r="W7" s="50"/>
      <c r="X7" s="50"/>
      <c r="Y7" s="50"/>
      <c r="Z7" s="50"/>
      <c r="AA7" s="50"/>
      <c r="AB7" s="50"/>
    </row>
    <row r="8" spans="1:28" ht="33.75" customHeight="1">
      <c r="A8" s="293" t="s">
        <v>4098</v>
      </c>
      <c r="B8" s="276"/>
      <c r="C8" s="276"/>
      <c r="D8" s="276"/>
      <c r="E8" s="276"/>
      <c r="F8" s="276"/>
      <c r="G8" s="276"/>
      <c r="H8" s="276"/>
      <c r="I8" s="277"/>
      <c r="J8" s="50"/>
      <c r="K8" s="50"/>
      <c r="L8" s="50"/>
      <c r="M8" s="50"/>
      <c r="N8" s="50"/>
      <c r="O8" s="50"/>
      <c r="P8" s="50"/>
      <c r="Q8" s="50"/>
      <c r="R8" s="50"/>
      <c r="S8" s="50"/>
      <c r="T8" s="50"/>
      <c r="U8" s="50"/>
      <c r="V8" s="50"/>
      <c r="W8" s="50"/>
      <c r="X8" s="50"/>
      <c r="Y8" s="50"/>
      <c r="Z8" s="50"/>
      <c r="AA8" s="50"/>
      <c r="AB8" s="50"/>
    </row>
    <row r="9" spans="1:28" ht="14.25">
      <c r="A9" s="53"/>
      <c r="B9" s="53"/>
      <c r="C9" s="54"/>
      <c r="D9" s="54"/>
      <c r="E9" s="54"/>
      <c r="F9" s="54"/>
      <c r="G9" s="53"/>
      <c r="H9" s="53"/>
      <c r="I9" s="53"/>
      <c r="J9" s="50"/>
      <c r="K9" s="50"/>
      <c r="L9" s="50"/>
      <c r="M9" s="50"/>
      <c r="N9" s="50"/>
      <c r="O9" s="50"/>
      <c r="P9" s="50"/>
      <c r="Q9" s="50"/>
      <c r="R9" s="50"/>
      <c r="S9" s="50"/>
      <c r="T9" s="50"/>
      <c r="U9" s="50"/>
      <c r="V9" s="50"/>
      <c r="W9" s="50"/>
      <c r="X9" s="50"/>
      <c r="Y9" s="50"/>
      <c r="Z9" s="50"/>
      <c r="AA9" s="50"/>
      <c r="AB9" s="50"/>
    </row>
    <row r="10" spans="1:28" ht="61.5" customHeight="1">
      <c r="A10" s="113" t="s">
        <v>2384</v>
      </c>
      <c r="B10" s="163" t="s">
        <v>2385</v>
      </c>
      <c r="C10" s="57" t="s">
        <v>7</v>
      </c>
      <c r="D10" s="163" t="s">
        <v>2386</v>
      </c>
      <c r="E10" s="56" t="s">
        <v>155</v>
      </c>
      <c r="F10" s="56" t="s">
        <v>156</v>
      </c>
      <c r="G10" s="56" t="s">
        <v>157</v>
      </c>
      <c r="H10" s="113" t="s">
        <v>158</v>
      </c>
      <c r="I10" s="113" t="s">
        <v>162</v>
      </c>
      <c r="J10" s="60" t="s">
        <v>163</v>
      </c>
      <c r="K10" s="50"/>
      <c r="L10" s="50"/>
      <c r="M10" s="50"/>
      <c r="N10" s="50"/>
      <c r="O10" s="50"/>
      <c r="P10" s="50"/>
      <c r="Q10" s="50"/>
      <c r="R10" s="50"/>
      <c r="S10" s="50"/>
      <c r="T10" s="50"/>
      <c r="U10" s="50"/>
      <c r="V10" s="50"/>
      <c r="W10" s="50"/>
      <c r="X10" s="50"/>
      <c r="Y10" s="50"/>
      <c r="Z10" s="50"/>
      <c r="AA10" s="50"/>
      <c r="AB10" s="50"/>
    </row>
    <row r="11" spans="1:28" ht="14.25">
      <c r="A11" s="106"/>
      <c r="B11" s="101"/>
      <c r="C11" s="208"/>
      <c r="D11" s="208"/>
      <c r="E11" s="101"/>
      <c r="F11" s="197"/>
      <c r="G11" s="102"/>
      <c r="H11" s="102"/>
      <c r="I11" s="209"/>
      <c r="J11" s="3"/>
      <c r="K11" s="3"/>
      <c r="L11" s="3"/>
      <c r="M11" s="3"/>
      <c r="N11" s="3"/>
      <c r="O11" s="3"/>
      <c r="P11" s="3"/>
      <c r="Q11" s="3"/>
      <c r="R11" s="3"/>
      <c r="S11" s="3"/>
      <c r="T11" s="3"/>
      <c r="U11" s="3"/>
      <c r="V11" s="3"/>
      <c r="W11" s="3"/>
      <c r="X11" s="3"/>
      <c r="Y11" s="3"/>
      <c r="Z11" s="3"/>
      <c r="AA11" s="3"/>
      <c r="AB11" s="3"/>
    </row>
    <row r="12" spans="1:28" ht="14.25">
      <c r="A12" s="106"/>
      <c r="B12" s="101"/>
      <c r="C12" s="208"/>
      <c r="D12" s="208"/>
      <c r="E12" s="101"/>
      <c r="F12" s="210"/>
      <c r="G12" s="105"/>
      <c r="H12" s="105"/>
      <c r="I12" s="209"/>
      <c r="J12" s="3"/>
      <c r="K12" s="3"/>
      <c r="L12" s="3"/>
      <c r="M12" s="3"/>
      <c r="N12" s="3"/>
      <c r="O12" s="3"/>
      <c r="P12" s="3"/>
      <c r="Q12" s="3"/>
      <c r="R12" s="3"/>
      <c r="S12" s="3"/>
      <c r="T12" s="3"/>
      <c r="U12" s="3"/>
      <c r="V12" s="3"/>
      <c r="W12" s="3"/>
      <c r="X12" s="3"/>
      <c r="Y12" s="3"/>
      <c r="Z12" s="3"/>
      <c r="AA12" s="3"/>
      <c r="AB12" s="3"/>
    </row>
    <row r="13" spans="1:28" ht="14.25">
      <c r="A13" s="106"/>
      <c r="B13" s="101"/>
      <c r="C13" s="208"/>
      <c r="D13" s="208"/>
      <c r="E13" s="101"/>
      <c r="F13" s="210"/>
      <c r="G13" s="102"/>
      <c r="H13" s="102"/>
      <c r="I13" s="209"/>
      <c r="J13" s="3"/>
      <c r="K13" s="3"/>
      <c r="L13" s="3"/>
      <c r="M13" s="3"/>
      <c r="N13" s="3"/>
      <c r="O13" s="3"/>
      <c r="P13" s="3"/>
      <c r="Q13" s="3"/>
      <c r="R13" s="3"/>
      <c r="S13" s="3"/>
      <c r="T13" s="3"/>
      <c r="U13" s="3"/>
      <c r="V13" s="3"/>
      <c r="W13" s="3"/>
      <c r="X13" s="3"/>
      <c r="Y13" s="3"/>
      <c r="Z13" s="3"/>
      <c r="AA13" s="3"/>
      <c r="AB13" s="3"/>
    </row>
    <row r="14" spans="1:28" ht="14.25">
      <c r="A14" s="106"/>
      <c r="B14" s="101"/>
      <c r="C14" s="208"/>
      <c r="D14" s="208"/>
      <c r="E14" s="101"/>
      <c r="F14" s="210"/>
      <c r="G14" s="105"/>
      <c r="H14" s="105"/>
      <c r="I14" s="209"/>
      <c r="J14" s="3"/>
      <c r="K14" s="3"/>
      <c r="L14" s="3"/>
      <c r="M14" s="3"/>
      <c r="N14" s="3"/>
      <c r="O14" s="3"/>
      <c r="P14" s="3"/>
      <c r="Q14" s="3"/>
      <c r="R14" s="3"/>
      <c r="S14" s="3"/>
      <c r="T14" s="3"/>
      <c r="U14" s="3"/>
      <c r="V14" s="3"/>
      <c r="W14" s="3"/>
      <c r="X14" s="3"/>
      <c r="Y14" s="3"/>
      <c r="Z14" s="3"/>
      <c r="AA14" s="3"/>
      <c r="AB14" s="3"/>
    </row>
    <row r="15" spans="1:28" ht="14.25">
      <c r="A15" s="106"/>
      <c r="B15" s="101"/>
      <c r="C15" s="208"/>
      <c r="D15" s="208"/>
      <c r="E15" s="101"/>
      <c r="F15" s="210"/>
      <c r="G15" s="105"/>
      <c r="H15" s="105"/>
      <c r="I15" s="209"/>
      <c r="J15" s="3"/>
      <c r="K15" s="3"/>
      <c r="L15" s="3"/>
      <c r="M15" s="3"/>
      <c r="N15" s="3"/>
      <c r="O15" s="3"/>
      <c r="P15" s="3"/>
      <c r="Q15" s="3"/>
      <c r="R15" s="3"/>
      <c r="S15" s="3"/>
      <c r="T15" s="3"/>
      <c r="U15" s="3"/>
      <c r="V15" s="3"/>
      <c r="W15" s="3"/>
      <c r="X15" s="3"/>
      <c r="Y15" s="3"/>
      <c r="Z15" s="3"/>
      <c r="AA15" s="3"/>
      <c r="AB15" s="3"/>
    </row>
    <row r="16" spans="1:28" ht="14.25">
      <c r="A16" s="106"/>
      <c r="B16" s="101"/>
      <c r="C16" s="208"/>
      <c r="D16" s="208"/>
      <c r="E16" s="101"/>
      <c r="F16" s="210"/>
      <c r="G16" s="105"/>
      <c r="H16" s="105"/>
      <c r="I16" s="209"/>
      <c r="J16" s="3"/>
      <c r="K16" s="3"/>
      <c r="L16" s="3"/>
      <c r="M16" s="3"/>
      <c r="N16" s="3"/>
      <c r="O16" s="3"/>
      <c r="P16" s="3"/>
      <c r="Q16" s="3"/>
      <c r="R16" s="3"/>
      <c r="S16" s="3"/>
      <c r="T16" s="3"/>
      <c r="U16" s="3"/>
      <c r="V16" s="3"/>
      <c r="W16" s="3"/>
      <c r="X16" s="3"/>
      <c r="Y16" s="3"/>
      <c r="Z16" s="3"/>
      <c r="AA16" s="3"/>
      <c r="AB16" s="3"/>
    </row>
    <row r="17" spans="1:28" ht="14.25">
      <c r="A17" s="54"/>
      <c r="B17" s="54"/>
      <c r="C17" s="211"/>
      <c r="D17" s="211"/>
      <c r="E17" s="211"/>
      <c r="F17" s="211"/>
      <c r="G17" s="212"/>
      <c r="H17" s="212"/>
      <c r="I17" s="212">
        <f>SUM(I11:I16)</f>
        <v>0</v>
      </c>
      <c r="J17" s="3"/>
      <c r="K17" s="3"/>
      <c r="L17" s="3"/>
      <c r="M17" s="3"/>
      <c r="N17" s="3"/>
      <c r="O17" s="3"/>
      <c r="P17" s="3"/>
      <c r="Q17" s="3"/>
      <c r="R17" s="3"/>
      <c r="S17" s="3"/>
      <c r="T17" s="3"/>
      <c r="U17" s="3"/>
      <c r="V17" s="3"/>
      <c r="W17" s="3"/>
      <c r="X17" s="3"/>
      <c r="Y17" s="3"/>
      <c r="Z17" s="3"/>
      <c r="AA17" s="3"/>
      <c r="AB17" s="3"/>
    </row>
    <row r="18" spans="1:28" ht="14.25">
      <c r="A18" s="47"/>
      <c r="B18" s="47"/>
      <c r="C18" s="48"/>
      <c r="D18" s="48"/>
      <c r="E18" s="48"/>
      <c r="F18" s="48"/>
      <c r="G18" s="1"/>
      <c r="H18" s="1"/>
      <c r="I18" s="1"/>
      <c r="J18" s="3"/>
      <c r="K18" s="3"/>
      <c r="L18" s="3"/>
      <c r="M18" s="3"/>
      <c r="N18" s="3"/>
      <c r="O18" s="3"/>
      <c r="P18" s="3"/>
      <c r="Q18" s="3"/>
      <c r="R18" s="3"/>
      <c r="S18" s="3"/>
      <c r="T18" s="3"/>
      <c r="U18" s="3"/>
      <c r="V18" s="3"/>
      <c r="W18" s="3"/>
      <c r="X18" s="3"/>
      <c r="Y18" s="3"/>
      <c r="Z18" s="3"/>
      <c r="AA18" s="3"/>
      <c r="AB18" s="3"/>
    </row>
    <row r="19" spans="1:28" ht="14.25">
      <c r="A19" s="279" t="s">
        <v>726</v>
      </c>
      <c r="B19" s="280"/>
      <c r="C19" s="280"/>
      <c r="D19" s="280"/>
      <c r="E19" s="280"/>
      <c r="F19" s="280"/>
      <c r="G19" s="280"/>
      <c r="H19" s="280"/>
      <c r="I19" s="281"/>
      <c r="J19" s="47"/>
      <c r="K19" s="47"/>
      <c r="L19" s="47"/>
      <c r="M19" s="47"/>
      <c r="N19" s="47"/>
      <c r="O19" s="47"/>
      <c r="P19" s="47"/>
      <c r="Q19" s="47"/>
      <c r="R19" s="47"/>
      <c r="S19" s="47"/>
      <c r="T19" s="47"/>
      <c r="U19" s="47"/>
      <c r="V19" s="47"/>
      <c r="W19" s="47"/>
      <c r="X19" s="47"/>
      <c r="Y19" s="47"/>
      <c r="Z19" s="47"/>
      <c r="AA19" s="47"/>
      <c r="AB19" s="47"/>
    </row>
    <row r="20" spans="1:28" ht="14.25">
      <c r="A20" s="47"/>
      <c r="B20" s="47"/>
      <c r="C20" s="48"/>
      <c r="D20" s="48"/>
      <c r="E20" s="48"/>
      <c r="F20" s="1"/>
      <c r="G20" s="1"/>
      <c r="H20" s="1"/>
      <c r="I20" s="1"/>
      <c r="J20" s="3"/>
      <c r="K20" s="3"/>
      <c r="L20" s="3"/>
      <c r="M20" s="3"/>
      <c r="N20" s="3"/>
      <c r="O20" s="3"/>
      <c r="P20" s="3"/>
      <c r="Q20" s="3"/>
      <c r="R20" s="3"/>
      <c r="S20" s="3"/>
      <c r="T20" s="3"/>
      <c r="U20" s="3"/>
      <c r="V20" s="3"/>
      <c r="W20" s="3"/>
      <c r="X20" s="3"/>
      <c r="Y20" s="3"/>
      <c r="Z20" s="3"/>
      <c r="AA20" s="3"/>
      <c r="AB20" s="3"/>
    </row>
    <row r="21" spans="1:28" ht="15.75" customHeight="1">
      <c r="A21" s="47"/>
      <c r="B21" s="47"/>
      <c r="C21" s="48"/>
      <c r="D21" s="48"/>
      <c r="E21" s="48"/>
      <c r="F21" s="48"/>
      <c r="G21" s="1"/>
      <c r="H21" s="1"/>
      <c r="I21" s="1"/>
      <c r="J21" s="3"/>
      <c r="K21" s="3"/>
      <c r="L21" s="3"/>
      <c r="M21" s="3"/>
      <c r="N21" s="3"/>
      <c r="O21" s="3"/>
      <c r="P21" s="3"/>
      <c r="Q21" s="3"/>
      <c r="R21" s="3"/>
      <c r="S21" s="3"/>
      <c r="T21" s="3"/>
      <c r="U21" s="3"/>
      <c r="V21" s="3"/>
      <c r="W21" s="3"/>
      <c r="X21" s="3"/>
      <c r="Y21" s="3"/>
      <c r="Z21" s="3"/>
      <c r="AA21" s="3"/>
      <c r="AB21" s="3"/>
    </row>
    <row r="22" spans="1:28" ht="15.75" customHeight="1">
      <c r="A22" s="47"/>
      <c r="B22" s="47"/>
      <c r="C22" s="48"/>
      <c r="D22" s="48"/>
      <c r="E22" s="48"/>
      <c r="F22" s="1"/>
      <c r="G22" s="1"/>
      <c r="H22" s="1"/>
      <c r="I22" s="1"/>
      <c r="J22" s="3"/>
      <c r="K22" s="3"/>
      <c r="L22" s="3"/>
      <c r="M22" s="3"/>
      <c r="N22" s="3"/>
      <c r="O22" s="3"/>
      <c r="P22" s="3"/>
      <c r="Q22" s="3"/>
      <c r="R22" s="3"/>
      <c r="S22" s="3"/>
      <c r="T22" s="3"/>
      <c r="U22" s="3"/>
      <c r="V22" s="3"/>
      <c r="W22" s="3"/>
      <c r="X22" s="3"/>
      <c r="Y22" s="3"/>
      <c r="Z22" s="3"/>
      <c r="AA22" s="3"/>
      <c r="AB22" s="3"/>
    </row>
    <row r="23" spans="1:28" ht="15.75" customHeight="1">
      <c r="A23" s="47"/>
      <c r="B23" s="47"/>
      <c r="C23" s="48"/>
      <c r="D23" s="48"/>
      <c r="E23" s="48"/>
      <c r="F23" s="48"/>
      <c r="G23" s="1"/>
      <c r="H23" s="1"/>
      <c r="I23" s="1"/>
      <c r="J23" s="3"/>
      <c r="K23" s="3"/>
      <c r="L23" s="3"/>
      <c r="M23" s="3"/>
      <c r="N23" s="3"/>
      <c r="O23" s="3"/>
      <c r="P23" s="3"/>
      <c r="Q23" s="3"/>
      <c r="R23" s="3"/>
      <c r="S23" s="3"/>
      <c r="T23" s="3"/>
      <c r="U23" s="3"/>
      <c r="V23" s="3"/>
      <c r="W23" s="3"/>
      <c r="X23" s="3"/>
      <c r="Y23" s="3"/>
      <c r="Z23" s="3"/>
      <c r="AA23" s="3"/>
      <c r="AB23" s="3"/>
    </row>
    <row r="24" spans="1:28" ht="15.75" customHeight="1">
      <c r="A24" s="47"/>
      <c r="B24" s="47"/>
      <c r="C24" s="48"/>
      <c r="D24" s="48"/>
      <c r="E24" s="48"/>
      <c r="F24" s="48"/>
      <c r="G24" s="1"/>
      <c r="H24" s="1"/>
      <c r="I24" s="1"/>
      <c r="J24" s="3"/>
      <c r="K24" s="3"/>
      <c r="L24" s="3"/>
      <c r="M24" s="3"/>
      <c r="N24" s="3"/>
      <c r="O24" s="3"/>
      <c r="P24" s="3"/>
      <c r="Q24" s="3"/>
      <c r="R24" s="3"/>
      <c r="S24" s="3"/>
      <c r="T24" s="3"/>
      <c r="U24" s="3"/>
      <c r="V24" s="3"/>
      <c r="W24" s="3"/>
      <c r="X24" s="3"/>
      <c r="Y24" s="3"/>
      <c r="Z24" s="3"/>
      <c r="AA24" s="3"/>
      <c r="AB24" s="3"/>
    </row>
    <row r="25" spans="1:28" ht="15.75" customHeight="1">
      <c r="A25" s="47"/>
      <c r="B25" s="47"/>
      <c r="C25" s="48"/>
      <c r="D25" s="48"/>
      <c r="E25" s="48"/>
      <c r="F25" s="48"/>
      <c r="G25" s="1"/>
      <c r="H25" s="1"/>
      <c r="I25" s="1"/>
      <c r="J25" s="3"/>
      <c r="K25" s="3"/>
      <c r="L25" s="3"/>
      <c r="M25" s="3"/>
      <c r="N25" s="3"/>
      <c r="O25" s="3"/>
      <c r="P25" s="3"/>
      <c r="Q25" s="3"/>
      <c r="R25" s="3"/>
      <c r="S25" s="3"/>
      <c r="T25" s="3"/>
      <c r="U25" s="3"/>
      <c r="V25" s="3"/>
      <c r="W25" s="3"/>
      <c r="X25" s="3"/>
      <c r="Y25" s="3"/>
      <c r="Z25" s="3"/>
      <c r="AA25" s="3"/>
      <c r="AB25" s="3"/>
    </row>
    <row r="26" spans="1:28" ht="15.75" customHeight="1">
      <c r="A26" s="47"/>
      <c r="B26" s="47"/>
      <c r="C26" s="48"/>
      <c r="D26" s="48"/>
      <c r="E26" s="48"/>
      <c r="F26" s="48"/>
      <c r="G26" s="1"/>
      <c r="H26" s="1"/>
      <c r="I26" s="1"/>
      <c r="J26" s="3"/>
      <c r="K26" s="3"/>
      <c r="L26" s="3"/>
      <c r="M26" s="3"/>
      <c r="N26" s="3"/>
      <c r="O26" s="3"/>
      <c r="P26" s="3"/>
      <c r="Q26" s="3"/>
      <c r="R26" s="3"/>
      <c r="S26" s="3"/>
      <c r="T26" s="3"/>
      <c r="U26" s="3"/>
      <c r="V26" s="3"/>
      <c r="W26" s="3"/>
      <c r="X26" s="3"/>
      <c r="Y26" s="3"/>
      <c r="Z26" s="3"/>
      <c r="AA26" s="3"/>
      <c r="AB26" s="3"/>
    </row>
    <row r="27" spans="1:28" ht="15.75" customHeight="1">
      <c r="A27" s="47"/>
      <c r="B27" s="47"/>
      <c r="C27" s="48"/>
      <c r="D27" s="48"/>
      <c r="E27" s="48"/>
      <c r="F27" s="48"/>
      <c r="G27" s="1"/>
      <c r="H27" s="1"/>
      <c r="I27" s="1"/>
      <c r="J27" s="3"/>
      <c r="K27" s="3"/>
      <c r="L27" s="3"/>
      <c r="M27" s="3"/>
      <c r="N27" s="3"/>
      <c r="O27" s="3"/>
      <c r="P27" s="3"/>
      <c r="Q27" s="3"/>
      <c r="R27" s="3"/>
      <c r="S27" s="3"/>
      <c r="T27" s="3"/>
      <c r="U27" s="3"/>
      <c r="V27" s="3"/>
      <c r="W27" s="3"/>
      <c r="X27" s="3"/>
      <c r="Y27" s="3"/>
      <c r="Z27" s="3"/>
      <c r="AA27" s="3"/>
      <c r="AB27" s="3"/>
    </row>
    <row r="28" spans="1:28" ht="15.75" customHeight="1">
      <c r="A28" s="47"/>
      <c r="B28" s="47"/>
      <c r="C28" s="48"/>
      <c r="D28" s="48"/>
      <c r="E28" s="48"/>
      <c r="F28" s="48"/>
      <c r="G28" s="1"/>
      <c r="H28" s="1"/>
      <c r="I28" s="1"/>
      <c r="J28" s="3"/>
      <c r="K28" s="3"/>
      <c r="L28" s="3"/>
      <c r="M28" s="3"/>
      <c r="N28" s="3"/>
      <c r="O28" s="3"/>
      <c r="P28" s="3"/>
      <c r="Q28" s="3"/>
      <c r="R28" s="3"/>
      <c r="S28" s="3"/>
      <c r="T28" s="3"/>
      <c r="U28" s="3"/>
      <c r="V28" s="3"/>
      <c r="W28" s="3"/>
      <c r="X28" s="3"/>
      <c r="Y28" s="3"/>
      <c r="Z28" s="3"/>
      <c r="AA28" s="3"/>
      <c r="AB28" s="3"/>
    </row>
    <row r="29" spans="1:28" ht="15.75" customHeight="1">
      <c r="A29" s="47"/>
      <c r="B29" s="47"/>
      <c r="C29" s="48"/>
      <c r="D29" s="48"/>
      <c r="E29" s="48"/>
      <c r="F29" s="48"/>
      <c r="G29" s="1"/>
      <c r="H29" s="1"/>
      <c r="I29" s="1"/>
      <c r="J29" s="3"/>
      <c r="K29" s="3"/>
      <c r="L29" s="3"/>
      <c r="M29" s="3"/>
      <c r="N29" s="3"/>
      <c r="O29" s="3"/>
      <c r="P29" s="3"/>
      <c r="Q29" s="3"/>
      <c r="R29" s="3"/>
      <c r="S29" s="3"/>
      <c r="T29" s="3"/>
      <c r="U29" s="3"/>
      <c r="V29" s="3"/>
      <c r="W29" s="3"/>
      <c r="X29" s="3"/>
      <c r="Y29" s="3"/>
      <c r="Z29" s="3"/>
      <c r="AA29" s="3"/>
      <c r="AB29" s="3"/>
    </row>
    <row r="30" spans="1:28" ht="15.75" customHeight="1">
      <c r="A30" s="47"/>
      <c r="B30" s="47"/>
      <c r="C30" s="48"/>
      <c r="D30" s="48"/>
      <c r="E30" s="48"/>
      <c r="F30" s="48"/>
      <c r="G30" s="1"/>
      <c r="H30" s="1"/>
      <c r="I30" s="1"/>
      <c r="J30" s="3"/>
      <c r="K30" s="3"/>
      <c r="L30" s="3"/>
      <c r="M30" s="3"/>
      <c r="N30" s="3"/>
      <c r="O30" s="3"/>
      <c r="P30" s="3"/>
      <c r="Q30" s="3"/>
      <c r="R30" s="3"/>
      <c r="S30" s="3"/>
      <c r="T30" s="3"/>
      <c r="U30" s="3"/>
      <c r="V30" s="3"/>
      <c r="W30" s="3"/>
      <c r="X30" s="3"/>
      <c r="Y30" s="3"/>
      <c r="Z30" s="3"/>
      <c r="AA30" s="3"/>
      <c r="AB30" s="3"/>
    </row>
    <row r="31" spans="1:28" ht="15.75" customHeight="1">
      <c r="A31" s="47"/>
      <c r="B31" s="47"/>
      <c r="C31" s="48"/>
      <c r="D31" s="48"/>
      <c r="E31" s="48"/>
      <c r="F31" s="48"/>
      <c r="G31" s="1"/>
      <c r="H31" s="1"/>
      <c r="I31" s="1"/>
      <c r="J31" s="3"/>
      <c r="K31" s="3"/>
      <c r="L31" s="3"/>
      <c r="M31" s="3"/>
      <c r="N31" s="3"/>
      <c r="O31" s="3"/>
      <c r="P31" s="3"/>
      <c r="Q31" s="3"/>
      <c r="R31" s="3"/>
      <c r="S31" s="3"/>
      <c r="T31" s="3"/>
      <c r="U31" s="3"/>
      <c r="V31" s="3"/>
      <c r="W31" s="3"/>
      <c r="X31" s="3"/>
      <c r="Y31" s="3"/>
      <c r="Z31" s="3"/>
      <c r="AA31" s="3"/>
      <c r="AB31" s="3"/>
    </row>
    <row r="32" spans="1:28" ht="15.75" customHeight="1">
      <c r="A32" s="47"/>
      <c r="B32" s="47"/>
      <c r="C32" s="48"/>
      <c r="D32" s="48"/>
      <c r="E32" s="48"/>
      <c r="F32" s="48"/>
      <c r="G32" s="1"/>
      <c r="H32" s="1"/>
      <c r="I32" s="1"/>
      <c r="J32" s="3"/>
      <c r="K32" s="3"/>
      <c r="L32" s="3"/>
      <c r="M32" s="3"/>
      <c r="N32" s="3"/>
      <c r="O32" s="3"/>
      <c r="P32" s="3"/>
      <c r="Q32" s="3"/>
      <c r="R32" s="3"/>
      <c r="S32" s="3"/>
      <c r="T32" s="3"/>
      <c r="U32" s="3"/>
      <c r="V32" s="3"/>
      <c r="W32" s="3"/>
      <c r="X32" s="3"/>
      <c r="Y32" s="3"/>
      <c r="Z32" s="3"/>
      <c r="AA32" s="3"/>
      <c r="AB32" s="3"/>
    </row>
    <row r="33" spans="1:28" ht="15.75" customHeight="1">
      <c r="A33" s="47"/>
      <c r="B33" s="47"/>
      <c r="C33" s="48"/>
      <c r="D33" s="48"/>
      <c r="E33" s="48"/>
      <c r="F33" s="48"/>
      <c r="G33" s="1"/>
      <c r="H33" s="1"/>
      <c r="I33" s="1"/>
      <c r="J33" s="3"/>
      <c r="K33" s="3"/>
      <c r="L33" s="3"/>
      <c r="M33" s="3"/>
      <c r="N33" s="3"/>
      <c r="O33" s="3"/>
      <c r="P33" s="3"/>
      <c r="Q33" s="3"/>
      <c r="R33" s="3"/>
      <c r="S33" s="3"/>
      <c r="T33" s="3"/>
      <c r="U33" s="3"/>
      <c r="V33" s="3"/>
      <c r="W33" s="3"/>
      <c r="X33" s="3"/>
      <c r="Y33" s="3"/>
      <c r="Z33" s="3"/>
      <c r="AA33" s="3"/>
      <c r="AB33" s="3"/>
    </row>
    <row r="34" spans="1:28" ht="15.75" customHeight="1">
      <c r="A34" s="47"/>
      <c r="B34" s="47"/>
      <c r="C34" s="48"/>
      <c r="D34" s="48"/>
      <c r="E34" s="48"/>
      <c r="F34" s="48"/>
      <c r="G34" s="1"/>
      <c r="H34" s="1"/>
      <c r="I34" s="1"/>
      <c r="J34" s="3"/>
      <c r="K34" s="3"/>
      <c r="L34" s="3"/>
      <c r="M34" s="3"/>
      <c r="N34" s="3"/>
      <c r="O34" s="3"/>
      <c r="P34" s="3"/>
      <c r="Q34" s="3"/>
      <c r="R34" s="3"/>
      <c r="S34" s="3"/>
      <c r="T34" s="3"/>
      <c r="U34" s="3"/>
      <c r="V34" s="3"/>
      <c r="W34" s="3"/>
      <c r="X34" s="3"/>
      <c r="Y34" s="3"/>
      <c r="Z34" s="3"/>
      <c r="AA34" s="3"/>
      <c r="AB34" s="3"/>
    </row>
    <row r="35" spans="1:28" ht="15.75" customHeight="1">
      <c r="A35" s="47"/>
      <c r="B35" s="47"/>
      <c r="C35" s="48"/>
      <c r="D35" s="48"/>
      <c r="E35" s="48"/>
      <c r="F35" s="48"/>
      <c r="G35" s="1"/>
      <c r="H35" s="1"/>
      <c r="I35" s="1"/>
      <c r="J35" s="3"/>
      <c r="K35" s="3"/>
      <c r="L35" s="3"/>
      <c r="M35" s="3"/>
      <c r="N35" s="3"/>
      <c r="O35" s="3"/>
      <c r="P35" s="3"/>
      <c r="Q35" s="3"/>
      <c r="R35" s="3"/>
      <c r="S35" s="3"/>
      <c r="T35" s="3"/>
      <c r="U35" s="3"/>
      <c r="V35" s="3"/>
      <c r="W35" s="3"/>
      <c r="X35" s="3"/>
      <c r="Y35" s="3"/>
      <c r="Z35" s="3"/>
      <c r="AA35" s="3"/>
      <c r="AB35" s="3"/>
    </row>
    <row r="36" spans="1:28" ht="15.75" customHeight="1">
      <c r="A36" s="47"/>
      <c r="B36" s="47"/>
      <c r="C36" s="48"/>
      <c r="D36" s="48"/>
      <c r="E36" s="48"/>
      <c r="F36" s="48"/>
      <c r="G36" s="1"/>
      <c r="H36" s="1"/>
      <c r="I36" s="1"/>
      <c r="J36" s="3"/>
      <c r="K36" s="3"/>
      <c r="L36" s="3"/>
      <c r="M36" s="3"/>
      <c r="N36" s="3"/>
      <c r="O36" s="3"/>
      <c r="P36" s="3"/>
      <c r="Q36" s="3"/>
      <c r="R36" s="3"/>
      <c r="S36" s="3"/>
      <c r="T36" s="3"/>
      <c r="U36" s="3"/>
      <c r="V36" s="3"/>
      <c r="W36" s="3"/>
      <c r="X36" s="3"/>
      <c r="Y36" s="3"/>
      <c r="Z36" s="3"/>
      <c r="AA36" s="3"/>
      <c r="AB36" s="3"/>
    </row>
    <row r="37" spans="1:28" ht="15.75" customHeight="1">
      <c r="A37" s="47"/>
      <c r="B37" s="47"/>
      <c r="C37" s="48"/>
      <c r="D37" s="48"/>
      <c r="E37" s="48"/>
      <c r="F37" s="48"/>
      <c r="G37" s="1"/>
      <c r="H37" s="1"/>
      <c r="I37" s="1"/>
      <c r="J37" s="3"/>
      <c r="K37" s="3"/>
      <c r="L37" s="3"/>
      <c r="M37" s="3"/>
      <c r="N37" s="3"/>
      <c r="O37" s="3"/>
      <c r="P37" s="3"/>
      <c r="Q37" s="3"/>
      <c r="R37" s="3"/>
      <c r="S37" s="3"/>
      <c r="T37" s="3"/>
      <c r="U37" s="3"/>
      <c r="V37" s="3"/>
      <c r="W37" s="3"/>
      <c r="X37" s="3"/>
      <c r="Y37" s="3"/>
      <c r="Z37" s="3"/>
      <c r="AA37" s="3"/>
      <c r="AB37" s="3"/>
    </row>
    <row r="38" spans="1:28" ht="15.75" customHeight="1">
      <c r="A38" s="47"/>
      <c r="B38" s="47"/>
      <c r="C38" s="48"/>
      <c r="D38" s="48"/>
      <c r="E38" s="48"/>
      <c r="F38" s="48"/>
      <c r="G38" s="1"/>
      <c r="H38" s="1"/>
      <c r="I38" s="1"/>
      <c r="J38" s="3"/>
      <c r="K38" s="3"/>
      <c r="L38" s="3"/>
      <c r="M38" s="3"/>
      <c r="N38" s="3"/>
      <c r="O38" s="3"/>
      <c r="P38" s="3"/>
      <c r="Q38" s="3"/>
      <c r="R38" s="3"/>
      <c r="S38" s="3"/>
      <c r="T38" s="3"/>
      <c r="U38" s="3"/>
      <c r="V38" s="3"/>
      <c r="W38" s="3"/>
      <c r="X38" s="3"/>
      <c r="Y38" s="3"/>
      <c r="Z38" s="3"/>
      <c r="AA38" s="3"/>
      <c r="AB38" s="3"/>
    </row>
    <row r="39" spans="1:28" ht="15.75" customHeight="1">
      <c r="A39" s="47"/>
      <c r="B39" s="47"/>
      <c r="C39" s="48"/>
      <c r="D39" s="48"/>
      <c r="E39" s="48"/>
      <c r="F39" s="48"/>
      <c r="G39" s="1"/>
      <c r="H39" s="1"/>
      <c r="I39" s="1"/>
      <c r="J39" s="3"/>
      <c r="K39" s="3"/>
      <c r="L39" s="3"/>
      <c r="M39" s="3"/>
      <c r="N39" s="3"/>
      <c r="O39" s="3"/>
      <c r="P39" s="3"/>
      <c r="Q39" s="3"/>
      <c r="R39" s="3"/>
      <c r="S39" s="3"/>
      <c r="T39" s="3"/>
      <c r="U39" s="3"/>
      <c r="V39" s="3"/>
      <c r="W39" s="3"/>
      <c r="X39" s="3"/>
      <c r="Y39" s="3"/>
      <c r="Z39" s="3"/>
      <c r="AA39" s="3"/>
      <c r="AB39" s="3"/>
    </row>
    <row r="40" spans="1:28" ht="15.75" customHeight="1">
      <c r="A40" s="47"/>
      <c r="B40" s="47"/>
      <c r="C40" s="48"/>
      <c r="D40" s="48"/>
      <c r="E40" s="48"/>
      <c r="F40" s="48"/>
      <c r="G40" s="1"/>
      <c r="H40" s="1"/>
      <c r="I40" s="1"/>
      <c r="J40" s="3"/>
      <c r="K40" s="3"/>
      <c r="L40" s="3"/>
      <c r="M40" s="3"/>
      <c r="N40" s="3"/>
      <c r="O40" s="3"/>
      <c r="P40" s="3"/>
      <c r="Q40" s="3"/>
      <c r="R40" s="3"/>
      <c r="S40" s="3"/>
      <c r="T40" s="3"/>
      <c r="U40" s="3"/>
      <c r="V40" s="3"/>
      <c r="W40" s="3"/>
      <c r="X40" s="3"/>
      <c r="Y40" s="3"/>
      <c r="Z40" s="3"/>
      <c r="AA40" s="3"/>
      <c r="AB40" s="3"/>
    </row>
    <row r="41" spans="1:28" ht="15.75" customHeight="1">
      <c r="A41" s="47"/>
      <c r="B41" s="47"/>
      <c r="C41" s="48"/>
      <c r="D41" s="48"/>
      <c r="E41" s="48"/>
      <c r="F41" s="48"/>
      <c r="G41" s="1"/>
      <c r="H41" s="1"/>
      <c r="I41" s="1"/>
      <c r="J41" s="3"/>
      <c r="K41" s="3"/>
      <c r="L41" s="3"/>
      <c r="M41" s="3"/>
      <c r="N41" s="3"/>
      <c r="O41" s="3"/>
      <c r="P41" s="3"/>
      <c r="Q41" s="3"/>
      <c r="R41" s="3"/>
      <c r="S41" s="3"/>
      <c r="T41" s="3"/>
      <c r="U41" s="3"/>
      <c r="V41" s="3"/>
      <c r="W41" s="3"/>
      <c r="X41" s="3"/>
      <c r="Y41" s="3"/>
      <c r="Z41" s="3"/>
      <c r="AA41" s="3"/>
      <c r="AB41" s="3"/>
    </row>
    <row r="42" spans="1:28" ht="15.75" customHeight="1">
      <c r="A42" s="47"/>
      <c r="B42" s="47"/>
      <c r="C42" s="48"/>
      <c r="D42" s="48"/>
      <c r="E42" s="48"/>
      <c r="F42" s="48"/>
      <c r="G42" s="1"/>
      <c r="H42" s="1"/>
      <c r="I42" s="1"/>
      <c r="J42" s="3"/>
      <c r="K42" s="3"/>
      <c r="L42" s="3"/>
      <c r="M42" s="3"/>
      <c r="N42" s="3"/>
      <c r="O42" s="3"/>
      <c r="P42" s="3"/>
      <c r="Q42" s="3"/>
      <c r="R42" s="3"/>
      <c r="S42" s="3"/>
      <c r="T42" s="3"/>
      <c r="U42" s="3"/>
      <c r="V42" s="3"/>
      <c r="W42" s="3"/>
      <c r="X42" s="3"/>
      <c r="Y42" s="3"/>
      <c r="Z42" s="3"/>
      <c r="AA42" s="3"/>
      <c r="AB42" s="3"/>
    </row>
    <row r="43" spans="1:28" ht="15.75" customHeight="1">
      <c r="A43" s="47"/>
      <c r="B43" s="47"/>
      <c r="C43" s="48"/>
      <c r="D43" s="48"/>
      <c r="E43" s="48"/>
      <c r="F43" s="48"/>
      <c r="G43" s="1"/>
      <c r="H43" s="1"/>
      <c r="I43" s="1"/>
      <c r="J43" s="3"/>
      <c r="K43" s="3"/>
      <c r="L43" s="3"/>
      <c r="M43" s="3"/>
      <c r="N43" s="3"/>
      <c r="O43" s="3"/>
      <c r="P43" s="3"/>
      <c r="Q43" s="3"/>
      <c r="R43" s="3"/>
      <c r="S43" s="3"/>
      <c r="T43" s="3"/>
      <c r="U43" s="3"/>
      <c r="V43" s="3"/>
      <c r="W43" s="3"/>
      <c r="X43" s="3"/>
      <c r="Y43" s="3"/>
      <c r="Z43" s="3"/>
      <c r="AA43" s="3"/>
      <c r="AB43" s="3"/>
    </row>
    <row r="44" spans="1:28" ht="15.75" customHeight="1">
      <c r="A44" s="47"/>
      <c r="B44" s="47"/>
      <c r="C44" s="48"/>
      <c r="D44" s="48"/>
      <c r="E44" s="48"/>
      <c r="F44" s="48"/>
      <c r="G44" s="1"/>
      <c r="H44" s="1"/>
      <c r="I44" s="1"/>
      <c r="J44" s="3"/>
      <c r="K44" s="3"/>
      <c r="L44" s="3"/>
      <c r="M44" s="3"/>
      <c r="N44" s="3"/>
      <c r="O44" s="3"/>
      <c r="P44" s="3"/>
      <c r="Q44" s="3"/>
      <c r="R44" s="3"/>
      <c r="S44" s="3"/>
      <c r="T44" s="3"/>
      <c r="U44" s="3"/>
      <c r="V44" s="3"/>
      <c r="W44" s="3"/>
      <c r="X44" s="3"/>
      <c r="Y44" s="3"/>
      <c r="Z44" s="3"/>
      <c r="AA44" s="3"/>
      <c r="AB44" s="3"/>
    </row>
    <row r="45" spans="1:28" ht="15.75" customHeight="1">
      <c r="A45" s="47"/>
      <c r="B45" s="47"/>
      <c r="C45" s="48"/>
      <c r="D45" s="48"/>
      <c r="E45" s="48"/>
      <c r="F45" s="48"/>
      <c r="G45" s="1"/>
      <c r="H45" s="1"/>
      <c r="I45" s="1"/>
      <c r="J45" s="3"/>
      <c r="K45" s="3"/>
      <c r="L45" s="3"/>
      <c r="M45" s="3"/>
      <c r="N45" s="3"/>
      <c r="O45" s="3"/>
      <c r="P45" s="3"/>
      <c r="Q45" s="3"/>
      <c r="R45" s="3"/>
      <c r="S45" s="3"/>
      <c r="T45" s="3"/>
      <c r="U45" s="3"/>
      <c r="V45" s="3"/>
      <c r="W45" s="3"/>
      <c r="X45" s="3"/>
      <c r="Y45" s="3"/>
      <c r="Z45" s="3"/>
      <c r="AA45" s="3"/>
      <c r="AB45" s="3"/>
    </row>
    <row r="46" spans="1:28" ht="15.75" customHeight="1">
      <c r="A46" s="47"/>
      <c r="B46" s="47"/>
      <c r="C46" s="48"/>
      <c r="D46" s="48"/>
      <c r="E46" s="48"/>
      <c r="F46" s="48"/>
      <c r="G46" s="1"/>
      <c r="H46" s="1"/>
      <c r="I46" s="1"/>
      <c r="J46" s="3"/>
      <c r="K46" s="3"/>
      <c r="L46" s="3"/>
      <c r="M46" s="3"/>
      <c r="N46" s="3"/>
      <c r="O46" s="3"/>
      <c r="P46" s="3"/>
      <c r="Q46" s="3"/>
      <c r="R46" s="3"/>
      <c r="S46" s="3"/>
      <c r="T46" s="3"/>
      <c r="U46" s="3"/>
      <c r="V46" s="3"/>
      <c r="W46" s="3"/>
      <c r="X46" s="3"/>
      <c r="Y46" s="3"/>
      <c r="Z46" s="3"/>
      <c r="AA46" s="3"/>
      <c r="AB46" s="3"/>
    </row>
    <row r="47" spans="1:28" ht="15.75" customHeight="1">
      <c r="A47" s="47"/>
      <c r="B47" s="47"/>
      <c r="C47" s="48"/>
      <c r="D47" s="48"/>
      <c r="E47" s="48"/>
      <c r="F47" s="48"/>
      <c r="G47" s="1"/>
      <c r="H47" s="1"/>
      <c r="I47" s="1"/>
      <c r="J47" s="3"/>
      <c r="K47" s="3"/>
      <c r="L47" s="3"/>
      <c r="M47" s="3"/>
      <c r="N47" s="3"/>
      <c r="O47" s="3"/>
      <c r="P47" s="3"/>
      <c r="Q47" s="3"/>
      <c r="R47" s="3"/>
      <c r="S47" s="3"/>
      <c r="T47" s="3"/>
      <c r="U47" s="3"/>
      <c r="V47" s="3"/>
      <c r="W47" s="3"/>
      <c r="X47" s="3"/>
      <c r="Y47" s="3"/>
      <c r="Z47" s="3"/>
      <c r="AA47" s="3"/>
      <c r="AB47" s="3"/>
    </row>
    <row r="48" spans="1:28" ht="15.75" customHeight="1">
      <c r="A48" s="47"/>
      <c r="B48" s="47"/>
      <c r="C48" s="48"/>
      <c r="D48" s="48"/>
      <c r="E48" s="48"/>
      <c r="F48" s="48"/>
      <c r="G48" s="1"/>
      <c r="H48" s="1"/>
      <c r="I48" s="1"/>
      <c r="J48" s="3"/>
      <c r="K48" s="3"/>
      <c r="L48" s="3"/>
      <c r="M48" s="3"/>
      <c r="N48" s="3"/>
      <c r="O48" s="3"/>
      <c r="P48" s="3"/>
      <c r="Q48" s="3"/>
      <c r="R48" s="3"/>
      <c r="S48" s="3"/>
      <c r="T48" s="3"/>
      <c r="U48" s="3"/>
      <c r="V48" s="3"/>
      <c r="W48" s="3"/>
      <c r="X48" s="3"/>
      <c r="Y48" s="3"/>
      <c r="Z48" s="3"/>
      <c r="AA48" s="3"/>
      <c r="AB48" s="3"/>
    </row>
    <row r="49" spans="1:28" ht="15.75" customHeight="1">
      <c r="A49" s="47"/>
      <c r="B49" s="47"/>
      <c r="C49" s="48"/>
      <c r="D49" s="48"/>
      <c r="E49" s="48"/>
      <c r="F49" s="48"/>
      <c r="G49" s="1"/>
      <c r="H49" s="1"/>
      <c r="I49" s="1"/>
      <c r="J49" s="3"/>
      <c r="K49" s="3"/>
      <c r="L49" s="3"/>
      <c r="M49" s="3"/>
      <c r="N49" s="3"/>
      <c r="O49" s="3"/>
      <c r="P49" s="3"/>
      <c r="Q49" s="3"/>
      <c r="R49" s="3"/>
      <c r="S49" s="3"/>
      <c r="T49" s="3"/>
      <c r="U49" s="3"/>
      <c r="V49" s="3"/>
      <c r="W49" s="3"/>
      <c r="X49" s="3"/>
      <c r="Y49" s="3"/>
      <c r="Z49" s="3"/>
      <c r="AA49" s="3"/>
      <c r="AB49" s="3"/>
    </row>
    <row r="50" spans="1:28" ht="15.75" customHeight="1">
      <c r="A50" s="47"/>
      <c r="B50" s="47"/>
      <c r="C50" s="48"/>
      <c r="D50" s="48"/>
      <c r="E50" s="48"/>
      <c r="F50" s="48"/>
      <c r="G50" s="1"/>
      <c r="H50" s="1"/>
      <c r="I50" s="1"/>
      <c r="J50" s="3"/>
      <c r="K50" s="3"/>
      <c r="L50" s="3"/>
      <c r="M50" s="3"/>
      <c r="N50" s="3"/>
      <c r="O50" s="3"/>
      <c r="P50" s="3"/>
      <c r="Q50" s="3"/>
      <c r="R50" s="3"/>
      <c r="S50" s="3"/>
      <c r="T50" s="3"/>
      <c r="U50" s="3"/>
      <c r="V50" s="3"/>
      <c r="W50" s="3"/>
      <c r="X50" s="3"/>
      <c r="Y50" s="3"/>
      <c r="Z50" s="3"/>
      <c r="AA50" s="3"/>
      <c r="AB50" s="3"/>
    </row>
    <row r="51" spans="1:28" ht="15.75" customHeight="1">
      <c r="A51" s="47"/>
      <c r="B51" s="47"/>
      <c r="C51" s="48"/>
      <c r="D51" s="48"/>
      <c r="E51" s="48"/>
      <c r="F51" s="48"/>
      <c r="G51" s="1"/>
      <c r="H51" s="1"/>
      <c r="I51" s="1"/>
      <c r="J51" s="3"/>
      <c r="K51" s="3"/>
      <c r="L51" s="3"/>
      <c r="M51" s="3"/>
      <c r="N51" s="3"/>
      <c r="O51" s="3"/>
      <c r="P51" s="3"/>
      <c r="Q51" s="3"/>
      <c r="R51" s="3"/>
      <c r="S51" s="3"/>
      <c r="T51" s="3"/>
      <c r="U51" s="3"/>
      <c r="V51" s="3"/>
      <c r="W51" s="3"/>
      <c r="X51" s="3"/>
      <c r="Y51" s="3"/>
      <c r="Z51" s="3"/>
      <c r="AA51" s="3"/>
      <c r="AB51" s="3"/>
    </row>
    <row r="52" spans="1:28" ht="15.75" customHeight="1">
      <c r="A52" s="47"/>
      <c r="B52" s="47"/>
      <c r="C52" s="48"/>
      <c r="D52" s="48"/>
      <c r="E52" s="48"/>
      <c r="F52" s="48"/>
      <c r="G52" s="1"/>
      <c r="H52" s="1"/>
      <c r="I52" s="1"/>
      <c r="J52" s="3"/>
      <c r="K52" s="3"/>
      <c r="L52" s="3"/>
      <c r="M52" s="3"/>
      <c r="N52" s="3"/>
      <c r="O52" s="3"/>
      <c r="P52" s="3"/>
      <c r="Q52" s="3"/>
      <c r="R52" s="3"/>
      <c r="S52" s="3"/>
      <c r="T52" s="3"/>
      <c r="U52" s="3"/>
      <c r="V52" s="3"/>
      <c r="W52" s="3"/>
      <c r="X52" s="3"/>
      <c r="Y52" s="3"/>
      <c r="Z52" s="3"/>
      <c r="AA52" s="3"/>
      <c r="AB52" s="3"/>
    </row>
    <row r="53" spans="1:28" ht="15.75" customHeight="1">
      <c r="A53" s="47"/>
      <c r="B53" s="47"/>
      <c r="C53" s="48"/>
      <c r="D53" s="48"/>
      <c r="E53" s="48"/>
      <c r="F53" s="48"/>
      <c r="G53" s="1"/>
      <c r="H53" s="1"/>
      <c r="I53" s="1"/>
      <c r="J53" s="3"/>
      <c r="K53" s="3"/>
      <c r="L53" s="3"/>
      <c r="M53" s="3"/>
      <c r="N53" s="3"/>
      <c r="O53" s="3"/>
      <c r="P53" s="3"/>
      <c r="Q53" s="3"/>
      <c r="R53" s="3"/>
      <c r="S53" s="3"/>
      <c r="T53" s="3"/>
      <c r="U53" s="3"/>
      <c r="V53" s="3"/>
      <c r="W53" s="3"/>
      <c r="X53" s="3"/>
      <c r="Y53" s="3"/>
      <c r="Z53" s="3"/>
      <c r="AA53" s="3"/>
      <c r="AB53" s="3"/>
    </row>
    <row r="54" spans="1:28" ht="15.75" customHeight="1">
      <c r="A54" s="47"/>
      <c r="B54" s="47"/>
      <c r="C54" s="48"/>
      <c r="D54" s="48"/>
      <c r="E54" s="48"/>
      <c r="F54" s="48"/>
      <c r="G54" s="1"/>
      <c r="H54" s="1"/>
      <c r="I54" s="1"/>
      <c r="J54" s="3"/>
      <c r="K54" s="3"/>
      <c r="L54" s="3"/>
      <c r="M54" s="3"/>
      <c r="N54" s="3"/>
      <c r="O54" s="3"/>
      <c r="P54" s="3"/>
      <c r="Q54" s="3"/>
      <c r="R54" s="3"/>
      <c r="S54" s="3"/>
      <c r="T54" s="3"/>
      <c r="U54" s="3"/>
      <c r="V54" s="3"/>
      <c r="W54" s="3"/>
      <c r="X54" s="3"/>
      <c r="Y54" s="3"/>
      <c r="Z54" s="3"/>
      <c r="AA54" s="3"/>
      <c r="AB54" s="3"/>
    </row>
    <row r="55" spans="1:28" ht="15.75" customHeight="1">
      <c r="A55" s="47"/>
      <c r="B55" s="47"/>
      <c r="C55" s="48"/>
      <c r="D55" s="48"/>
      <c r="E55" s="48"/>
      <c r="F55" s="48"/>
      <c r="G55" s="1"/>
      <c r="H55" s="1"/>
      <c r="I55" s="1"/>
      <c r="J55" s="3"/>
      <c r="K55" s="3"/>
      <c r="L55" s="3"/>
      <c r="M55" s="3"/>
      <c r="N55" s="3"/>
      <c r="O55" s="3"/>
      <c r="P55" s="3"/>
      <c r="Q55" s="3"/>
      <c r="R55" s="3"/>
      <c r="S55" s="3"/>
      <c r="T55" s="3"/>
      <c r="U55" s="3"/>
      <c r="V55" s="3"/>
      <c r="W55" s="3"/>
      <c r="X55" s="3"/>
      <c r="Y55" s="3"/>
      <c r="Z55" s="3"/>
      <c r="AA55" s="3"/>
      <c r="AB55" s="3"/>
    </row>
    <row r="56" spans="1:28" ht="15.75" customHeight="1">
      <c r="A56" s="47"/>
      <c r="B56" s="47"/>
      <c r="C56" s="48"/>
      <c r="D56" s="48"/>
      <c r="E56" s="48"/>
      <c r="F56" s="48"/>
      <c r="G56" s="1"/>
      <c r="H56" s="1"/>
      <c r="I56" s="1"/>
      <c r="J56" s="3"/>
      <c r="K56" s="3"/>
      <c r="L56" s="3"/>
      <c r="M56" s="3"/>
      <c r="N56" s="3"/>
      <c r="O56" s="3"/>
      <c r="P56" s="3"/>
      <c r="Q56" s="3"/>
      <c r="R56" s="3"/>
      <c r="S56" s="3"/>
      <c r="T56" s="3"/>
      <c r="U56" s="3"/>
      <c r="V56" s="3"/>
      <c r="W56" s="3"/>
      <c r="X56" s="3"/>
      <c r="Y56" s="3"/>
      <c r="Z56" s="3"/>
      <c r="AA56" s="3"/>
      <c r="AB56" s="3"/>
    </row>
    <row r="57" spans="1:28" ht="15.75" customHeight="1">
      <c r="A57" s="47"/>
      <c r="B57" s="47"/>
      <c r="C57" s="48"/>
      <c r="D57" s="48"/>
      <c r="E57" s="48"/>
      <c r="F57" s="48"/>
      <c r="G57" s="1"/>
      <c r="H57" s="1"/>
      <c r="I57" s="1"/>
      <c r="J57" s="3"/>
      <c r="K57" s="3"/>
      <c r="L57" s="3"/>
      <c r="M57" s="3"/>
      <c r="N57" s="3"/>
      <c r="O57" s="3"/>
      <c r="P57" s="3"/>
      <c r="Q57" s="3"/>
      <c r="R57" s="3"/>
      <c r="S57" s="3"/>
      <c r="T57" s="3"/>
      <c r="U57" s="3"/>
      <c r="V57" s="3"/>
      <c r="W57" s="3"/>
      <c r="X57" s="3"/>
      <c r="Y57" s="3"/>
      <c r="Z57" s="3"/>
      <c r="AA57" s="3"/>
      <c r="AB57" s="3"/>
    </row>
    <row r="58" spans="1:28" ht="15.75" customHeight="1">
      <c r="A58" s="47"/>
      <c r="B58" s="47"/>
      <c r="C58" s="48"/>
      <c r="D58" s="48"/>
      <c r="E58" s="48"/>
      <c r="F58" s="48"/>
      <c r="G58" s="1"/>
      <c r="H58" s="1"/>
      <c r="I58" s="1"/>
      <c r="J58" s="3"/>
      <c r="K58" s="3"/>
      <c r="L58" s="3"/>
      <c r="M58" s="3"/>
      <c r="N58" s="3"/>
      <c r="O58" s="3"/>
      <c r="P58" s="3"/>
      <c r="Q58" s="3"/>
      <c r="R58" s="3"/>
      <c r="S58" s="3"/>
      <c r="T58" s="3"/>
      <c r="U58" s="3"/>
      <c r="V58" s="3"/>
      <c r="W58" s="3"/>
      <c r="X58" s="3"/>
      <c r="Y58" s="3"/>
      <c r="Z58" s="3"/>
      <c r="AA58" s="3"/>
      <c r="AB58" s="3"/>
    </row>
    <row r="59" spans="1:28" ht="15.75" customHeight="1">
      <c r="A59" s="47"/>
      <c r="B59" s="47"/>
      <c r="C59" s="48"/>
      <c r="D59" s="48"/>
      <c r="E59" s="48"/>
      <c r="F59" s="48"/>
      <c r="G59" s="1"/>
      <c r="H59" s="1"/>
      <c r="I59" s="1"/>
      <c r="J59" s="3"/>
      <c r="K59" s="3"/>
      <c r="L59" s="3"/>
      <c r="M59" s="3"/>
      <c r="N59" s="3"/>
      <c r="O59" s="3"/>
      <c r="P59" s="3"/>
      <c r="Q59" s="3"/>
      <c r="R59" s="3"/>
      <c r="S59" s="3"/>
      <c r="T59" s="3"/>
      <c r="U59" s="3"/>
      <c r="V59" s="3"/>
      <c r="W59" s="3"/>
      <c r="X59" s="3"/>
      <c r="Y59" s="3"/>
      <c r="Z59" s="3"/>
      <c r="AA59" s="3"/>
      <c r="AB59" s="3"/>
    </row>
    <row r="60" spans="1:28" ht="15.75" customHeight="1">
      <c r="A60" s="47"/>
      <c r="B60" s="47"/>
      <c r="C60" s="48"/>
      <c r="D60" s="48"/>
      <c r="E60" s="48"/>
      <c r="F60" s="48"/>
      <c r="G60" s="1"/>
      <c r="H60" s="1"/>
      <c r="I60" s="1"/>
      <c r="J60" s="3"/>
      <c r="K60" s="3"/>
      <c r="L60" s="3"/>
      <c r="M60" s="3"/>
      <c r="N60" s="3"/>
      <c r="O60" s="3"/>
      <c r="P60" s="3"/>
      <c r="Q60" s="3"/>
      <c r="R60" s="3"/>
      <c r="S60" s="3"/>
      <c r="T60" s="3"/>
      <c r="U60" s="3"/>
      <c r="V60" s="3"/>
      <c r="W60" s="3"/>
      <c r="X60" s="3"/>
      <c r="Y60" s="3"/>
      <c r="Z60" s="3"/>
      <c r="AA60" s="3"/>
      <c r="AB60" s="3"/>
    </row>
    <row r="61" spans="1:28" ht="15.75" customHeight="1">
      <c r="A61" s="47"/>
      <c r="B61" s="47"/>
      <c r="C61" s="48"/>
      <c r="D61" s="48"/>
      <c r="E61" s="48"/>
      <c r="F61" s="48"/>
      <c r="G61" s="1"/>
      <c r="H61" s="1"/>
      <c r="I61" s="1"/>
      <c r="J61" s="3"/>
      <c r="K61" s="3"/>
      <c r="L61" s="3"/>
      <c r="M61" s="3"/>
      <c r="N61" s="3"/>
      <c r="O61" s="3"/>
      <c r="P61" s="3"/>
      <c r="Q61" s="3"/>
      <c r="R61" s="3"/>
      <c r="S61" s="3"/>
      <c r="T61" s="3"/>
      <c r="U61" s="3"/>
      <c r="V61" s="3"/>
      <c r="W61" s="3"/>
      <c r="X61" s="3"/>
      <c r="Y61" s="3"/>
      <c r="Z61" s="3"/>
      <c r="AA61" s="3"/>
      <c r="AB61" s="3"/>
    </row>
    <row r="62" spans="1:28" ht="15.75" customHeight="1">
      <c r="A62" s="47"/>
      <c r="B62" s="47"/>
      <c r="C62" s="48"/>
      <c r="D62" s="48"/>
      <c r="E62" s="48"/>
      <c r="F62" s="48"/>
      <c r="G62" s="1"/>
      <c r="H62" s="1"/>
      <c r="I62" s="1"/>
      <c r="J62" s="3"/>
      <c r="K62" s="3"/>
      <c r="L62" s="3"/>
      <c r="M62" s="3"/>
      <c r="N62" s="3"/>
      <c r="O62" s="3"/>
      <c r="P62" s="3"/>
      <c r="Q62" s="3"/>
      <c r="R62" s="3"/>
      <c r="S62" s="3"/>
      <c r="T62" s="3"/>
      <c r="U62" s="3"/>
      <c r="V62" s="3"/>
      <c r="W62" s="3"/>
      <c r="X62" s="3"/>
      <c r="Y62" s="3"/>
      <c r="Z62" s="3"/>
      <c r="AA62" s="3"/>
      <c r="AB62" s="3"/>
    </row>
    <row r="63" spans="1:28" ht="15.75" customHeight="1">
      <c r="A63" s="47"/>
      <c r="B63" s="47"/>
      <c r="C63" s="48"/>
      <c r="D63" s="48"/>
      <c r="E63" s="48"/>
      <c r="F63" s="48"/>
      <c r="G63" s="1"/>
      <c r="H63" s="1"/>
      <c r="I63" s="1"/>
      <c r="J63" s="3"/>
      <c r="K63" s="3"/>
      <c r="L63" s="3"/>
      <c r="M63" s="3"/>
      <c r="N63" s="3"/>
      <c r="O63" s="3"/>
      <c r="P63" s="3"/>
      <c r="Q63" s="3"/>
      <c r="R63" s="3"/>
      <c r="S63" s="3"/>
      <c r="T63" s="3"/>
      <c r="U63" s="3"/>
      <c r="V63" s="3"/>
      <c r="W63" s="3"/>
      <c r="X63" s="3"/>
      <c r="Y63" s="3"/>
      <c r="Z63" s="3"/>
      <c r="AA63" s="3"/>
      <c r="AB63" s="3"/>
    </row>
    <row r="64" spans="1:28" ht="15.75" customHeight="1">
      <c r="A64" s="47"/>
      <c r="B64" s="47"/>
      <c r="C64" s="48"/>
      <c r="D64" s="48"/>
      <c r="E64" s="48"/>
      <c r="F64" s="48"/>
      <c r="G64" s="1"/>
      <c r="H64" s="1"/>
      <c r="I64" s="1"/>
      <c r="J64" s="3"/>
      <c r="K64" s="3"/>
      <c r="L64" s="3"/>
      <c r="M64" s="3"/>
      <c r="N64" s="3"/>
      <c r="O64" s="3"/>
      <c r="P64" s="3"/>
      <c r="Q64" s="3"/>
      <c r="R64" s="3"/>
      <c r="S64" s="3"/>
      <c r="T64" s="3"/>
      <c r="U64" s="3"/>
      <c r="V64" s="3"/>
      <c r="W64" s="3"/>
      <c r="X64" s="3"/>
      <c r="Y64" s="3"/>
      <c r="Z64" s="3"/>
      <c r="AA64" s="3"/>
      <c r="AB64" s="3"/>
    </row>
    <row r="65" spans="1:28" ht="15.75" customHeight="1">
      <c r="A65" s="47"/>
      <c r="B65" s="47"/>
      <c r="C65" s="48"/>
      <c r="D65" s="48"/>
      <c r="E65" s="48"/>
      <c r="F65" s="48"/>
      <c r="G65" s="1"/>
      <c r="H65" s="1"/>
      <c r="I65" s="1"/>
      <c r="J65" s="3"/>
      <c r="K65" s="3"/>
      <c r="L65" s="3"/>
      <c r="M65" s="3"/>
      <c r="N65" s="3"/>
      <c r="O65" s="3"/>
      <c r="P65" s="3"/>
      <c r="Q65" s="3"/>
      <c r="R65" s="3"/>
      <c r="S65" s="3"/>
      <c r="T65" s="3"/>
      <c r="U65" s="3"/>
      <c r="V65" s="3"/>
      <c r="W65" s="3"/>
      <c r="X65" s="3"/>
      <c r="Y65" s="3"/>
      <c r="Z65" s="3"/>
      <c r="AA65" s="3"/>
      <c r="AB65" s="3"/>
    </row>
    <row r="66" spans="1:28" ht="15.75" customHeight="1">
      <c r="A66" s="47"/>
      <c r="B66" s="47"/>
      <c r="C66" s="48"/>
      <c r="D66" s="48"/>
      <c r="E66" s="48"/>
      <c r="F66" s="48"/>
      <c r="G66" s="1"/>
      <c r="H66" s="1"/>
      <c r="I66" s="1"/>
      <c r="J66" s="3"/>
      <c r="K66" s="3"/>
      <c r="L66" s="3"/>
      <c r="M66" s="3"/>
      <c r="N66" s="3"/>
      <c r="O66" s="3"/>
      <c r="P66" s="3"/>
      <c r="Q66" s="3"/>
      <c r="R66" s="3"/>
      <c r="S66" s="3"/>
      <c r="T66" s="3"/>
      <c r="U66" s="3"/>
      <c r="V66" s="3"/>
      <c r="W66" s="3"/>
      <c r="X66" s="3"/>
      <c r="Y66" s="3"/>
      <c r="Z66" s="3"/>
      <c r="AA66" s="3"/>
      <c r="AB66" s="3"/>
    </row>
    <row r="67" spans="1:28" ht="15.75" customHeight="1">
      <c r="A67" s="47"/>
      <c r="B67" s="47"/>
      <c r="C67" s="48"/>
      <c r="D67" s="48"/>
      <c r="E67" s="48"/>
      <c r="F67" s="48"/>
      <c r="G67" s="1"/>
      <c r="H67" s="1"/>
      <c r="I67" s="1"/>
      <c r="J67" s="3"/>
      <c r="K67" s="3"/>
      <c r="L67" s="3"/>
      <c r="M67" s="3"/>
      <c r="N67" s="3"/>
      <c r="O67" s="3"/>
      <c r="P67" s="3"/>
      <c r="Q67" s="3"/>
      <c r="R67" s="3"/>
      <c r="S67" s="3"/>
      <c r="T67" s="3"/>
      <c r="U67" s="3"/>
      <c r="V67" s="3"/>
      <c r="W67" s="3"/>
      <c r="X67" s="3"/>
      <c r="Y67" s="3"/>
      <c r="Z67" s="3"/>
      <c r="AA67" s="3"/>
      <c r="AB67" s="3"/>
    </row>
    <row r="68" spans="1:28" ht="15.75" customHeight="1">
      <c r="A68" s="47"/>
      <c r="B68" s="47"/>
      <c r="C68" s="48"/>
      <c r="D68" s="48"/>
      <c r="E68" s="48"/>
      <c r="F68" s="48"/>
      <c r="G68" s="1"/>
      <c r="H68" s="1"/>
      <c r="I68" s="1"/>
      <c r="J68" s="3"/>
      <c r="K68" s="3"/>
      <c r="L68" s="3"/>
      <c r="M68" s="3"/>
      <c r="N68" s="3"/>
      <c r="O68" s="3"/>
      <c r="P68" s="3"/>
      <c r="Q68" s="3"/>
      <c r="R68" s="3"/>
      <c r="S68" s="3"/>
      <c r="T68" s="3"/>
      <c r="U68" s="3"/>
      <c r="V68" s="3"/>
      <c r="W68" s="3"/>
      <c r="X68" s="3"/>
      <c r="Y68" s="3"/>
      <c r="Z68" s="3"/>
      <c r="AA68" s="3"/>
      <c r="AB68" s="3"/>
    </row>
    <row r="69" spans="1:28" ht="15.75" customHeight="1">
      <c r="A69" s="47"/>
      <c r="B69" s="47"/>
      <c r="C69" s="48"/>
      <c r="D69" s="48"/>
      <c r="E69" s="48"/>
      <c r="F69" s="48"/>
      <c r="G69" s="1"/>
      <c r="H69" s="1"/>
      <c r="I69" s="1"/>
      <c r="J69" s="3"/>
      <c r="K69" s="3"/>
      <c r="L69" s="3"/>
      <c r="M69" s="3"/>
      <c r="N69" s="3"/>
      <c r="O69" s="3"/>
      <c r="P69" s="3"/>
      <c r="Q69" s="3"/>
      <c r="R69" s="3"/>
      <c r="S69" s="3"/>
      <c r="T69" s="3"/>
      <c r="U69" s="3"/>
      <c r="V69" s="3"/>
      <c r="W69" s="3"/>
      <c r="X69" s="3"/>
      <c r="Y69" s="3"/>
      <c r="Z69" s="3"/>
      <c r="AA69" s="3"/>
      <c r="AB69" s="3"/>
    </row>
    <row r="70" spans="1:28" ht="15.75" customHeight="1">
      <c r="A70" s="47"/>
      <c r="B70" s="47"/>
      <c r="C70" s="48"/>
      <c r="D70" s="48"/>
      <c r="E70" s="48"/>
      <c r="F70" s="48"/>
      <c r="G70" s="1"/>
      <c r="H70" s="1"/>
      <c r="I70" s="1"/>
      <c r="J70" s="3"/>
      <c r="K70" s="3"/>
      <c r="L70" s="3"/>
      <c r="M70" s="3"/>
      <c r="N70" s="3"/>
      <c r="O70" s="3"/>
      <c r="P70" s="3"/>
      <c r="Q70" s="3"/>
      <c r="R70" s="3"/>
      <c r="S70" s="3"/>
      <c r="T70" s="3"/>
      <c r="U70" s="3"/>
      <c r="V70" s="3"/>
      <c r="W70" s="3"/>
      <c r="X70" s="3"/>
      <c r="Y70" s="3"/>
      <c r="Z70" s="3"/>
      <c r="AA70" s="3"/>
      <c r="AB70" s="3"/>
    </row>
    <row r="71" spans="1:28" ht="15.75" customHeight="1">
      <c r="A71" s="47"/>
      <c r="B71" s="47"/>
      <c r="C71" s="48"/>
      <c r="D71" s="48"/>
      <c r="E71" s="48"/>
      <c r="F71" s="48"/>
      <c r="G71" s="1"/>
      <c r="H71" s="1"/>
      <c r="I71" s="1"/>
      <c r="J71" s="3"/>
      <c r="K71" s="3"/>
      <c r="L71" s="3"/>
      <c r="M71" s="3"/>
      <c r="N71" s="3"/>
      <c r="O71" s="3"/>
      <c r="P71" s="3"/>
      <c r="Q71" s="3"/>
      <c r="R71" s="3"/>
      <c r="S71" s="3"/>
      <c r="T71" s="3"/>
      <c r="U71" s="3"/>
      <c r="V71" s="3"/>
      <c r="W71" s="3"/>
      <c r="X71" s="3"/>
      <c r="Y71" s="3"/>
      <c r="Z71" s="3"/>
      <c r="AA71" s="3"/>
      <c r="AB71" s="3"/>
    </row>
    <row r="72" spans="1:28" ht="15.75" customHeight="1">
      <c r="A72" s="47"/>
      <c r="B72" s="47"/>
      <c r="C72" s="48"/>
      <c r="D72" s="48"/>
      <c r="E72" s="48"/>
      <c r="F72" s="48"/>
      <c r="G72" s="1"/>
      <c r="H72" s="1"/>
      <c r="I72" s="1"/>
      <c r="J72" s="3"/>
      <c r="K72" s="3"/>
      <c r="L72" s="3"/>
      <c r="M72" s="3"/>
      <c r="N72" s="3"/>
      <c r="O72" s="3"/>
      <c r="P72" s="3"/>
      <c r="Q72" s="3"/>
      <c r="R72" s="3"/>
      <c r="S72" s="3"/>
      <c r="T72" s="3"/>
      <c r="U72" s="3"/>
      <c r="V72" s="3"/>
      <c r="W72" s="3"/>
      <c r="X72" s="3"/>
      <c r="Y72" s="3"/>
      <c r="Z72" s="3"/>
      <c r="AA72" s="3"/>
      <c r="AB72" s="3"/>
    </row>
    <row r="73" spans="1:28" ht="15.75" customHeight="1">
      <c r="A73" s="47"/>
      <c r="B73" s="47"/>
      <c r="C73" s="48"/>
      <c r="D73" s="48"/>
      <c r="E73" s="48"/>
      <c r="F73" s="48"/>
      <c r="G73" s="1"/>
      <c r="H73" s="1"/>
      <c r="I73" s="1"/>
      <c r="J73" s="3"/>
      <c r="K73" s="3"/>
      <c r="L73" s="3"/>
      <c r="M73" s="3"/>
      <c r="N73" s="3"/>
      <c r="O73" s="3"/>
      <c r="P73" s="3"/>
      <c r="Q73" s="3"/>
      <c r="R73" s="3"/>
      <c r="S73" s="3"/>
      <c r="T73" s="3"/>
      <c r="U73" s="3"/>
      <c r="V73" s="3"/>
      <c r="W73" s="3"/>
      <c r="X73" s="3"/>
      <c r="Y73" s="3"/>
      <c r="Z73" s="3"/>
      <c r="AA73" s="3"/>
      <c r="AB73" s="3"/>
    </row>
    <row r="74" spans="1:28" ht="15.75" customHeight="1">
      <c r="A74" s="47"/>
      <c r="B74" s="47"/>
      <c r="C74" s="48"/>
      <c r="D74" s="48"/>
      <c r="E74" s="48"/>
      <c r="F74" s="48"/>
      <c r="G74" s="1"/>
      <c r="H74" s="1"/>
      <c r="I74" s="1"/>
      <c r="J74" s="3"/>
      <c r="K74" s="3"/>
      <c r="L74" s="3"/>
      <c r="M74" s="3"/>
      <c r="N74" s="3"/>
      <c r="O74" s="3"/>
      <c r="P74" s="3"/>
      <c r="Q74" s="3"/>
      <c r="R74" s="3"/>
      <c r="S74" s="3"/>
      <c r="T74" s="3"/>
      <c r="U74" s="3"/>
      <c r="V74" s="3"/>
      <c r="W74" s="3"/>
      <c r="X74" s="3"/>
      <c r="Y74" s="3"/>
      <c r="Z74" s="3"/>
      <c r="AA74" s="3"/>
      <c r="AB74" s="3"/>
    </row>
    <row r="75" spans="1:28" ht="15.75" customHeight="1">
      <c r="A75" s="47"/>
      <c r="B75" s="47"/>
      <c r="C75" s="48"/>
      <c r="D75" s="48"/>
      <c r="E75" s="48"/>
      <c r="F75" s="48"/>
      <c r="G75" s="1"/>
      <c r="H75" s="1"/>
      <c r="I75" s="1"/>
      <c r="J75" s="3"/>
      <c r="K75" s="3"/>
      <c r="L75" s="3"/>
      <c r="M75" s="3"/>
      <c r="N75" s="3"/>
      <c r="O75" s="3"/>
      <c r="P75" s="3"/>
      <c r="Q75" s="3"/>
      <c r="R75" s="3"/>
      <c r="S75" s="3"/>
      <c r="T75" s="3"/>
      <c r="U75" s="3"/>
      <c r="V75" s="3"/>
      <c r="W75" s="3"/>
      <c r="X75" s="3"/>
      <c r="Y75" s="3"/>
      <c r="Z75" s="3"/>
      <c r="AA75" s="3"/>
      <c r="AB75" s="3"/>
    </row>
    <row r="76" spans="1:28" ht="15.75" customHeight="1">
      <c r="A76" s="47"/>
      <c r="B76" s="47"/>
      <c r="C76" s="48"/>
      <c r="D76" s="48"/>
      <c r="E76" s="48"/>
      <c r="F76" s="48"/>
      <c r="G76" s="1"/>
      <c r="H76" s="1"/>
      <c r="I76" s="1"/>
      <c r="J76" s="3"/>
      <c r="K76" s="3"/>
      <c r="L76" s="3"/>
      <c r="M76" s="3"/>
      <c r="N76" s="3"/>
      <c r="O76" s="3"/>
      <c r="P76" s="3"/>
      <c r="Q76" s="3"/>
      <c r="R76" s="3"/>
      <c r="S76" s="3"/>
      <c r="T76" s="3"/>
      <c r="U76" s="3"/>
      <c r="V76" s="3"/>
      <c r="W76" s="3"/>
      <c r="X76" s="3"/>
      <c r="Y76" s="3"/>
      <c r="Z76" s="3"/>
      <c r="AA76" s="3"/>
      <c r="AB76" s="3"/>
    </row>
    <row r="77" spans="1:28" ht="15.75" customHeight="1">
      <c r="A77" s="47"/>
      <c r="B77" s="47"/>
      <c r="C77" s="48"/>
      <c r="D77" s="48"/>
      <c r="E77" s="48"/>
      <c r="F77" s="48"/>
      <c r="G77" s="1"/>
      <c r="H77" s="1"/>
      <c r="I77" s="1"/>
      <c r="J77" s="3"/>
      <c r="K77" s="3"/>
      <c r="L77" s="3"/>
      <c r="M77" s="3"/>
      <c r="N77" s="3"/>
      <c r="O77" s="3"/>
      <c r="P77" s="3"/>
      <c r="Q77" s="3"/>
      <c r="R77" s="3"/>
      <c r="S77" s="3"/>
      <c r="T77" s="3"/>
      <c r="U77" s="3"/>
      <c r="V77" s="3"/>
      <c r="W77" s="3"/>
      <c r="X77" s="3"/>
      <c r="Y77" s="3"/>
      <c r="Z77" s="3"/>
      <c r="AA77" s="3"/>
      <c r="AB77" s="3"/>
    </row>
    <row r="78" spans="1:28" ht="15.75" customHeight="1">
      <c r="A78" s="47"/>
      <c r="B78" s="47"/>
      <c r="C78" s="48"/>
      <c r="D78" s="48"/>
      <c r="E78" s="48"/>
      <c r="F78" s="48"/>
      <c r="G78" s="1"/>
      <c r="H78" s="1"/>
      <c r="I78" s="1"/>
      <c r="J78" s="3"/>
      <c r="K78" s="3"/>
      <c r="L78" s="3"/>
      <c r="M78" s="3"/>
      <c r="N78" s="3"/>
      <c r="O78" s="3"/>
      <c r="P78" s="3"/>
      <c r="Q78" s="3"/>
      <c r="R78" s="3"/>
      <c r="S78" s="3"/>
      <c r="T78" s="3"/>
      <c r="U78" s="3"/>
      <c r="V78" s="3"/>
      <c r="W78" s="3"/>
      <c r="X78" s="3"/>
      <c r="Y78" s="3"/>
      <c r="Z78" s="3"/>
      <c r="AA78" s="3"/>
      <c r="AB78" s="3"/>
    </row>
    <row r="79" spans="1:28" ht="15.75" customHeight="1">
      <c r="A79" s="47"/>
      <c r="B79" s="47"/>
      <c r="C79" s="48"/>
      <c r="D79" s="48"/>
      <c r="E79" s="48"/>
      <c r="F79" s="48"/>
      <c r="G79" s="1"/>
      <c r="H79" s="1"/>
      <c r="I79" s="1"/>
      <c r="J79" s="3"/>
      <c r="K79" s="3"/>
      <c r="L79" s="3"/>
      <c r="M79" s="3"/>
      <c r="N79" s="3"/>
      <c r="O79" s="3"/>
      <c r="P79" s="3"/>
      <c r="Q79" s="3"/>
      <c r="R79" s="3"/>
      <c r="S79" s="3"/>
      <c r="T79" s="3"/>
      <c r="U79" s="3"/>
      <c r="V79" s="3"/>
      <c r="W79" s="3"/>
      <c r="X79" s="3"/>
      <c r="Y79" s="3"/>
      <c r="Z79" s="3"/>
      <c r="AA79" s="3"/>
      <c r="AB79" s="3"/>
    </row>
    <row r="80" spans="1:28" ht="15.75" customHeight="1">
      <c r="A80" s="47"/>
      <c r="B80" s="47"/>
      <c r="C80" s="48"/>
      <c r="D80" s="48"/>
      <c r="E80" s="48"/>
      <c r="F80" s="48"/>
      <c r="G80" s="1"/>
      <c r="H80" s="1"/>
      <c r="I80" s="1"/>
      <c r="J80" s="3"/>
      <c r="K80" s="3"/>
      <c r="L80" s="3"/>
      <c r="M80" s="3"/>
      <c r="N80" s="3"/>
      <c r="O80" s="3"/>
      <c r="P80" s="3"/>
      <c r="Q80" s="3"/>
      <c r="R80" s="3"/>
      <c r="S80" s="3"/>
      <c r="T80" s="3"/>
      <c r="U80" s="3"/>
      <c r="V80" s="3"/>
      <c r="W80" s="3"/>
      <c r="X80" s="3"/>
      <c r="Y80" s="3"/>
      <c r="Z80" s="3"/>
      <c r="AA80" s="3"/>
      <c r="AB80" s="3"/>
    </row>
    <row r="81" spans="1:28" ht="15.75" customHeight="1">
      <c r="A81" s="47"/>
      <c r="B81" s="47"/>
      <c r="C81" s="48"/>
      <c r="D81" s="48"/>
      <c r="E81" s="48"/>
      <c r="F81" s="48"/>
      <c r="G81" s="1"/>
      <c r="H81" s="1"/>
      <c r="I81" s="1"/>
      <c r="J81" s="3"/>
      <c r="K81" s="3"/>
      <c r="L81" s="3"/>
      <c r="M81" s="3"/>
      <c r="N81" s="3"/>
      <c r="O81" s="3"/>
      <c r="P81" s="3"/>
      <c r="Q81" s="3"/>
      <c r="R81" s="3"/>
      <c r="S81" s="3"/>
      <c r="T81" s="3"/>
      <c r="U81" s="3"/>
      <c r="V81" s="3"/>
      <c r="W81" s="3"/>
      <c r="X81" s="3"/>
      <c r="Y81" s="3"/>
      <c r="Z81" s="3"/>
      <c r="AA81" s="3"/>
      <c r="AB81" s="3"/>
    </row>
    <row r="82" spans="1:28" ht="15.75" customHeight="1">
      <c r="A82" s="47"/>
      <c r="B82" s="47"/>
      <c r="C82" s="48"/>
      <c r="D82" s="48"/>
      <c r="E82" s="48"/>
      <c r="F82" s="48"/>
      <c r="G82" s="1"/>
      <c r="H82" s="1"/>
      <c r="I82" s="1"/>
      <c r="J82" s="3"/>
      <c r="K82" s="3"/>
      <c r="L82" s="3"/>
      <c r="M82" s="3"/>
      <c r="N82" s="3"/>
      <c r="O82" s="3"/>
      <c r="P82" s="3"/>
      <c r="Q82" s="3"/>
      <c r="R82" s="3"/>
      <c r="S82" s="3"/>
      <c r="T82" s="3"/>
      <c r="U82" s="3"/>
      <c r="V82" s="3"/>
      <c r="W82" s="3"/>
      <c r="X82" s="3"/>
      <c r="Y82" s="3"/>
      <c r="Z82" s="3"/>
      <c r="AA82" s="3"/>
      <c r="AB82" s="3"/>
    </row>
    <row r="83" spans="1:28" ht="15.75" customHeight="1">
      <c r="A83" s="47"/>
      <c r="B83" s="47"/>
      <c r="C83" s="48"/>
      <c r="D83" s="48"/>
      <c r="E83" s="48"/>
      <c r="F83" s="48"/>
      <c r="G83" s="1"/>
      <c r="H83" s="1"/>
      <c r="I83" s="1"/>
      <c r="J83" s="3"/>
      <c r="K83" s="3"/>
      <c r="L83" s="3"/>
      <c r="M83" s="3"/>
      <c r="N83" s="3"/>
      <c r="O83" s="3"/>
      <c r="P83" s="3"/>
      <c r="Q83" s="3"/>
      <c r="R83" s="3"/>
      <c r="S83" s="3"/>
      <c r="T83" s="3"/>
      <c r="U83" s="3"/>
      <c r="V83" s="3"/>
      <c r="W83" s="3"/>
      <c r="X83" s="3"/>
      <c r="Y83" s="3"/>
      <c r="Z83" s="3"/>
      <c r="AA83" s="3"/>
      <c r="AB83" s="3"/>
    </row>
    <row r="84" spans="1:28" ht="15.75" customHeight="1">
      <c r="A84" s="47"/>
      <c r="B84" s="47"/>
      <c r="C84" s="48"/>
      <c r="D84" s="48"/>
      <c r="E84" s="48"/>
      <c r="F84" s="48"/>
      <c r="G84" s="1"/>
      <c r="H84" s="1"/>
      <c r="I84" s="1"/>
      <c r="J84" s="3"/>
      <c r="K84" s="3"/>
      <c r="L84" s="3"/>
      <c r="M84" s="3"/>
      <c r="N84" s="3"/>
      <c r="O84" s="3"/>
      <c r="P84" s="3"/>
      <c r="Q84" s="3"/>
      <c r="R84" s="3"/>
      <c r="S84" s="3"/>
      <c r="T84" s="3"/>
      <c r="U84" s="3"/>
      <c r="V84" s="3"/>
      <c r="W84" s="3"/>
      <c r="X84" s="3"/>
      <c r="Y84" s="3"/>
      <c r="Z84" s="3"/>
      <c r="AA84" s="3"/>
      <c r="AB84" s="3"/>
    </row>
    <row r="85" spans="1:28" ht="15.75" customHeight="1">
      <c r="A85" s="47"/>
      <c r="B85" s="47"/>
      <c r="C85" s="48"/>
      <c r="D85" s="48"/>
      <c r="E85" s="48"/>
      <c r="F85" s="48"/>
      <c r="G85" s="1"/>
      <c r="H85" s="1"/>
      <c r="I85" s="1"/>
      <c r="J85" s="3"/>
      <c r="K85" s="3"/>
      <c r="L85" s="3"/>
      <c r="M85" s="3"/>
      <c r="N85" s="3"/>
      <c r="O85" s="3"/>
      <c r="P85" s="3"/>
      <c r="Q85" s="3"/>
      <c r="R85" s="3"/>
      <c r="S85" s="3"/>
      <c r="T85" s="3"/>
      <c r="U85" s="3"/>
      <c r="V85" s="3"/>
      <c r="W85" s="3"/>
      <c r="X85" s="3"/>
      <c r="Y85" s="3"/>
      <c r="Z85" s="3"/>
      <c r="AA85" s="3"/>
      <c r="AB85" s="3"/>
    </row>
    <row r="86" spans="1:28" ht="15.75" customHeight="1">
      <c r="A86" s="47"/>
      <c r="B86" s="47"/>
      <c r="C86" s="48"/>
      <c r="D86" s="48"/>
      <c r="E86" s="48"/>
      <c r="F86" s="48"/>
      <c r="G86" s="1"/>
      <c r="H86" s="1"/>
      <c r="I86" s="1"/>
      <c r="J86" s="3"/>
      <c r="K86" s="3"/>
      <c r="L86" s="3"/>
      <c r="M86" s="3"/>
      <c r="N86" s="3"/>
      <c r="O86" s="3"/>
      <c r="P86" s="3"/>
      <c r="Q86" s="3"/>
      <c r="R86" s="3"/>
      <c r="S86" s="3"/>
      <c r="T86" s="3"/>
      <c r="U86" s="3"/>
      <c r="V86" s="3"/>
      <c r="W86" s="3"/>
      <c r="X86" s="3"/>
      <c r="Y86" s="3"/>
      <c r="Z86" s="3"/>
      <c r="AA86" s="3"/>
      <c r="AB86" s="3"/>
    </row>
    <row r="87" spans="1:28" ht="15.75" customHeight="1">
      <c r="A87" s="47"/>
      <c r="B87" s="47"/>
      <c r="C87" s="48"/>
      <c r="D87" s="48"/>
      <c r="E87" s="48"/>
      <c r="F87" s="48"/>
      <c r="G87" s="1"/>
      <c r="H87" s="1"/>
      <c r="I87" s="1"/>
      <c r="J87" s="3"/>
      <c r="K87" s="3"/>
      <c r="L87" s="3"/>
      <c r="M87" s="3"/>
      <c r="N87" s="3"/>
      <c r="O87" s="3"/>
      <c r="P87" s="3"/>
      <c r="Q87" s="3"/>
      <c r="R87" s="3"/>
      <c r="S87" s="3"/>
      <c r="T87" s="3"/>
      <c r="U87" s="3"/>
      <c r="V87" s="3"/>
      <c r="W87" s="3"/>
      <c r="X87" s="3"/>
      <c r="Y87" s="3"/>
      <c r="Z87" s="3"/>
      <c r="AA87" s="3"/>
      <c r="AB87" s="3"/>
    </row>
    <row r="88" spans="1:28" ht="15.75" customHeight="1">
      <c r="A88" s="47"/>
      <c r="B88" s="47"/>
      <c r="C88" s="48"/>
      <c r="D88" s="48"/>
      <c r="E88" s="48"/>
      <c r="F88" s="48"/>
      <c r="G88" s="1"/>
      <c r="H88" s="1"/>
      <c r="I88" s="1"/>
      <c r="J88" s="3"/>
      <c r="K88" s="3"/>
      <c r="L88" s="3"/>
      <c r="M88" s="3"/>
      <c r="N88" s="3"/>
      <c r="O88" s="3"/>
      <c r="P88" s="3"/>
      <c r="Q88" s="3"/>
      <c r="R88" s="3"/>
      <c r="S88" s="3"/>
      <c r="T88" s="3"/>
      <c r="U88" s="3"/>
      <c r="V88" s="3"/>
      <c r="W88" s="3"/>
      <c r="X88" s="3"/>
      <c r="Y88" s="3"/>
      <c r="Z88" s="3"/>
      <c r="AA88" s="3"/>
      <c r="AB88" s="3"/>
    </row>
    <row r="89" spans="1:28" ht="15.75" customHeight="1">
      <c r="A89" s="47"/>
      <c r="B89" s="47"/>
      <c r="C89" s="48"/>
      <c r="D89" s="48"/>
      <c r="E89" s="48"/>
      <c r="F89" s="48"/>
      <c r="G89" s="1"/>
      <c r="H89" s="1"/>
      <c r="I89" s="1"/>
      <c r="J89" s="3"/>
      <c r="K89" s="3"/>
      <c r="L89" s="3"/>
      <c r="M89" s="3"/>
      <c r="N89" s="3"/>
      <c r="O89" s="3"/>
      <c r="P89" s="3"/>
      <c r="Q89" s="3"/>
      <c r="R89" s="3"/>
      <c r="S89" s="3"/>
      <c r="T89" s="3"/>
      <c r="U89" s="3"/>
      <c r="V89" s="3"/>
      <c r="W89" s="3"/>
      <c r="X89" s="3"/>
      <c r="Y89" s="3"/>
      <c r="Z89" s="3"/>
      <c r="AA89" s="3"/>
      <c r="AB89" s="3"/>
    </row>
    <row r="90" spans="1:28" ht="15.75" customHeight="1">
      <c r="A90" s="47"/>
      <c r="B90" s="47"/>
      <c r="C90" s="48"/>
      <c r="D90" s="48"/>
      <c r="E90" s="48"/>
      <c r="F90" s="48"/>
      <c r="G90" s="1"/>
      <c r="H90" s="1"/>
      <c r="I90" s="1"/>
      <c r="J90" s="3"/>
      <c r="K90" s="3"/>
      <c r="L90" s="3"/>
      <c r="M90" s="3"/>
      <c r="N90" s="3"/>
      <c r="O90" s="3"/>
      <c r="P90" s="3"/>
      <c r="Q90" s="3"/>
      <c r="R90" s="3"/>
      <c r="S90" s="3"/>
      <c r="T90" s="3"/>
      <c r="U90" s="3"/>
      <c r="V90" s="3"/>
      <c r="W90" s="3"/>
      <c r="X90" s="3"/>
      <c r="Y90" s="3"/>
      <c r="Z90" s="3"/>
      <c r="AA90" s="3"/>
      <c r="AB90" s="3"/>
    </row>
    <row r="91" spans="1:28" ht="15.75" customHeight="1">
      <c r="A91" s="47"/>
      <c r="B91" s="47"/>
      <c r="C91" s="48"/>
      <c r="D91" s="48"/>
      <c r="E91" s="48"/>
      <c r="F91" s="48"/>
      <c r="G91" s="1"/>
      <c r="H91" s="1"/>
      <c r="I91" s="1"/>
      <c r="J91" s="3"/>
      <c r="K91" s="3"/>
      <c r="L91" s="3"/>
      <c r="M91" s="3"/>
      <c r="N91" s="3"/>
      <c r="O91" s="3"/>
      <c r="P91" s="3"/>
      <c r="Q91" s="3"/>
      <c r="R91" s="3"/>
      <c r="S91" s="3"/>
      <c r="T91" s="3"/>
      <c r="U91" s="3"/>
      <c r="V91" s="3"/>
      <c r="W91" s="3"/>
      <c r="X91" s="3"/>
      <c r="Y91" s="3"/>
      <c r="Z91" s="3"/>
      <c r="AA91" s="3"/>
      <c r="AB91" s="3"/>
    </row>
    <row r="92" spans="1:28" ht="15.75" customHeight="1">
      <c r="A92" s="47"/>
      <c r="B92" s="47"/>
      <c r="C92" s="48"/>
      <c r="D92" s="48"/>
      <c r="E92" s="48"/>
      <c r="F92" s="48"/>
      <c r="G92" s="1"/>
      <c r="H92" s="1"/>
      <c r="I92" s="1"/>
      <c r="J92" s="3"/>
      <c r="K92" s="3"/>
      <c r="L92" s="3"/>
      <c r="M92" s="3"/>
      <c r="N92" s="3"/>
      <c r="O92" s="3"/>
      <c r="P92" s="3"/>
      <c r="Q92" s="3"/>
      <c r="R92" s="3"/>
      <c r="S92" s="3"/>
      <c r="T92" s="3"/>
      <c r="U92" s="3"/>
      <c r="V92" s="3"/>
      <c r="W92" s="3"/>
      <c r="X92" s="3"/>
      <c r="Y92" s="3"/>
      <c r="Z92" s="3"/>
      <c r="AA92" s="3"/>
      <c r="AB92" s="3"/>
    </row>
    <row r="93" spans="1:28" ht="15.75" customHeight="1">
      <c r="A93" s="47"/>
      <c r="B93" s="47"/>
      <c r="C93" s="48"/>
      <c r="D93" s="48"/>
      <c r="E93" s="48"/>
      <c r="F93" s="48"/>
      <c r="G93" s="1"/>
      <c r="H93" s="1"/>
      <c r="I93" s="1"/>
      <c r="J93" s="3"/>
      <c r="K93" s="3"/>
      <c r="L93" s="3"/>
      <c r="M93" s="3"/>
      <c r="N93" s="3"/>
      <c r="O93" s="3"/>
      <c r="P93" s="3"/>
      <c r="Q93" s="3"/>
      <c r="R93" s="3"/>
      <c r="S93" s="3"/>
      <c r="T93" s="3"/>
      <c r="U93" s="3"/>
      <c r="V93" s="3"/>
      <c r="W93" s="3"/>
      <c r="X93" s="3"/>
      <c r="Y93" s="3"/>
      <c r="Z93" s="3"/>
      <c r="AA93" s="3"/>
      <c r="AB93" s="3"/>
    </row>
    <row r="94" spans="1:28" ht="15.75" customHeight="1">
      <c r="A94" s="47"/>
      <c r="B94" s="47"/>
      <c r="C94" s="48"/>
      <c r="D94" s="48"/>
      <c r="E94" s="48"/>
      <c r="F94" s="48"/>
      <c r="G94" s="1"/>
      <c r="H94" s="1"/>
      <c r="I94" s="1"/>
      <c r="J94" s="3"/>
      <c r="K94" s="3"/>
      <c r="L94" s="3"/>
      <c r="M94" s="3"/>
      <c r="N94" s="3"/>
      <c r="O94" s="3"/>
      <c r="P94" s="3"/>
      <c r="Q94" s="3"/>
      <c r="R94" s="3"/>
      <c r="S94" s="3"/>
      <c r="T94" s="3"/>
      <c r="U94" s="3"/>
      <c r="V94" s="3"/>
      <c r="W94" s="3"/>
      <c r="X94" s="3"/>
      <c r="Y94" s="3"/>
      <c r="Z94" s="3"/>
      <c r="AA94" s="3"/>
      <c r="AB94" s="3"/>
    </row>
    <row r="95" spans="1:28" ht="15.75" customHeight="1">
      <c r="A95" s="47"/>
      <c r="B95" s="47"/>
      <c r="C95" s="48"/>
      <c r="D95" s="48"/>
      <c r="E95" s="48"/>
      <c r="F95" s="48"/>
      <c r="G95" s="1"/>
      <c r="H95" s="1"/>
      <c r="I95" s="1"/>
      <c r="J95" s="3"/>
      <c r="K95" s="3"/>
      <c r="L95" s="3"/>
      <c r="M95" s="3"/>
      <c r="N95" s="3"/>
      <c r="O95" s="3"/>
      <c r="P95" s="3"/>
      <c r="Q95" s="3"/>
      <c r="R95" s="3"/>
      <c r="S95" s="3"/>
      <c r="T95" s="3"/>
      <c r="U95" s="3"/>
      <c r="V95" s="3"/>
      <c r="W95" s="3"/>
      <c r="X95" s="3"/>
      <c r="Y95" s="3"/>
      <c r="Z95" s="3"/>
      <c r="AA95" s="3"/>
      <c r="AB95" s="3"/>
    </row>
    <row r="96" spans="1:28" ht="15.75" customHeight="1">
      <c r="A96" s="47"/>
      <c r="B96" s="47"/>
      <c r="C96" s="48"/>
      <c r="D96" s="48"/>
      <c r="E96" s="48"/>
      <c r="F96" s="48"/>
      <c r="G96" s="1"/>
      <c r="H96" s="1"/>
      <c r="I96" s="1"/>
      <c r="J96" s="3"/>
      <c r="K96" s="3"/>
      <c r="L96" s="3"/>
      <c r="M96" s="3"/>
      <c r="N96" s="3"/>
      <c r="O96" s="3"/>
      <c r="P96" s="3"/>
      <c r="Q96" s="3"/>
      <c r="R96" s="3"/>
      <c r="S96" s="3"/>
      <c r="T96" s="3"/>
      <c r="U96" s="3"/>
      <c r="V96" s="3"/>
      <c r="W96" s="3"/>
      <c r="X96" s="3"/>
      <c r="Y96" s="3"/>
      <c r="Z96" s="3"/>
      <c r="AA96" s="3"/>
      <c r="AB96" s="3"/>
    </row>
    <row r="97" spans="1:28" ht="15.75" customHeight="1">
      <c r="A97" s="47"/>
      <c r="B97" s="47"/>
      <c r="C97" s="48"/>
      <c r="D97" s="48"/>
      <c r="E97" s="48"/>
      <c r="F97" s="48"/>
      <c r="G97" s="1"/>
      <c r="H97" s="1"/>
      <c r="I97" s="1"/>
      <c r="J97" s="3"/>
      <c r="K97" s="3"/>
      <c r="L97" s="3"/>
      <c r="M97" s="3"/>
      <c r="N97" s="3"/>
      <c r="O97" s="3"/>
      <c r="P97" s="3"/>
      <c r="Q97" s="3"/>
      <c r="R97" s="3"/>
      <c r="S97" s="3"/>
      <c r="T97" s="3"/>
      <c r="U97" s="3"/>
      <c r="V97" s="3"/>
      <c r="W97" s="3"/>
      <c r="X97" s="3"/>
      <c r="Y97" s="3"/>
      <c r="Z97" s="3"/>
      <c r="AA97" s="3"/>
      <c r="AB97" s="3"/>
    </row>
    <row r="98" spans="1:28" ht="15.75" customHeight="1">
      <c r="A98" s="47"/>
      <c r="B98" s="47"/>
      <c r="C98" s="48"/>
      <c r="D98" s="48"/>
      <c r="E98" s="48"/>
      <c r="F98" s="48"/>
      <c r="G98" s="1"/>
      <c r="H98" s="1"/>
      <c r="I98" s="1"/>
      <c r="J98" s="3"/>
      <c r="K98" s="3"/>
      <c r="L98" s="3"/>
      <c r="M98" s="3"/>
      <c r="N98" s="3"/>
      <c r="O98" s="3"/>
      <c r="P98" s="3"/>
      <c r="Q98" s="3"/>
      <c r="R98" s="3"/>
      <c r="S98" s="3"/>
      <c r="T98" s="3"/>
      <c r="U98" s="3"/>
      <c r="V98" s="3"/>
      <c r="W98" s="3"/>
      <c r="X98" s="3"/>
      <c r="Y98" s="3"/>
      <c r="Z98" s="3"/>
      <c r="AA98" s="3"/>
      <c r="AB98" s="3"/>
    </row>
    <row r="99" spans="1:28" ht="15.75" customHeight="1">
      <c r="A99" s="47"/>
      <c r="B99" s="47"/>
      <c r="C99" s="48"/>
      <c r="D99" s="48"/>
      <c r="E99" s="48"/>
      <c r="F99" s="48"/>
      <c r="G99" s="1"/>
      <c r="H99" s="1"/>
      <c r="I99" s="1"/>
      <c r="J99" s="3"/>
      <c r="K99" s="3"/>
      <c r="L99" s="3"/>
      <c r="M99" s="3"/>
      <c r="N99" s="3"/>
      <c r="O99" s="3"/>
      <c r="P99" s="3"/>
      <c r="Q99" s="3"/>
      <c r="R99" s="3"/>
      <c r="S99" s="3"/>
      <c r="T99" s="3"/>
      <c r="U99" s="3"/>
      <c r="V99" s="3"/>
      <c r="W99" s="3"/>
      <c r="X99" s="3"/>
      <c r="Y99" s="3"/>
      <c r="Z99" s="3"/>
      <c r="AA99" s="3"/>
      <c r="AB99" s="3"/>
    </row>
    <row r="100" spans="1:28" ht="15.75" customHeight="1">
      <c r="A100" s="47"/>
      <c r="B100" s="47"/>
      <c r="C100" s="48"/>
      <c r="D100" s="48"/>
      <c r="E100" s="48"/>
      <c r="F100" s="48"/>
      <c r="G100" s="1"/>
      <c r="H100" s="1"/>
      <c r="I100" s="1"/>
      <c r="J100" s="3"/>
      <c r="K100" s="3"/>
      <c r="L100" s="3"/>
      <c r="M100" s="3"/>
      <c r="N100" s="3"/>
      <c r="O100" s="3"/>
      <c r="P100" s="3"/>
      <c r="Q100" s="3"/>
      <c r="R100" s="3"/>
      <c r="S100" s="3"/>
      <c r="T100" s="3"/>
      <c r="U100" s="3"/>
      <c r="V100" s="3"/>
      <c r="W100" s="3"/>
      <c r="X100" s="3"/>
      <c r="Y100" s="3"/>
      <c r="Z100" s="3"/>
      <c r="AA100" s="3"/>
      <c r="AB100" s="3"/>
    </row>
    <row r="101" spans="1:28" ht="15.75" customHeight="1">
      <c r="A101" s="47"/>
      <c r="B101" s="47"/>
      <c r="C101" s="48"/>
      <c r="D101" s="48"/>
      <c r="E101" s="48"/>
      <c r="F101" s="48"/>
      <c r="G101" s="1"/>
      <c r="H101" s="1"/>
      <c r="I101" s="1"/>
      <c r="J101" s="3"/>
      <c r="K101" s="3"/>
      <c r="L101" s="3"/>
      <c r="M101" s="3"/>
      <c r="N101" s="3"/>
      <c r="O101" s="3"/>
      <c r="P101" s="3"/>
      <c r="Q101" s="3"/>
      <c r="R101" s="3"/>
      <c r="S101" s="3"/>
      <c r="T101" s="3"/>
      <c r="U101" s="3"/>
      <c r="V101" s="3"/>
      <c r="W101" s="3"/>
      <c r="X101" s="3"/>
      <c r="Y101" s="3"/>
      <c r="Z101" s="3"/>
      <c r="AA101" s="3"/>
      <c r="AB101" s="3"/>
    </row>
    <row r="102" spans="1:28" ht="15.75" customHeight="1">
      <c r="A102" s="47"/>
      <c r="B102" s="47"/>
      <c r="C102" s="48"/>
      <c r="D102" s="48"/>
      <c r="E102" s="48"/>
      <c r="F102" s="48"/>
      <c r="G102" s="1"/>
      <c r="H102" s="1"/>
      <c r="I102" s="1"/>
      <c r="J102" s="3"/>
      <c r="K102" s="3"/>
      <c r="L102" s="3"/>
      <c r="M102" s="3"/>
      <c r="N102" s="3"/>
      <c r="O102" s="3"/>
      <c r="P102" s="3"/>
      <c r="Q102" s="3"/>
      <c r="R102" s="3"/>
      <c r="S102" s="3"/>
      <c r="T102" s="3"/>
      <c r="U102" s="3"/>
      <c r="V102" s="3"/>
      <c r="W102" s="3"/>
      <c r="X102" s="3"/>
      <c r="Y102" s="3"/>
      <c r="Z102" s="3"/>
      <c r="AA102" s="3"/>
      <c r="AB102" s="3"/>
    </row>
    <row r="103" spans="1:28" ht="15.75" customHeight="1">
      <c r="A103" s="47"/>
      <c r="B103" s="47"/>
      <c r="C103" s="48"/>
      <c r="D103" s="48"/>
      <c r="E103" s="48"/>
      <c r="F103" s="48"/>
      <c r="G103" s="1"/>
      <c r="H103" s="1"/>
      <c r="I103" s="1"/>
      <c r="J103" s="3"/>
      <c r="K103" s="3"/>
      <c r="L103" s="3"/>
      <c r="M103" s="3"/>
      <c r="N103" s="3"/>
      <c r="O103" s="3"/>
      <c r="P103" s="3"/>
      <c r="Q103" s="3"/>
      <c r="R103" s="3"/>
      <c r="S103" s="3"/>
      <c r="T103" s="3"/>
      <c r="U103" s="3"/>
      <c r="V103" s="3"/>
      <c r="W103" s="3"/>
      <c r="X103" s="3"/>
      <c r="Y103" s="3"/>
      <c r="Z103" s="3"/>
      <c r="AA103" s="3"/>
      <c r="AB103" s="3"/>
    </row>
    <row r="104" spans="1:28" ht="15.75" customHeight="1">
      <c r="A104" s="47"/>
      <c r="B104" s="47"/>
      <c r="C104" s="48"/>
      <c r="D104" s="48"/>
      <c r="E104" s="48"/>
      <c r="F104" s="48"/>
      <c r="G104" s="1"/>
      <c r="H104" s="1"/>
      <c r="I104" s="1"/>
      <c r="J104" s="3"/>
      <c r="K104" s="3"/>
      <c r="L104" s="3"/>
      <c r="M104" s="3"/>
      <c r="N104" s="3"/>
      <c r="O104" s="3"/>
      <c r="P104" s="3"/>
      <c r="Q104" s="3"/>
      <c r="R104" s="3"/>
      <c r="S104" s="3"/>
      <c r="T104" s="3"/>
      <c r="U104" s="3"/>
      <c r="V104" s="3"/>
      <c r="W104" s="3"/>
      <c r="X104" s="3"/>
      <c r="Y104" s="3"/>
      <c r="Z104" s="3"/>
      <c r="AA104" s="3"/>
      <c r="AB104" s="3"/>
    </row>
    <row r="105" spans="1:28" ht="15.75" customHeight="1">
      <c r="A105" s="47"/>
      <c r="B105" s="47"/>
      <c r="C105" s="48"/>
      <c r="D105" s="48"/>
      <c r="E105" s="48"/>
      <c r="F105" s="48"/>
      <c r="G105" s="1"/>
      <c r="H105" s="1"/>
      <c r="I105" s="1"/>
      <c r="J105" s="3"/>
      <c r="K105" s="3"/>
      <c r="L105" s="3"/>
      <c r="M105" s="3"/>
      <c r="N105" s="3"/>
      <c r="O105" s="3"/>
      <c r="P105" s="3"/>
      <c r="Q105" s="3"/>
      <c r="R105" s="3"/>
      <c r="S105" s="3"/>
      <c r="T105" s="3"/>
      <c r="U105" s="3"/>
      <c r="V105" s="3"/>
      <c r="W105" s="3"/>
      <c r="X105" s="3"/>
      <c r="Y105" s="3"/>
      <c r="Z105" s="3"/>
      <c r="AA105" s="3"/>
      <c r="AB105" s="3"/>
    </row>
    <row r="106" spans="1:28" ht="15.75" customHeight="1">
      <c r="A106" s="47"/>
      <c r="B106" s="47"/>
      <c r="C106" s="48"/>
      <c r="D106" s="48"/>
      <c r="E106" s="48"/>
      <c r="F106" s="48"/>
      <c r="G106" s="1"/>
      <c r="H106" s="1"/>
      <c r="I106" s="1"/>
      <c r="J106" s="3"/>
      <c r="K106" s="3"/>
      <c r="L106" s="3"/>
      <c r="M106" s="3"/>
      <c r="N106" s="3"/>
      <c r="O106" s="3"/>
      <c r="P106" s="3"/>
      <c r="Q106" s="3"/>
      <c r="R106" s="3"/>
      <c r="S106" s="3"/>
      <c r="T106" s="3"/>
      <c r="U106" s="3"/>
      <c r="V106" s="3"/>
      <c r="W106" s="3"/>
      <c r="X106" s="3"/>
      <c r="Y106" s="3"/>
      <c r="Z106" s="3"/>
      <c r="AA106" s="3"/>
      <c r="AB106" s="3"/>
    </row>
    <row r="107" spans="1:28" ht="15.75" customHeight="1">
      <c r="A107" s="47"/>
      <c r="B107" s="47"/>
      <c r="C107" s="48"/>
      <c r="D107" s="48"/>
      <c r="E107" s="48"/>
      <c r="F107" s="48"/>
      <c r="G107" s="1"/>
      <c r="H107" s="1"/>
      <c r="I107" s="1"/>
      <c r="J107" s="3"/>
      <c r="K107" s="3"/>
      <c r="L107" s="3"/>
      <c r="M107" s="3"/>
      <c r="N107" s="3"/>
      <c r="O107" s="3"/>
      <c r="P107" s="3"/>
      <c r="Q107" s="3"/>
      <c r="R107" s="3"/>
      <c r="S107" s="3"/>
      <c r="T107" s="3"/>
      <c r="U107" s="3"/>
      <c r="V107" s="3"/>
      <c r="W107" s="3"/>
      <c r="X107" s="3"/>
      <c r="Y107" s="3"/>
      <c r="Z107" s="3"/>
      <c r="AA107" s="3"/>
      <c r="AB107" s="3"/>
    </row>
    <row r="108" spans="1:28" ht="15.75" customHeight="1">
      <c r="A108" s="47"/>
      <c r="B108" s="47"/>
      <c r="C108" s="48"/>
      <c r="D108" s="48"/>
      <c r="E108" s="48"/>
      <c r="F108" s="48"/>
      <c r="G108" s="1"/>
      <c r="H108" s="1"/>
      <c r="I108" s="1"/>
      <c r="J108" s="3"/>
      <c r="K108" s="3"/>
      <c r="L108" s="3"/>
      <c r="M108" s="3"/>
      <c r="N108" s="3"/>
      <c r="O108" s="3"/>
      <c r="P108" s="3"/>
      <c r="Q108" s="3"/>
      <c r="R108" s="3"/>
      <c r="S108" s="3"/>
      <c r="T108" s="3"/>
      <c r="U108" s="3"/>
      <c r="V108" s="3"/>
      <c r="W108" s="3"/>
      <c r="X108" s="3"/>
      <c r="Y108" s="3"/>
      <c r="Z108" s="3"/>
      <c r="AA108" s="3"/>
      <c r="AB108" s="3"/>
    </row>
    <row r="109" spans="1:28" ht="15.75" customHeight="1">
      <c r="A109" s="47"/>
      <c r="B109" s="47"/>
      <c r="C109" s="48"/>
      <c r="D109" s="48"/>
      <c r="E109" s="48"/>
      <c r="F109" s="48"/>
      <c r="G109" s="1"/>
      <c r="H109" s="1"/>
      <c r="I109" s="1"/>
      <c r="J109" s="3"/>
      <c r="K109" s="3"/>
      <c r="L109" s="3"/>
      <c r="M109" s="3"/>
      <c r="N109" s="3"/>
      <c r="O109" s="3"/>
      <c r="P109" s="3"/>
      <c r="Q109" s="3"/>
      <c r="R109" s="3"/>
      <c r="S109" s="3"/>
      <c r="T109" s="3"/>
      <c r="U109" s="3"/>
      <c r="V109" s="3"/>
      <c r="W109" s="3"/>
      <c r="X109" s="3"/>
      <c r="Y109" s="3"/>
      <c r="Z109" s="3"/>
      <c r="AA109" s="3"/>
      <c r="AB109" s="3"/>
    </row>
    <row r="110" spans="1:28" ht="15.75" customHeight="1">
      <c r="A110" s="47"/>
      <c r="B110" s="47"/>
      <c r="C110" s="48"/>
      <c r="D110" s="48"/>
      <c r="E110" s="48"/>
      <c r="F110" s="48"/>
      <c r="G110" s="1"/>
      <c r="H110" s="1"/>
      <c r="I110" s="1"/>
      <c r="J110" s="3"/>
      <c r="K110" s="3"/>
      <c r="L110" s="3"/>
      <c r="M110" s="3"/>
      <c r="N110" s="3"/>
      <c r="O110" s="3"/>
      <c r="P110" s="3"/>
      <c r="Q110" s="3"/>
      <c r="R110" s="3"/>
      <c r="S110" s="3"/>
      <c r="T110" s="3"/>
      <c r="U110" s="3"/>
      <c r="V110" s="3"/>
      <c r="W110" s="3"/>
      <c r="X110" s="3"/>
      <c r="Y110" s="3"/>
      <c r="Z110" s="3"/>
      <c r="AA110" s="3"/>
      <c r="AB110" s="3"/>
    </row>
    <row r="111" spans="1:28" ht="15.75" customHeight="1">
      <c r="A111" s="47"/>
      <c r="B111" s="47"/>
      <c r="C111" s="48"/>
      <c r="D111" s="48"/>
      <c r="E111" s="48"/>
      <c r="F111" s="48"/>
      <c r="G111" s="1"/>
      <c r="H111" s="1"/>
      <c r="I111" s="1"/>
      <c r="J111" s="3"/>
      <c r="K111" s="3"/>
      <c r="L111" s="3"/>
      <c r="M111" s="3"/>
      <c r="N111" s="3"/>
      <c r="O111" s="3"/>
      <c r="P111" s="3"/>
      <c r="Q111" s="3"/>
      <c r="R111" s="3"/>
      <c r="S111" s="3"/>
      <c r="T111" s="3"/>
      <c r="U111" s="3"/>
      <c r="V111" s="3"/>
      <c r="W111" s="3"/>
      <c r="X111" s="3"/>
      <c r="Y111" s="3"/>
      <c r="Z111" s="3"/>
      <c r="AA111" s="3"/>
      <c r="AB111" s="3"/>
    </row>
    <row r="112" spans="1:28" ht="15.75" customHeight="1">
      <c r="A112" s="47"/>
      <c r="B112" s="47"/>
      <c r="C112" s="48"/>
      <c r="D112" s="48"/>
      <c r="E112" s="48"/>
      <c r="F112" s="48"/>
      <c r="G112" s="1"/>
      <c r="H112" s="1"/>
      <c r="I112" s="1"/>
      <c r="J112" s="3"/>
      <c r="K112" s="3"/>
      <c r="L112" s="3"/>
      <c r="M112" s="3"/>
      <c r="N112" s="3"/>
      <c r="O112" s="3"/>
      <c r="P112" s="3"/>
      <c r="Q112" s="3"/>
      <c r="R112" s="3"/>
      <c r="S112" s="3"/>
      <c r="T112" s="3"/>
      <c r="U112" s="3"/>
      <c r="V112" s="3"/>
      <c r="W112" s="3"/>
      <c r="X112" s="3"/>
      <c r="Y112" s="3"/>
      <c r="Z112" s="3"/>
      <c r="AA112" s="3"/>
      <c r="AB112" s="3"/>
    </row>
    <row r="113" spans="1:28" ht="15.75" customHeight="1">
      <c r="A113" s="47"/>
      <c r="B113" s="47"/>
      <c r="C113" s="48"/>
      <c r="D113" s="48"/>
      <c r="E113" s="48"/>
      <c r="F113" s="48"/>
      <c r="G113" s="1"/>
      <c r="H113" s="1"/>
      <c r="I113" s="1"/>
      <c r="J113" s="3"/>
      <c r="K113" s="3"/>
      <c r="L113" s="3"/>
      <c r="M113" s="3"/>
      <c r="N113" s="3"/>
      <c r="O113" s="3"/>
      <c r="P113" s="3"/>
      <c r="Q113" s="3"/>
      <c r="R113" s="3"/>
      <c r="S113" s="3"/>
      <c r="T113" s="3"/>
      <c r="U113" s="3"/>
      <c r="V113" s="3"/>
      <c r="W113" s="3"/>
      <c r="X113" s="3"/>
      <c r="Y113" s="3"/>
      <c r="Z113" s="3"/>
      <c r="AA113" s="3"/>
      <c r="AB113" s="3"/>
    </row>
    <row r="114" spans="1:28" ht="15.75" customHeight="1">
      <c r="A114" s="47"/>
      <c r="B114" s="47"/>
      <c r="C114" s="48"/>
      <c r="D114" s="48"/>
      <c r="E114" s="48"/>
      <c r="F114" s="48"/>
      <c r="G114" s="1"/>
      <c r="H114" s="1"/>
      <c r="I114" s="1"/>
      <c r="J114" s="3"/>
      <c r="K114" s="3"/>
      <c r="L114" s="3"/>
      <c r="M114" s="3"/>
      <c r="N114" s="3"/>
      <c r="O114" s="3"/>
      <c r="P114" s="3"/>
      <c r="Q114" s="3"/>
      <c r="R114" s="3"/>
      <c r="S114" s="3"/>
      <c r="T114" s="3"/>
      <c r="U114" s="3"/>
      <c r="V114" s="3"/>
      <c r="W114" s="3"/>
      <c r="X114" s="3"/>
      <c r="Y114" s="3"/>
      <c r="Z114" s="3"/>
      <c r="AA114" s="3"/>
      <c r="AB114" s="3"/>
    </row>
    <row r="115" spans="1:28" ht="15.75" customHeight="1">
      <c r="A115" s="47"/>
      <c r="B115" s="47"/>
      <c r="C115" s="48"/>
      <c r="D115" s="48"/>
      <c r="E115" s="48"/>
      <c r="F115" s="48"/>
      <c r="G115" s="1"/>
      <c r="H115" s="1"/>
      <c r="I115" s="1"/>
      <c r="J115" s="3"/>
      <c r="K115" s="3"/>
      <c r="L115" s="3"/>
      <c r="M115" s="3"/>
      <c r="N115" s="3"/>
      <c r="O115" s="3"/>
      <c r="P115" s="3"/>
      <c r="Q115" s="3"/>
      <c r="R115" s="3"/>
      <c r="S115" s="3"/>
      <c r="T115" s="3"/>
      <c r="U115" s="3"/>
      <c r="V115" s="3"/>
      <c r="W115" s="3"/>
      <c r="X115" s="3"/>
      <c r="Y115" s="3"/>
      <c r="Z115" s="3"/>
      <c r="AA115" s="3"/>
      <c r="AB115" s="3"/>
    </row>
    <row r="116" spans="1:28" ht="15.75" customHeight="1">
      <c r="A116" s="47"/>
      <c r="B116" s="47"/>
      <c r="C116" s="48"/>
      <c r="D116" s="48"/>
      <c r="E116" s="48"/>
      <c r="F116" s="48"/>
      <c r="G116" s="1"/>
      <c r="H116" s="1"/>
      <c r="I116" s="1"/>
      <c r="J116" s="3"/>
      <c r="K116" s="3"/>
      <c r="L116" s="3"/>
      <c r="M116" s="3"/>
      <c r="N116" s="3"/>
      <c r="O116" s="3"/>
      <c r="P116" s="3"/>
      <c r="Q116" s="3"/>
      <c r="R116" s="3"/>
      <c r="S116" s="3"/>
      <c r="T116" s="3"/>
      <c r="U116" s="3"/>
      <c r="V116" s="3"/>
      <c r="W116" s="3"/>
      <c r="X116" s="3"/>
      <c r="Y116" s="3"/>
      <c r="Z116" s="3"/>
      <c r="AA116" s="3"/>
      <c r="AB116" s="3"/>
    </row>
    <row r="117" spans="1:28" ht="15.75" customHeight="1">
      <c r="A117" s="47"/>
      <c r="B117" s="47"/>
      <c r="C117" s="48"/>
      <c r="D117" s="48"/>
      <c r="E117" s="48"/>
      <c r="F117" s="48"/>
      <c r="G117" s="1"/>
      <c r="H117" s="1"/>
      <c r="I117" s="1"/>
      <c r="J117" s="3"/>
      <c r="K117" s="3"/>
      <c r="L117" s="3"/>
      <c r="M117" s="3"/>
      <c r="N117" s="3"/>
      <c r="O117" s="3"/>
      <c r="P117" s="3"/>
      <c r="Q117" s="3"/>
      <c r="R117" s="3"/>
      <c r="S117" s="3"/>
      <c r="T117" s="3"/>
      <c r="U117" s="3"/>
      <c r="V117" s="3"/>
      <c r="W117" s="3"/>
      <c r="X117" s="3"/>
      <c r="Y117" s="3"/>
      <c r="Z117" s="3"/>
      <c r="AA117" s="3"/>
      <c r="AB117" s="3"/>
    </row>
    <row r="118" spans="1:28" ht="15.75" customHeight="1">
      <c r="A118" s="47"/>
      <c r="B118" s="47"/>
      <c r="C118" s="48"/>
      <c r="D118" s="48"/>
      <c r="E118" s="48"/>
      <c r="F118" s="48"/>
      <c r="G118" s="1"/>
      <c r="H118" s="1"/>
      <c r="I118" s="1"/>
      <c r="J118" s="3"/>
      <c r="K118" s="3"/>
      <c r="L118" s="3"/>
      <c r="M118" s="3"/>
      <c r="N118" s="3"/>
      <c r="O118" s="3"/>
      <c r="P118" s="3"/>
      <c r="Q118" s="3"/>
      <c r="R118" s="3"/>
      <c r="S118" s="3"/>
      <c r="T118" s="3"/>
      <c r="U118" s="3"/>
      <c r="V118" s="3"/>
      <c r="W118" s="3"/>
      <c r="X118" s="3"/>
      <c r="Y118" s="3"/>
      <c r="Z118" s="3"/>
      <c r="AA118" s="3"/>
      <c r="AB118" s="3"/>
    </row>
    <row r="119" spans="1:28" ht="15.75" customHeight="1">
      <c r="A119" s="47"/>
      <c r="B119" s="47"/>
      <c r="C119" s="48"/>
      <c r="D119" s="48"/>
      <c r="E119" s="48"/>
      <c r="F119" s="48"/>
      <c r="G119" s="1"/>
      <c r="H119" s="1"/>
      <c r="I119" s="1"/>
      <c r="J119" s="3"/>
      <c r="K119" s="3"/>
      <c r="L119" s="3"/>
      <c r="M119" s="3"/>
      <c r="N119" s="3"/>
      <c r="O119" s="3"/>
      <c r="P119" s="3"/>
      <c r="Q119" s="3"/>
      <c r="R119" s="3"/>
      <c r="S119" s="3"/>
      <c r="T119" s="3"/>
      <c r="U119" s="3"/>
      <c r="V119" s="3"/>
      <c r="W119" s="3"/>
      <c r="X119" s="3"/>
      <c r="Y119" s="3"/>
      <c r="Z119" s="3"/>
      <c r="AA119" s="3"/>
      <c r="AB119" s="3"/>
    </row>
    <row r="120" spans="1:28" ht="15.75" customHeight="1">
      <c r="A120" s="47"/>
      <c r="B120" s="47"/>
      <c r="C120" s="48"/>
      <c r="D120" s="48"/>
      <c r="E120" s="48"/>
      <c r="F120" s="48"/>
      <c r="G120" s="1"/>
      <c r="H120" s="1"/>
      <c r="I120" s="1"/>
      <c r="J120" s="3"/>
      <c r="K120" s="3"/>
      <c r="L120" s="3"/>
      <c r="M120" s="3"/>
      <c r="N120" s="3"/>
      <c r="O120" s="3"/>
      <c r="P120" s="3"/>
      <c r="Q120" s="3"/>
      <c r="R120" s="3"/>
      <c r="S120" s="3"/>
      <c r="T120" s="3"/>
      <c r="U120" s="3"/>
      <c r="V120" s="3"/>
      <c r="W120" s="3"/>
      <c r="X120" s="3"/>
      <c r="Y120" s="3"/>
      <c r="Z120" s="3"/>
      <c r="AA120" s="3"/>
      <c r="AB120" s="3"/>
    </row>
    <row r="121" spans="1:28" ht="15.75" customHeight="1">
      <c r="A121" s="47"/>
      <c r="B121" s="47"/>
      <c r="C121" s="48"/>
      <c r="D121" s="48"/>
      <c r="E121" s="48"/>
      <c r="F121" s="48"/>
      <c r="G121" s="1"/>
      <c r="H121" s="1"/>
      <c r="I121" s="1"/>
      <c r="J121" s="3"/>
      <c r="K121" s="3"/>
      <c r="L121" s="3"/>
      <c r="M121" s="3"/>
      <c r="N121" s="3"/>
      <c r="O121" s="3"/>
      <c r="P121" s="3"/>
      <c r="Q121" s="3"/>
      <c r="R121" s="3"/>
      <c r="S121" s="3"/>
      <c r="T121" s="3"/>
      <c r="U121" s="3"/>
      <c r="V121" s="3"/>
      <c r="W121" s="3"/>
      <c r="X121" s="3"/>
      <c r="Y121" s="3"/>
      <c r="Z121" s="3"/>
      <c r="AA121" s="3"/>
      <c r="AB121" s="3"/>
    </row>
    <row r="122" spans="1:28" ht="15.75" customHeight="1">
      <c r="A122" s="47"/>
      <c r="B122" s="47"/>
      <c r="C122" s="48"/>
      <c r="D122" s="48"/>
      <c r="E122" s="48"/>
      <c r="F122" s="48"/>
      <c r="G122" s="1"/>
      <c r="H122" s="1"/>
      <c r="I122" s="1"/>
      <c r="J122" s="3"/>
      <c r="K122" s="3"/>
      <c r="L122" s="3"/>
      <c r="M122" s="3"/>
      <c r="N122" s="3"/>
      <c r="O122" s="3"/>
      <c r="P122" s="3"/>
      <c r="Q122" s="3"/>
      <c r="R122" s="3"/>
      <c r="S122" s="3"/>
      <c r="T122" s="3"/>
      <c r="U122" s="3"/>
      <c r="V122" s="3"/>
      <c r="W122" s="3"/>
      <c r="X122" s="3"/>
      <c r="Y122" s="3"/>
      <c r="Z122" s="3"/>
      <c r="AA122" s="3"/>
      <c r="AB122" s="3"/>
    </row>
    <row r="123" spans="1:28" ht="15.75" customHeight="1">
      <c r="A123" s="47"/>
      <c r="B123" s="47"/>
      <c r="C123" s="48"/>
      <c r="D123" s="48"/>
      <c r="E123" s="48"/>
      <c r="F123" s="48"/>
      <c r="G123" s="1"/>
      <c r="H123" s="1"/>
      <c r="I123" s="1"/>
      <c r="J123" s="3"/>
      <c r="K123" s="3"/>
      <c r="L123" s="3"/>
      <c r="M123" s="3"/>
      <c r="N123" s="3"/>
      <c r="O123" s="3"/>
      <c r="P123" s="3"/>
      <c r="Q123" s="3"/>
      <c r="R123" s="3"/>
      <c r="S123" s="3"/>
      <c r="T123" s="3"/>
      <c r="U123" s="3"/>
      <c r="V123" s="3"/>
      <c r="W123" s="3"/>
      <c r="X123" s="3"/>
      <c r="Y123" s="3"/>
      <c r="Z123" s="3"/>
      <c r="AA123" s="3"/>
      <c r="AB123" s="3"/>
    </row>
    <row r="124" spans="1:28" ht="15.75" customHeight="1">
      <c r="A124" s="47"/>
      <c r="B124" s="47"/>
      <c r="C124" s="48"/>
      <c r="D124" s="48"/>
      <c r="E124" s="48"/>
      <c r="F124" s="48"/>
      <c r="G124" s="1"/>
      <c r="H124" s="1"/>
      <c r="I124" s="1"/>
      <c r="J124" s="3"/>
      <c r="K124" s="3"/>
      <c r="L124" s="3"/>
      <c r="M124" s="3"/>
      <c r="N124" s="3"/>
      <c r="O124" s="3"/>
      <c r="P124" s="3"/>
      <c r="Q124" s="3"/>
      <c r="R124" s="3"/>
      <c r="S124" s="3"/>
      <c r="T124" s="3"/>
      <c r="U124" s="3"/>
      <c r="V124" s="3"/>
      <c r="W124" s="3"/>
      <c r="X124" s="3"/>
      <c r="Y124" s="3"/>
      <c r="Z124" s="3"/>
      <c r="AA124" s="3"/>
      <c r="AB124" s="3"/>
    </row>
    <row r="125" spans="1:28" ht="15.75" customHeight="1">
      <c r="A125" s="47"/>
      <c r="B125" s="47"/>
      <c r="C125" s="48"/>
      <c r="D125" s="48"/>
      <c r="E125" s="48"/>
      <c r="F125" s="48"/>
      <c r="G125" s="1"/>
      <c r="H125" s="1"/>
      <c r="I125" s="1"/>
      <c r="J125" s="3"/>
      <c r="K125" s="3"/>
      <c r="L125" s="3"/>
      <c r="M125" s="3"/>
      <c r="N125" s="3"/>
      <c r="O125" s="3"/>
      <c r="P125" s="3"/>
      <c r="Q125" s="3"/>
      <c r="R125" s="3"/>
      <c r="S125" s="3"/>
      <c r="T125" s="3"/>
      <c r="U125" s="3"/>
      <c r="V125" s="3"/>
      <c r="W125" s="3"/>
      <c r="X125" s="3"/>
      <c r="Y125" s="3"/>
      <c r="Z125" s="3"/>
      <c r="AA125" s="3"/>
      <c r="AB125" s="3"/>
    </row>
    <row r="126" spans="1:28" ht="15.75" customHeight="1">
      <c r="A126" s="47"/>
      <c r="B126" s="47"/>
      <c r="C126" s="48"/>
      <c r="D126" s="48"/>
      <c r="E126" s="48"/>
      <c r="F126" s="48"/>
      <c r="G126" s="1"/>
      <c r="H126" s="1"/>
      <c r="I126" s="1"/>
      <c r="J126" s="3"/>
      <c r="K126" s="3"/>
      <c r="L126" s="3"/>
      <c r="M126" s="3"/>
      <c r="N126" s="3"/>
      <c r="O126" s="3"/>
      <c r="P126" s="3"/>
      <c r="Q126" s="3"/>
      <c r="R126" s="3"/>
      <c r="S126" s="3"/>
      <c r="T126" s="3"/>
      <c r="U126" s="3"/>
      <c r="V126" s="3"/>
      <c r="W126" s="3"/>
      <c r="X126" s="3"/>
      <c r="Y126" s="3"/>
      <c r="Z126" s="3"/>
      <c r="AA126" s="3"/>
      <c r="AB126" s="3"/>
    </row>
    <row r="127" spans="1:28" ht="15.75" customHeight="1">
      <c r="A127" s="47"/>
      <c r="B127" s="47"/>
      <c r="C127" s="48"/>
      <c r="D127" s="48"/>
      <c r="E127" s="48"/>
      <c r="F127" s="48"/>
      <c r="G127" s="1"/>
      <c r="H127" s="1"/>
      <c r="I127" s="1"/>
      <c r="J127" s="3"/>
      <c r="K127" s="3"/>
      <c r="L127" s="3"/>
      <c r="M127" s="3"/>
      <c r="N127" s="3"/>
      <c r="O127" s="3"/>
      <c r="P127" s="3"/>
      <c r="Q127" s="3"/>
      <c r="R127" s="3"/>
      <c r="S127" s="3"/>
      <c r="T127" s="3"/>
      <c r="U127" s="3"/>
      <c r="V127" s="3"/>
      <c r="W127" s="3"/>
      <c r="X127" s="3"/>
      <c r="Y127" s="3"/>
      <c r="Z127" s="3"/>
      <c r="AA127" s="3"/>
      <c r="AB127" s="3"/>
    </row>
    <row r="128" spans="1:28" ht="15.75" customHeight="1">
      <c r="A128" s="47"/>
      <c r="B128" s="47"/>
      <c r="C128" s="48"/>
      <c r="D128" s="48"/>
      <c r="E128" s="48"/>
      <c r="F128" s="48"/>
      <c r="G128" s="1"/>
      <c r="H128" s="1"/>
      <c r="I128" s="1"/>
      <c r="J128" s="3"/>
      <c r="K128" s="3"/>
      <c r="L128" s="3"/>
      <c r="M128" s="3"/>
      <c r="N128" s="3"/>
      <c r="O128" s="3"/>
      <c r="P128" s="3"/>
      <c r="Q128" s="3"/>
      <c r="R128" s="3"/>
      <c r="S128" s="3"/>
      <c r="T128" s="3"/>
      <c r="U128" s="3"/>
      <c r="V128" s="3"/>
      <c r="W128" s="3"/>
      <c r="X128" s="3"/>
      <c r="Y128" s="3"/>
      <c r="Z128" s="3"/>
      <c r="AA128" s="3"/>
      <c r="AB128" s="3"/>
    </row>
    <row r="129" spans="1:28" ht="15.75" customHeight="1">
      <c r="A129" s="47"/>
      <c r="B129" s="47"/>
      <c r="C129" s="48"/>
      <c r="D129" s="48"/>
      <c r="E129" s="48"/>
      <c r="F129" s="48"/>
      <c r="G129" s="1"/>
      <c r="H129" s="1"/>
      <c r="I129" s="1"/>
      <c r="J129" s="3"/>
      <c r="K129" s="3"/>
      <c r="L129" s="3"/>
      <c r="M129" s="3"/>
      <c r="N129" s="3"/>
      <c r="O129" s="3"/>
      <c r="P129" s="3"/>
      <c r="Q129" s="3"/>
      <c r="R129" s="3"/>
      <c r="S129" s="3"/>
      <c r="T129" s="3"/>
      <c r="U129" s="3"/>
      <c r="V129" s="3"/>
      <c r="W129" s="3"/>
      <c r="X129" s="3"/>
      <c r="Y129" s="3"/>
      <c r="Z129" s="3"/>
      <c r="AA129" s="3"/>
      <c r="AB129" s="3"/>
    </row>
    <row r="130" spans="1:28" ht="15.75" customHeight="1">
      <c r="A130" s="47"/>
      <c r="B130" s="47"/>
      <c r="C130" s="48"/>
      <c r="D130" s="48"/>
      <c r="E130" s="48"/>
      <c r="F130" s="48"/>
      <c r="G130" s="1"/>
      <c r="H130" s="1"/>
      <c r="I130" s="1"/>
      <c r="J130" s="3"/>
      <c r="K130" s="3"/>
      <c r="L130" s="3"/>
      <c r="M130" s="3"/>
      <c r="N130" s="3"/>
      <c r="O130" s="3"/>
      <c r="P130" s="3"/>
      <c r="Q130" s="3"/>
      <c r="R130" s="3"/>
      <c r="S130" s="3"/>
      <c r="T130" s="3"/>
      <c r="U130" s="3"/>
      <c r="V130" s="3"/>
      <c r="W130" s="3"/>
      <c r="X130" s="3"/>
      <c r="Y130" s="3"/>
      <c r="Z130" s="3"/>
      <c r="AA130" s="3"/>
      <c r="AB130" s="3"/>
    </row>
    <row r="131" spans="1:28" ht="15.75" customHeight="1">
      <c r="A131" s="47"/>
      <c r="B131" s="47"/>
      <c r="C131" s="48"/>
      <c r="D131" s="48"/>
      <c r="E131" s="48"/>
      <c r="F131" s="48"/>
      <c r="G131" s="1"/>
      <c r="H131" s="1"/>
      <c r="I131" s="1"/>
      <c r="J131" s="3"/>
      <c r="K131" s="3"/>
      <c r="L131" s="3"/>
      <c r="M131" s="3"/>
      <c r="N131" s="3"/>
      <c r="O131" s="3"/>
      <c r="P131" s="3"/>
      <c r="Q131" s="3"/>
      <c r="R131" s="3"/>
      <c r="S131" s="3"/>
      <c r="T131" s="3"/>
      <c r="U131" s="3"/>
      <c r="V131" s="3"/>
      <c r="W131" s="3"/>
      <c r="X131" s="3"/>
      <c r="Y131" s="3"/>
      <c r="Z131" s="3"/>
      <c r="AA131" s="3"/>
      <c r="AB131" s="3"/>
    </row>
    <row r="132" spans="1:28" ht="15.75" customHeight="1">
      <c r="A132" s="47"/>
      <c r="B132" s="47"/>
      <c r="C132" s="48"/>
      <c r="D132" s="48"/>
      <c r="E132" s="48"/>
      <c r="F132" s="48"/>
      <c r="G132" s="1"/>
      <c r="H132" s="1"/>
      <c r="I132" s="1"/>
      <c r="J132" s="3"/>
      <c r="K132" s="3"/>
      <c r="L132" s="3"/>
      <c r="M132" s="3"/>
      <c r="N132" s="3"/>
      <c r="O132" s="3"/>
      <c r="P132" s="3"/>
      <c r="Q132" s="3"/>
      <c r="R132" s="3"/>
      <c r="S132" s="3"/>
      <c r="T132" s="3"/>
      <c r="U132" s="3"/>
      <c r="V132" s="3"/>
      <c r="W132" s="3"/>
      <c r="X132" s="3"/>
      <c r="Y132" s="3"/>
      <c r="Z132" s="3"/>
      <c r="AA132" s="3"/>
      <c r="AB132" s="3"/>
    </row>
    <row r="133" spans="1:28" ht="15.75" customHeight="1">
      <c r="A133" s="47"/>
      <c r="B133" s="47"/>
      <c r="C133" s="48"/>
      <c r="D133" s="48"/>
      <c r="E133" s="48"/>
      <c r="F133" s="48"/>
      <c r="G133" s="1"/>
      <c r="H133" s="1"/>
      <c r="I133" s="1"/>
      <c r="J133" s="3"/>
      <c r="K133" s="3"/>
      <c r="L133" s="3"/>
      <c r="M133" s="3"/>
      <c r="N133" s="3"/>
      <c r="O133" s="3"/>
      <c r="P133" s="3"/>
      <c r="Q133" s="3"/>
      <c r="R133" s="3"/>
      <c r="S133" s="3"/>
      <c r="T133" s="3"/>
      <c r="U133" s="3"/>
      <c r="V133" s="3"/>
      <c r="W133" s="3"/>
      <c r="X133" s="3"/>
      <c r="Y133" s="3"/>
      <c r="Z133" s="3"/>
      <c r="AA133" s="3"/>
      <c r="AB133" s="3"/>
    </row>
    <row r="134" spans="1:28" ht="15.75" customHeight="1">
      <c r="A134" s="47"/>
      <c r="B134" s="47"/>
      <c r="C134" s="48"/>
      <c r="D134" s="48"/>
      <c r="E134" s="48"/>
      <c r="F134" s="48"/>
      <c r="G134" s="1"/>
      <c r="H134" s="1"/>
      <c r="I134" s="1"/>
      <c r="J134" s="3"/>
      <c r="K134" s="3"/>
      <c r="L134" s="3"/>
      <c r="M134" s="3"/>
      <c r="N134" s="3"/>
      <c r="O134" s="3"/>
      <c r="P134" s="3"/>
      <c r="Q134" s="3"/>
      <c r="R134" s="3"/>
      <c r="S134" s="3"/>
      <c r="T134" s="3"/>
      <c r="U134" s="3"/>
      <c r="V134" s="3"/>
      <c r="W134" s="3"/>
      <c r="X134" s="3"/>
      <c r="Y134" s="3"/>
      <c r="Z134" s="3"/>
      <c r="AA134" s="3"/>
      <c r="AB134" s="3"/>
    </row>
    <row r="135" spans="1:28" ht="15.75" customHeight="1">
      <c r="A135" s="47"/>
      <c r="B135" s="47"/>
      <c r="C135" s="48"/>
      <c r="D135" s="48"/>
      <c r="E135" s="48"/>
      <c r="F135" s="48"/>
      <c r="G135" s="1"/>
      <c r="H135" s="1"/>
      <c r="I135" s="1"/>
      <c r="J135" s="3"/>
      <c r="K135" s="3"/>
      <c r="L135" s="3"/>
      <c r="M135" s="3"/>
      <c r="N135" s="3"/>
      <c r="O135" s="3"/>
      <c r="P135" s="3"/>
      <c r="Q135" s="3"/>
      <c r="R135" s="3"/>
      <c r="S135" s="3"/>
      <c r="T135" s="3"/>
      <c r="U135" s="3"/>
      <c r="V135" s="3"/>
      <c r="W135" s="3"/>
      <c r="X135" s="3"/>
      <c r="Y135" s="3"/>
      <c r="Z135" s="3"/>
      <c r="AA135" s="3"/>
      <c r="AB135" s="3"/>
    </row>
    <row r="136" spans="1:28" ht="15.75" customHeight="1">
      <c r="A136" s="47"/>
      <c r="B136" s="47"/>
      <c r="C136" s="48"/>
      <c r="D136" s="48"/>
      <c r="E136" s="48"/>
      <c r="F136" s="48"/>
      <c r="G136" s="1"/>
      <c r="H136" s="1"/>
      <c r="I136" s="1"/>
      <c r="J136" s="3"/>
      <c r="K136" s="3"/>
      <c r="L136" s="3"/>
      <c r="M136" s="3"/>
      <c r="N136" s="3"/>
      <c r="O136" s="3"/>
      <c r="P136" s="3"/>
      <c r="Q136" s="3"/>
      <c r="R136" s="3"/>
      <c r="S136" s="3"/>
      <c r="T136" s="3"/>
      <c r="U136" s="3"/>
      <c r="V136" s="3"/>
      <c r="W136" s="3"/>
      <c r="X136" s="3"/>
      <c r="Y136" s="3"/>
      <c r="Z136" s="3"/>
      <c r="AA136" s="3"/>
      <c r="AB136" s="3"/>
    </row>
    <row r="137" spans="1:28" ht="15.75" customHeight="1">
      <c r="A137" s="47"/>
      <c r="B137" s="47"/>
      <c r="C137" s="48"/>
      <c r="D137" s="48"/>
      <c r="E137" s="48"/>
      <c r="F137" s="48"/>
      <c r="G137" s="1"/>
      <c r="H137" s="1"/>
      <c r="I137" s="1"/>
      <c r="J137" s="3"/>
      <c r="K137" s="3"/>
      <c r="L137" s="3"/>
      <c r="M137" s="3"/>
      <c r="N137" s="3"/>
      <c r="O137" s="3"/>
      <c r="P137" s="3"/>
      <c r="Q137" s="3"/>
      <c r="R137" s="3"/>
      <c r="S137" s="3"/>
      <c r="T137" s="3"/>
      <c r="U137" s="3"/>
      <c r="V137" s="3"/>
      <c r="W137" s="3"/>
      <c r="X137" s="3"/>
      <c r="Y137" s="3"/>
      <c r="Z137" s="3"/>
      <c r="AA137" s="3"/>
      <c r="AB137" s="3"/>
    </row>
    <row r="138" spans="1:28" ht="15.75" customHeight="1">
      <c r="A138" s="47"/>
      <c r="B138" s="47"/>
      <c r="C138" s="48"/>
      <c r="D138" s="48"/>
      <c r="E138" s="48"/>
      <c r="F138" s="48"/>
      <c r="G138" s="1"/>
      <c r="H138" s="1"/>
      <c r="I138" s="1"/>
      <c r="J138" s="3"/>
      <c r="K138" s="3"/>
      <c r="L138" s="3"/>
      <c r="M138" s="3"/>
      <c r="N138" s="3"/>
      <c r="O138" s="3"/>
      <c r="P138" s="3"/>
      <c r="Q138" s="3"/>
      <c r="R138" s="3"/>
      <c r="S138" s="3"/>
      <c r="T138" s="3"/>
      <c r="U138" s="3"/>
      <c r="V138" s="3"/>
      <c r="W138" s="3"/>
      <c r="X138" s="3"/>
      <c r="Y138" s="3"/>
      <c r="Z138" s="3"/>
      <c r="AA138" s="3"/>
      <c r="AB138" s="3"/>
    </row>
    <row r="139" spans="1:28" ht="15.75" customHeight="1">
      <c r="A139" s="47"/>
      <c r="B139" s="47"/>
      <c r="C139" s="48"/>
      <c r="D139" s="48"/>
      <c r="E139" s="48"/>
      <c r="F139" s="48"/>
      <c r="G139" s="1"/>
      <c r="H139" s="1"/>
      <c r="I139" s="1"/>
      <c r="J139" s="3"/>
      <c r="K139" s="3"/>
      <c r="L139" s="3"/>
      <c r="M139" s="3"/>
      <c r="N139" s="3"/>
      <c r="O139" s="3"/>
      <c r="P139" s="3"/>
      <c r="Q139" s="3"/>
      <c r="R139" s="3"/>
      <c r="S139" s="3"/>
      <c r="T139" s="3"/>
      <c r="U139" s="3"/>
      <c r="V139" s="3"/>
      <c r="W139" s="3"/>
      <c r="X139" s="3"/>
      <c r="Y139" s="3"/>
      <c r="Z139" s="3"/>
      <c r="AA139" s="3"/>
      <c r="AB139" s="3"/>
    </row>
    <row r="140" spans="1:28" ht="15.75" customHeight="1">
      <c r="A140" s="47"/>
      <c r="B140" s="47"/>
      <c r="C140" s="48"/>
      <c r="D140" s="48"/>
      <c r="E140" s="48"/>
      <c r="F140" s="48"/>
      <c r="G140" s="1"/>
      <c r="H140" s="1"/>
      <c r="I140" s="1"/>
      <c r="J140" s="3"/>
      <c r="K140" s="3"/>
      <c r="L140" s="3"/>
      <c r="M140" s="3"/>
      <c r="N140" s="3"/>
      <c r="O140" s="3"/>
      <c r="P140" s="3"/>
      <c r="Q140" s="3"/>
      <c r="R140" s="3"/>
      <c r="S140" s="3"/>
      <c r="T140" s="3"/>
      <c r="U140" s="3"/>
      <c r="V140" s="3"/>
      <c r="W140" s="3"/>
      <c r="X140" s="3"/>
      <c r="Y140" s="3"/>
      <c r="Z140" s="3"/>
      <c r="AA140" s="3"/>
      <c r="AB140" s="3"/>
    </row>
    <row r="141" spans="1:28" ht="15.75" customHeight="1">
      <c r="A141" s="47"/>
      <c r="B141" s="47"/>
      <c r="C141" s="48"/>
      <c r="D141" s="48"/>
      <c r="E141" s="48"/>
      <c r="F141" s="48"/>
      <c r="G141" s="1"/>
      <c r="H141" s="1"/>
      <c r="I141" s="1"/>
      <c r="J141" s="3"/>
      <c r="K141" s="3"/>
      <c r="L141" s="3"/>
      <c r="M141" s="3"/>
      <c r="N141" s="3"/>
      <c r="O141" s="3"/>
      <c r="P141" s="3"/>
      <c r="Q141" s="3"/>
      <c r="R141" s="3"/>
      <c r="S141" s="3"/>
      <c r="T141" s="3"/>
      <c r="U141" s="3"/>
      <c r="V141" s="3"/>
      <c r="W141" s="3"/>
      <c r="X141" s="3"/>
      <c r="Y141" s="3"/>
      <c r="Z141" s="3"/>
      <c r="AA141" s="3"/>
      <c r="AB141" s="3"/>
    </row>
    <row r="142" spans="1:28" ht="15.75" customHeight="1">
      <c r="A142" s="47"/>
      <c r="B142" s="47"/>
      <c r="C142" s="48"/>
      <c r="D142" s="48"/>
      <c r="E142" s="48"/>
      <c r="F142" s="48"/>
      <c r="G142" s="1"/>
      <c r="H142" s="1"/>
      <c r="I142" s="1"/>
      <c r="J142" s="3"/>
      <c r="K142" s="3"/>
      <c r="L142" s="3"/>
      <c r="M142" s="3"/>
      <c r="N142" s="3"/>
      <c r="O142" s="3"/>
      <c r="P142" s="3"/>
      <c r="Q142" s="3"/>
      <c r="R142" s="3"/>
      <c r="S142" s="3"/>
      <c r="T142" s="3"/>
      <c r="U142" s="3"/>
      <c r="V142" s="3"/>
      <c r="W142" s="3"/>
      <c r="X142" s="3"/>
      <c r="Y142" s="3"/>
      <c r="Z142" s="3"/>
      <c r="AA142" s="3"/>
      <c r="AB142" s="3"/>
    </row>
    <row r="143" spans="1:28" ht="15.75" customHeight="1">
      <c r="A143" s="47"/>
      <c r="B143" s="47"/>
      <c r="C143" s="48"/>
      <c r="D143" s="48"/>
      <c r="E143" s="48"/>
      <c r="F143" s="48"/>
      <c r="G143" s="1"/>
      <c r="H143" s="1"/>
      <c r="I143" s="1"/>
      <c r="J143" s="3"/>
      <c r="K143" s="3"/>
      <c r="L143" s="3"/>
      <c r="M143" s="3"/>
      <c r="N143" s="3"/>
      <c r="O143" s="3"/>
      <c r="P143" s="3"/>
      <c r="Q143" s="3"/>
      <c r="R143" s="3"/>
      <c r="S143" s="3"/>
      <c r="T143" s="3"/>
      <c r="U143" s="3"/>
      <c r="V143" s="3"/>
      <c r="W143" s="3"/>
      <c r="X143" s="3"/>
      <c r="Y143" s="3"/>
      <c r="Z143" s="3"/>
      <c r="AA143" s="3"/>
      <c r="AB143" s="3"/>
    </row>
    <row r="144" spans="1:28" ht="15.75" customHeight="1">
      <c r="A144" s="47"/>
      <c r="B144" s="47"/>
      <c r="C144" s="48"/>
      <c r="D144" s="48"/>
      <c r="E144" s="48"/>
      <c r="F144" s="48"/>
      <c r="G144" s="1"/>
      <c r="H144" s="1"/>
      <c r="I144" s="1"/>
      <c r="J144" s="3"/>
      <c r="K144" s="3"/>
      <c r="L144" s="3"/>
      <c r="M144" s="3"/>
      <c r="N144" s="3"/>
      <c r="O144" s="3"/>
      <c r="P144" s="3"/>
      <c r="Q144" s="3"/>
      <c r="R144" s="3"/>
      <c r="S144" s="3"/>
      <c r="T144" s="3"/>
      <c r="U144" s="3"/>
      <c r="V144" s="3"/>
      <c r="W144" s="3"/>
      <c r="X144" s="3"/>
      <c r="Y144" s="3"/>
      <c r="Z144" s="3"/>
      <c r="AA144" s="3"/>
      <c r="AB144" s="3"/>
    </row>
    <row r="145" spans="1:28" ht="15.75" customHeight="1">
      <c r="A145" s="47"/>
      <c r="B145" s="47"/>
      <c r="C145" s="48"/>
      <c r="D145" s="48"/>
      <c r="E145" s="48"/>
      <c r="F145" s="48"/>
      <c r="G145" s="1"/>
      <c r="H145" s="1"/>
      <c r="I145" s="1"/>
      <c r="J145" s="3"/>
      <c r="K145" s="3"/>
      <c r="L145" s="3"/>
      <c r="M145" s="3"/>
      <c r="N145" s="3"/>
      <c r="O145" s="3"/>
      <c r="P145" s="3"/>
      <c r="Q145" s="3"/>
      <c r="R145" s="3"/>
      <c r="S145" s="3"/>
      <c r="T145" s="3"/>
      <c r="U145" s="3"/>
      <c r="V145" s="3"/>
      <c r="W145" s="3"/>
      <c r="X145" s="3"/>
      <c r="Y145" s="3"/>
      <c r="Z145" s="3"/>
      <c r="AA145" s="3"/>
      <c r="AB145" s="3"/>
    </row>
    <row r="146" spans="1:28" ht="15.75" customHeight="1">
      <c r="A146" s="47"/>
      <c r="B146" s="47"/>
      <c r="C146" s="48"/>
      <c r="D146" s="48"/>
      <c r="E146" s="48"/>
      <c r="F146" s="48"/>
      <c r="G146" s="1"/>
      <c r="H146" s="1"/>
      <c r="I146" s="1"/>
      <c r="J146" s="3"/>
      <c r="K146" s="3"/>
      <c r="L146" s="3"/>
      <c r="M146" s="3"/>
      <c r="N146" s="3"/>
      <c r="O146" s="3"/>
      <c r="P146" s="3"/>
      <c r="Q146" s="3"/>
      <c r="R146" s="3"/>
      <c r="S146" s="3"/>
      <c r="T146" s="3"/>
      <c r="U146" s="3"/>
      <c r="V146" s="3"/>
      <c r="W146" s="3"/>
      <c r="X146" s="3"/>
      <c r="Y146" s="3"/>
      <c r="Z146" s="3"/>
      <c r="AA146" s="3"/>
      <c r="AB146" s="3"/>
    </row>
    <row r="147" spans="1:28" ht="15.75" customHeight="1">
      <c r="A147" s="47"/>
      <c r="B147" s="47"/>
      <c r="C147" s="48"/>
      <c r="D147" s="48"/>
      <c r="E147" s="48"/>
      <c r="F147" s="48"/>
      <c r="G147" s="1"/>
      <c r="H147" s="1"/>
      <c r="I147" s="1"/>
      <c r="J147" s="3"/>
      <c r="K147" s="3"/>
      <c r="L147" s="3"/>
      <c r="M147" s="3"/>
      <c r="N147" s="3"/>
      <c r="O147" s="3"/>
      <c r="P147" s="3"/>
      <c r="Q147" s="3"/>
      <c r="R147" s="3"/>
      <c r="S147" s="3"/>
      <c r="T147" s="3"/>
      <c r="U147" s="3"/>
      <c r="V147" s="3"/>
      <c r="W147" s="3"/>
      <c r="X147" s="3"/>
      <c r="Y147" s="3"/>
      <c r="Z147" s="3"/>
      <c r="AA147" s="3"/>
      <c r="AB147" s="3"/>
    </row>
    <row r="148" spans="1:28" ht="15.75" customHeight="1">
      <c r="A148" s="47"/>
      <c r="B148" s="47"/>
      <c r="C148" s="48"/>
      <c r="D148" s="48"/>
      <c r="E148" s="48"/>
      <c r="F148" s="48"/>
      <c r="G148" s="1"/>
      <c r="H148" s="1"/>
      <c r="I148" s="1"/>
      <c r="J148" s="3"/>
      <c r="K148" s="3"/>
      <c r="L148" s="3"/>
      <c r="M148" s="3"/>
      <c r="N148" s="3"/>
      <c r="O148" s="3"/>
      <c r="P148" s="3"/>
      <c r="Q148" s="3"/>
      <c r="R148" s="3"/>
      <c r="S148" s="3"/>
      <c r="T148" s="3"/>
      <c r="U148" s="3"/>
      <c r="V148" s="3"/>
      <c r="W148" s="3"/>
      <c r="X148" s="3"/>
      <c r="Y148" s="3"/>
      <c r="Z148" s="3"/>
      <c r="AA148" s="3"/>
      <c r="AB148" s="3"/>
    </row>
    <row r="149" spans="1:28" ht="15.75" customHeight="1">
      <c r="A149" s="47"/>
      <c r="B149" s="47"/>
      <c r="C149" s="48"/>
      <c r="D149" s="48"/>
      <c r="E149" s="48"/>
      <c r="F149" s="48"/>
      <c r="G149" s="1"/>
      <c r="H149" s="1"/>
      <c r="I149" s="1"/>
      <c r="J149" s="3"/>
      <c r="K149" s="3"/>
      <c r="L149" s="3"/>
      <c r="M149" s="3"/>
      <c r="N149" s="3"/>
      <c r="O149" s="3"/>
      <c r="P149" s="3"/>
      <c r="Q149" s="3"/>
      <c r="R149" s="3"/>
      <c r="S149" s="3"/>
      <c r="T149" s="3"/>
      <c r="U149" s="3"/>
      <c r="V149" s="3"/>
      <c r="W149" s="3"/>
      <c r="X149" s="3"/>
      <c r="Y149" s="3"/>
      <c r="Z149" s="3"/>
      <c r="AA149" s="3"/>
      <c r="AB149" s="3"/>
    </row>
    <row r="150" spans="1:28" ht="15.75" customHeight="1">
      <c r="A150" s="47"/>
      <c r="B150" s="47"/>
      <c r="C150" s="48"/>
      <c r="D150" s="48"/>
      <c r="E150" s="48"/>
      <c r="F150" s="48"/>
      <c r="G150" s="1"/>
      <c r="H150" s="1"/>
      <c r="I150" s="1"/>
      <c r="J150" s="3"/>
      <c r="K150" s="3"/>
      <c r="L150" s="3"/>
      <c r="M150" s="3"/>
      <c r="N150" s="3"/>
      <c r="O150" s="3"/>
      <c r="P150" s="3"/>
      <c r="Q150" s="3"/>
      <c r="R150" s="3"/>
      <c r="S150" s="3"/>
      <c r="T150" s="3"/>
      <c r="U150" s="3"/>
      <c r="V150" s="3"/>
      <c r="W150" s="3"/>
      <c r="X150" s="3"/>
      <c r="Y150" s="3"/>
      <c r="Z150" s="3"/>
      <c r="AA150" s="3"/>
      <c r="AB150" s="3"/>
    </row>
    <row r="151" spans="1:28" ht="15.75" customHeight="1">
      <c r="A151" s="47"/>
      <c r="B151" s="47"/>
      <c r="C151" s="48"/>
      <c r="D151" s="48"/>
      <c r="E151" s="48"/>
      <c r="F151" s="48"/>
      <c r="G151" s="1"/>
      <c r="H151" s="1"/>
      <c r="I151" s="1"/>
      <c r="J151" s="3"/>
      <c r="K151" s="3"/>
      <c r="L151" s="3"/>
      <c r="M151" s="3"/>
      <c r="N151" s="3"/>
      <c r="O151" s="3"/>
      <c r="P151" s="3"/>
      <c r="Q151" s="3"/>
      <c r="R151" s="3"/>
      <c r="S151" s="3"/>
      <c r="T151" s="3"/>
      <c r="U151" s="3"/>
      <c r="V151" s="3"/>
      <c r="W151" s="3"/>
      <c r="X151" s="3"/>
      <c r="Y151" s="3"/>
      <c r="Z151" s="3"/>
      <c r="AA151" s="3"/>
      <c r="AB151" s="3"/>
    </row>
    <row r="152" spans="1:28" ht="15.75" customHeight="1">
      <c r="A152" s="47"/>
      <c r="B152" s="47"/>
      <c r="C152" s="48"/>
      <c r="D152" s="48"/>
      <c r="E152" s="48"/>
      <c r="F152" s="48"/>
      <c r="G152" s="1"/>
      <c r="H152" s="1"/>
      <c r="I152" s="1"/>
      <c r="J152" s="3"/>
      <c r="K152" s="3"/>
      <c r="L152" s="3"/>
      <c r="M152" s="3"/>
      <c r="N152" s="3"/>
      <c r="O152" s="3"/>
      <c r="P152" s="3"/>
      <c r="Q152" s="3"/>
      <c r="R152" s="3"/>
      <c r="S152" s="3"/>
      <c r="T152" s="3"/>
      <c r="U152" s="3"/>
      <c r="V152" s="3"/>
      <c r="W152" s="3"/>
      <c r="X152" s="3"/>
      <c r="Y152" s="3"/>
      <c r="Z152" s="3"/>
      <c r="AA152" s="3"/>
      <c r="AB152" s="3"/>
    </row>
    <row r="153" spans="1:28" ht="15.75" customHeight="1">
      <c r="A153" s="47"/>
      <c r="B153" s="47"/>
      <c r="C153" s="48"/>
      <c r="D153" s="48"/>
      <c r="E153" s="48"/>
      <c r="F153" s="48"/>
      <c r="G153" s="1"/>
      <c r="H153" s="1"/>
      <c r="I153" s="1"/>
      <c r="J153" s="3"/>
      <c r="K153" s="3"/>
      <c r="L153" s="3"/>
      <c r="M153" s="3"/>
      <c r="N153" s="3"/>
      <c r="O153" s="3"/>
      <c r="P153" s="3"/>
      <c r="Q153" s="3"/>
      <c r="R153" s="3"/>
      <c r="S153" s="3"/>
      <c r="T153" s="3"/>
      <c r="U153" s="3"/>
      <c r="V153" s="3"/>
      <c r="W153" s="3"/>
      <c r="X153" s="3"/>
      <c r="Y153" s="3"/>
      <c r="Z153" s="3"/>
      <c r="AA153" s="3"/>
      <c r="AB153" s="3"/>
    </row>
    <row r="154" spans="1:28" ht="15.75" customHeight="1">
      <c r="A154" s="47"/>
      <c r="B154" s="47"/>
      <c r="C154" s="48"/>
      <c r="D154" s="48"/>
      <c r="E154" s="48"/>
      <c r="F154" s="48"/>
      <c r="G154" s="1"/>
      <c r="H154" s="1"/>
      <c r="I154" s="1"/>
      <c r="J154" s="3"/>
      <c r="K154" s="3"/>
      <c r="L154" s="3"/>
      <c r="M154" s="3"/>
      <c r="N154" s="3"/>
      <c r="O154" s="3"/>
      <c r="P154" s="3"/>
      <c r="Q154" s="3"/>
      <c r="R154" s="3"/>
      <c r="S154" s="3"/>
      <c r="T154" s="3"/>
      <c r="U154" s="3"/>
      <c r="V154" s="3"/>
      <c r="W154" s="3"/>
      <c r="X154" s="3"/>
      <c r="Y154" s="3"/>
      <c r="Z154" s="3"/>
      <c r="AA154" s="3"/>
      <c r="AB154" s="3"/>
    </row>
    <row r="155" spans="1:28" ht="15.75" customHeight="1">
      <c r="A155" s="47"/>
      <c r="B155" s="47"/>
      <c r="C155" s="48"/>
      <c r="D155" s="48"/>
      <c r="E155" s="48"/>
      <c r="F155" s="48"/>
      <c r="G155" s="1"/>
      <c r="H155" s="1"/>
      <c r="I155" s="1"/>
      <c r="J155" s="3"/>
      <c r="K155" s="3"/>
      <c r="L155" s="3"/>
      <c r="M155" s="3"/>
      <c r="N155" s="3"/>
      <c r="O155" s="3"/>
      <c r="P155" s="3"/>
      <c r="Q155" s="3"/>
      <c r="R155" s="3"/>
      <c r="S155" s="3"/>
      <c r="T155" s="3"/>
      <c r="U155" s="3"/>
      <c r="V155" s="3"/>
      <c r="W155" s="3"/>
      <c r="X155" s="3"/>
      <c r="Y155" s="3"/>
      <c r="Z155" s="3"/>
      <c r="AA155" s="3"/>
      <c r="AB155" s="3"/>
    </row>
    <row r="156" spans="1:28" ht="15.75" customHeight="1">
      <c r="A156" s="47"/>
      <c r="B156" s="47"/>
      <c r="C156" s="48"/>
      <c r="D156" s="48"/>
      <c r="E156" s="48"/>
      <c r="F156" s="48"/>
      <c r="G156" s="1"/>
      <c r="H156" s="1"/>
      <c r="I156" s="1"/>
      <c r="J156" s="3"/>
      <c r="K156" s="3"/>
      <c r="L156" s="3"/>
      <c r="M156" s="3"/>
      <c r="N156" s="3"/>
      <c r="O156" s="3"/>
      <c r="P156" s="3"/>
      <c r="Q156" s="3"/>
      <c r="R156" s="3"/>
      <c r="S156" s="3"/>
      <c r="T156" s="3"/>
      <c r="U156" s="3"/>
      <c r="V156" s="3"/>
      <c r="W156" s="3"/>
      <c r="X156" s="3"/>
      <c r="Y156" s="3"/>
      <c r="Z156" s="3"/>
      <c r="AA156" s="3"/>
      <c r="AB156" s="3"/>
    </row>
    <row r="157" spans="1:28" ht="15.75" customHeight="1">
      <c r="A157" s="47"/>
      <c r="B157" s="47"/>
      <c r="C157" s="48"/>
      <c r="D157" s="48"/>
      <c r="E157" s="48"/>
      <c r="F157" s="48"/>
      <c r="G157" s="1"/>
      <c r="H157" s="1"/>
      <c r="I157" s="1"/>
      <c r="J157" s="3"/>
      <c r="K157" s="3"/>
      <c r="L157" s="3"/>
      <c r="M157" s="3"/>
      <c r="N157" s="3"/>
      <c r="O157" s="3"/>
      <c r="P157" s="3"/>
      <c r="Q157" s="3"/>
      <c r="R157" s="3"/>
      <c r="S157" s="3"/>
      <c r="T157" s="3"/>
      <c r="U157" s="3"/>
      <c r="V157" s="3"/>
      <c r="W157" s="3"/>
      <c r="X157" s="3"/>
      <c r="Y157" s="3"/>
      <c r="Z157" s="3"/>
      <c r="AA157" s="3"/>
      <c r="AB157" s="3"/>
    </row>
    <row r="158" spans="1:28" ht="15.75" customHeight="1">
      <c r="A158" s="47"/>
      <c r="B158" s="47"/>
      <c r="C158" s="48"/>
      <c r="D158" s="48"/>
      <c r="E158" s="48"/>
      <c r="F158" s="48"/>
      <c r="G158" s="1"/>
      <c r="H158" s="1"/>
      <c r="I158" s="1"/>
      <c r="J158" s="3"/>
      <c r="K158" s="3"/>
      <c r="L158" s="3"/>
      <c r="M158" s="3"/>
      <c r="N158" s="3"/>
      <c r="O158" s="3"/>
      <c r="P158" s="3"/>
      <c r="Q158" s="3"/>
      <c r="R158" s="3"/>
      <c r="S158" s="3"/>
      <c r="T158" s="3"/>
      <c r="U158" s="3"/>
      <c r="V158" s="3"/>
      <c r="W158" s="3"/>
      <c r="X158" s="3"/>
      <c r="Y158" s="3"/>
      <c r="Z158" s="3"/>
      <c r="AA158" s="3"/>
      <c r="AB158" s="3"/>
    </row>
    <row r="159" spans="1:28" ht="15.75" customHeight="1">
      <c r="A159" s="47"/>
      <c r="B159" s="47"/>
      <c r="C159" s="48"/>
      <c r="D159" s="48"/>
      <c r="E159" s="48"/>
      <c r="F159" s="48"/>
      <c r="G159" s="1"/>
      <c r="H159" s="1"/>
      <c r="I159" s="1"/>
      <c r="J159" s="3"/>
      <c r="K159" s="3"/>
      <c r="L159" s="3"/>
      <c r="M159" s="3"/>
      <c r="N159" s="3"/>
      <c r="O159" s="3"/>
      <c r="P159" s="3"/>
      <c r="Q159" s="3"/>
      <c r="R159" s="3"/>
      <c r="S159" s="3"/>
      <c r="T159" s="3"/>
      <c r="U159" s="3"/>
      <c r="V159" s="3"/>
      <c r="W159" s="3"/>
      <c r="X159" s="3"/>
      <c r="Y159" s="3"/>
      <c r="Z159" s="3"/>
      <c r="AA159" s="3"/>
      <c r="AB159" s="3"/>
    </row>
    <row r="160" spans="1:28" ht="15.75" customHeight="1">
      <c r="A160" s="47"/>
      <c r="B160" s="47"/>
      <c r="C160" s="48"/>
      <c r="D160" s="48"/>
      <c r="E160" s="48"/>
      <c r="F160" s="48"/>
      <c r="G160" s="1"/>
      <c r="H160" s="1"/>
      <c r="I160" s="1"/>
      <c r="J160" s="3"/>
      <c r="K160" s="3"/>
      <c r="L160" s="3"/>
      <c r="M160" s="3"/>
      <c r="N160" s="3"/>
      <c r="O160" s="3"/>
      <c r="P160" s="3"/>
      <c r="Q160" s="3"/>
      <c r="R160" s="3"/>
      <c r="S160" s="3"/>
      <c r="T160" s="3"/>
      <c r="U160" s="3"/>
      <c r="V160" s="3"/>
      <c r="W160" s="3"/>
      <c r="X160" s="3"/>
      <c r="Y160" s="3"/>
      <c r="Z160" s="3"/>
      <c r="AA160" s="3"/>
      <c r="AB160" s="3"/>
    </row>
    <row r="161" spans="1:28" ht="15.75" customHeight="1">
      <c r="A161" s="47"/>
      <c r="B161" s="47"/>
      <c r="C161" s="48"/>
      <c r="D161" s="48"/>
      <c r="E161" s="48"/>
      <c r="F161" s="48"/>
      <c r="G161" s="1"/>
      <c r="H161" s="1"/>
      <c r="I161" s="1"/>
      <c r="J161" s="3"/>
      <c r="K161" s="3"/>
      <c r="L161" s="3"/>
      <c r="M161" s="3"/>
      <c r="N161" s="3"/>
      <c r="O161" s="3"/>
      <c r="P161" s="3"/>
      <c r="Q161" s="3"/>
      <c r="R161" s="3"/>
      <c r="S161" s="3"/>
      <c r="T161" s="3"/>
      <c r="U161" s="3"/>
      <c r="V161" s="3"/>
      <c r="W161" s="3"/>
      <c r="X161" s="3"/>
      <c r="Y161" s="3"/>
      <c r="Z161" s="3"/>
      <c r="AA161" s="3"/>
      <c r="AB161" s="3"/>
    </row>
    <row r="162" spans="1:28" ht="15.75" customHeight="1">
      <c r="A162" s="47"/>
      <c r="B162" s="47"/>
      <c r="C162" s="48"/>
      <c r="D162" s="48"/>
      <c r="E162" s="48"/>
      <c r="F162" s="48"/>
      <c r="G162" s="1"/>
      <c r="H162" s="1"/>
      <c r="I162" s="1"/>
      <c r="J162" s="3"/>
      <c r="K162" s="3"/>
      <c r="L162" s="3"/>
      <c r="M162" s="3"/>
      <c r="N162" s="3"/>
      <c r="O162" s="3"/>
      <c r="P162" s="3"/>
      <c r="Q162" s="3"/>
      <c r="R162" s="3"/>
      <c r="S162" s="3"/>
      <c r="T162" s="3"/>
      <c r="U162" s="3"/>
      <c r="V162" s="3"/>
      <c r="W162" s="3"/>
      <c r="X162" s="3"/>
      <c r="Y162" s="3"/>
      <c r="Z162" s="3"/>
      <c r="AA162" s="3"/>
      <c r="AB162" s="3"/>
    </row>
    <row r="163" spans="1:28" ht="15.75" customHeight="1">
      <c r="A163" s="47"/>
      <c r="B163" s="47"/>
      <c r="C163" s="48"/>
      <c r="D163" s="48"/>
      <c r="E163" s="48"/>
      <c r="F163" s="48"/>
      <c r="G163" s="1"/>
      <c r="H163" s="1"/>
      <c r="I163" s="1"/>
      <c r="J163" s="3"/>
      <c r="K163" s="3"/>
      <c r="L163" s="3"/>
      <c r="M163" s="3"/>
      <c r="N163" s="3"/>
      <c r="O163" s="3"/>
      <c r="P163" s="3"/>
      <c r="Q163" s="3"/>
      <c r="R163" s="3"/>
      <c r="S163" s="3"/>
      <c r="T163" s="3"/>
      <c r="U163" s="3"/>
      <c r="V163" s="3"/>
      <c r="W163" s="3"/>
      <c r="X163" s="3"/>
      <c r="Y163" s="3"/>
      <c r="Z163" s="3"/>
      <c r="AA163" s="3"/>
      <c r="AB163" s="3"/>
    </row>
    <row r="164" spans="1:28" ht="15.75" customHeight="1">
      <c r="A164" s="47"/>
      <c r="B164" s="47"/>
      <c r="C164" s="48"/>
      <c r="D164" s="48"/>
      <c r="E164" s="48"/>
      <c r="F164" s="48"/>
      <c r="G164" s="1"/>
      <c r="H164" s="1"/>
      <c r="I164" s="1"/>
      <c r="J164" s="3"/>
      <c r="K164" s="3"/>
      <c r="L164" s="3"/>
      <c r="M164" s="3"/>
      <c r="N164" s="3"/>
      <c r="O164" s="3"/>
      <c r="P164" s="3"/>
      <c r="Q164" s="3"/>
      <c r="R164" s="3"/>
      <c r="S164" s="3"/>
      <c r="T164" s="3"/>
      <c r="U164" s="3"/>
      <c r="V164" s="3"/>
      <c r="W164" s="3"/>
      <c r="X164" s="3"/>
      <c r="Y164" s="3"/>
      <c r="Z164" s="3"/>
      <c r="AA164" s="3"/>
      <c r="AB164" s="3"/>
    </row>
    <row r="165" spans="1:28" ht="15.75" customHeight="1">
      <c r="A165" s="47"/>
      <c r="B165" s="47"/>
      <c r="C165" s="48"/>
      <c r="D165" s="48"/>
      <c r="E165" s="48"/>
      <c r="F165" s="48"/>
      <c r="G165" s="1"/>
      <c r="H165" s="1"/>
      <c r="I165" s="1"/>
      <c r="J165" s="3"/>
      <c r="K165" s="3"/>
      <c r="L165" s="3"/>
      <c r="M165" s="3"/>
      <c r="N165" s="3"/>
      <c r="O165" s="3"/>
      <c r="P165" s="3"/>
      <c r="Q165" s="3"/>
      <c r="R165" s="3"/>
      <c r="S165" s="3"/>
      <c r="T165" s="3"/>
      <c r="U165" s="3"/>
      <c r="V165" s="3"/>
      <c r="W165" s="3"/>
      <c r="X165" s="3"/>
      <c r="Y165" s="3"/>
      <c r="Z165" s="3"/>
      <c r="AA165" s="3"/>
      <c r="AB165" s="3"/>
    </row>
    <row r="166" spans="1:28" ht="15.75" customHeight="1">
      <c r="A166" s="47"/>
      <c r="B166" s="47"/>
      <c r="C166" s="48"/>
      <c r="D166" s="48"/>
      <c r="E166" s="48"/>
      <c r="F166" s="48"/>
      <c r="G166" s="1"/>
      <c r="H166" s="1"/>
      <c r="I166" s="1"/>
      <c r="J166" s="3"/>
      <c r="K166" s="3"/>
      <c r="L166" s="3"/>
      <c r="M166" s="3"/>
      <c r="N166" s="3"/>
      <c r="O166" s="3"/>
      <c r="P166" s="3"/>
      <c r="Q166" s="3"/>
      <c r="R166" s="3"/>
      <c r="S166" s="3"/>
      <c r="T166" s="3"/>
      <c r="U166" s="3"/>
      <c r="V166" s="3"/>
      <c r="W166" s="3"/>
      <c r="X166" s="3"/>
      <c r="Y166" s="3"/>
      <c r="Z166" s="3"/>
      <c r="AA166" s="3"/>
      <c r="AB166" s="3"/>
    </row>
    <row r="167" spans="1:28" ht="15.75" customHeight="1">
      <c r="A167" s="47"/>
      <c r="B167" s="47"/>
      <c r="C167" s="48"/>
      <c r="D167" s="48"/>
      <c r="E167" s="48"/>
      <c r="F167" s="48"/>
      <c r="G167" s="1"/>
      <c r="H167" s="1"/>
      <c r="I167" s="1"/>
      <c r="J167" s="3"/>
      <c r="K167" s="3"/>
      <c r="L167" s="3"/>
      <c r="M167" s="3"/>
      <c r="N167" s="3"/>
      <c r="O167" s="3"/>
      <c r="P167" s="3"/>
      <c r="Q167" s="3"/>
      <c r="R167" s="3"/>
      <c r="S167" s="3"/>
      <c r="T167" s="3"/>
      <c r="U167" s="3"/>
      <c r="V167" s="3"/>
      <c r="W167" s="3"/>
      <c r="X167" s="3"/>
      <c r="Y167" s="3"/>
      <c r="Z167" s="3"/>
      <c r="AA167" s="3"/>
      <c r="AB167" s="3"/>
    </row>
    <row r="168" spans="1:28" ht="15.75" customHeight="1">
      <c r="A168" s="47"/>
      <c r="B168" s="47"/>
      <c r="C168" s="48"/>
      <c r="D168" s="48"/>
      <c r="E168" s="48"/>
      <c r="F168" s="48"/>
      <c r="G168" s="1"/>
      <c r="H168" s="1"/>
      <c r="I168" s="1"/>
      <c r="J168" s="3"/>
      <c r="K168" s="3"/>
      <c r="L168" s="3"/>
      <c r="M168" s="3"/>
      <c r="N168" s="3"/>
      <c r="O168" s="3"/>
      <c r="P168" s="3"/>
      <c r="Q168" s="3"/>
      <c r="R168" s="3"/>
      <c r="S168" s="3"/>
      <c r="T168" s="3"/>
      <c r="U168" s="3"/>
      <c r="V168" s="3"/>
      <c r="W168" s="3"/>
      <c r="X168" s="3"/>
      <c r="Y168" s="3"/>
      <c r="Z168" s="3"/>
      <c r="AA168" s="3"/>
      <c r="AB168" s="3"/>
    </row>
    <row r="169" spans="1:28" ht="15.75" customHeight="1">
      <c r="A169" s="47"/>
      <c r="B169" s="47"/>
      <c r="C169" s="48"/>
      <c r="D169" s="48"/>
      <c r="E169" s="48"/>
      <c r="F169" s="48"/>
      <c r="G169" s="1"/>
      <c r="H169" s="1"/>
      <c r="I169" s="1"/>
      <c r="J169" s="3"/>
      <c r="K169" s="3"/>
      <c r="L169" s="3"/>
      <c r="M169" s="3"/>
      <c r="N169" s="3"/>
      <c r="O169" s="3"/>
      <c r="P169" s="3"/>
      <c r="Q169" s="3"/>
      <c r="R169" s="3"/>
      <c r="S169" s="3"/>
      <c r="T169" s="3"/>
      <c r="U169" s="3"/>
      <c r="V169" s="3"/>
      <c r="W169" s="3"/>
      <c r="X169" s="3"/>
      <c r="Y169" s="3"/>
      <c r="Z169" s="3"/>
      <c r="AA169" s="3"/>
      <c r="AB169" s="3"/>
    </row>
    <row r="170" spans="1:28" ht="15.75" customHeight="1">
      <c r="A170" s="47"/>
      <c r="B170" s="47"/>
      <c r="C170" s="48"/>
      <c r="D170" s="48"/>
      <c r="E170" s="48"/>
      <c r="F170" s="48"/>
      <c r="G170" s="1"/>
      <c r="H170" s="1"/>
      <c r="I170" s="1"/>
      <c r="J170" s="3"/>
      <c r="K170" s="3"/>
      <c r="L170" s="3"/>
      <c r="M170" s="3"/>
      <c r="N170" s="3"/>
      <c r="O170" s="3"/>
      <c r="P170" s="3"/>
      <c r="Q170" s="3"/>
      <c r="R170" s="3"/>
      <c r="S170" s="3"/>
      <c r="T170" s="3"/>
      <c r="U170" s="3"/>
      <c r="V170" s="3"/>
      <c r="W170" s="3"/>
      <c r="X170" s="3"/>
      <c r="Y170" s="3"/>
      <c r="Z170" s="3"/>
      <c r="AA170" s="3"/>
      <c r="AB170" s="3"/>
    </row>
    <row r="171" spans="1:28" ht="15.75" customHeight="1">
      <c r="A171" s="47"/>
      <c r="B171" s="47"/>
      <c r="C171" s="48"/>
      <c r="D171" s="48"/>
      <c r="E171" s="48"/>
      <c r="F171" s="48"/>
      <c r="G171" s="1"/>
      <c r="H171" s="1"/>
      <c r="I171" s="1"/>
      <c r="J171" s="3"/>
      <c r="K171" s="3"/>
      <c r="L171" s="3"/>
      <c r="M171" s="3"/>
      <c r="N171" s="3"/>
      <c r="O171" s="3"/>
      <c r="P171" s="3"/>
      <c r="Q171" s="3"/>
      <c r="R171" s="3"/>
      <c r="S171" s="3"/>
      <c r="T171" s="3"/>
      <c r="U171" s="3"/>
      <c r="V171" s="3"/>
      <c r="W171" s="3"/>
      <c r="X171" s="3"/>
      <c r="Y171" s="3"/>
      <c r="Z171" s="3"/>
      <c r="AA171" s="3"/>
      <c r="AB171" s="3"/>
    </row>
    <row r="172" spans="1:28" ht="15.75" customHeight="1">
      <c r="A172" s="47"/>
      <c r="B172" s="47"/>
      <c r="C172" s="48"/>
      <c r="D172" s="48"/>
      <c r="E172" s="48"/>
      <c r="F172" s="48"/>
      <c r="G172" s="1"/>
      <c r="H172" s="1"/>
      <c r="I172" s="1"/>
      <c r="J172" s="3"/>
      <c r="K172" s="3"/>
      <c r="L172" s="3"/>
      <c r="M172" s="3"/>
      <c r="N172" s="3"/>
      <c r="O172" s="3"/>
      <c r="P172" s="3"/>
      <c r="Q172" s="3"/>
      <c r="R172" s="3"/>
      <c r="S172" s="3"/>
      <c r="T172" s="3"/>
      <c r="U172" s="3"/>
      <c r="V172" s="3"/>
      <c r="W172" s="3"/>
      <c r="X172" s="3"/>
      <c r="Y172" s="3"/>
      <c r="Z172" s="3"/>
      <c r="AA172" s="3"/>
      <c r="AB172" s="3"/>
    </row>
    <row r="173" spans="1:28" ht="15.75" customHeight="1">
      <c r="A173" s="47"/>
      <c r="B173" s="47"/>
      <c r="C173" s="48"/>
      <c r="D173" s="48"/>
      <c r="E173" s="48"/>
      <c r="F173" s="48"/>
      <c r="G173" s="1"/>
      <c r="H173" s="1"/>
      <c r="I173" s="1"/>
      <c r="J173" s="3"/>
      <c r="K173" s="3"/>
      <c r="L173" s="3"/>
      <c r="M173" s="3"/>
      <c r="N173" s="3"/>
      <c r="O173" s="3"/>
      <c r="P173" s="3"/>
      <c r="Q173" s="3"/>
      <c r="R173" s="3"/>
      <c r="S173" s="3"/>
      <c r="T173" s="3"/>
      <c r="U173" s="3"/>
      <c r="V173" s="3"/>
      <c r="W173" s="3"/>
      <c r="X173" s="3"/>
      <c r="Y173" s="3"/>
      <c r="Z173" s="3"/>
      <c r="AA173" s="3"/>
      <c r="AB173" s="3"/>
    </row>
    <row r="174" spans="1:28" ht="15.75" customHeight="1">
      <c r="A174" s="47"/>
      <c r="B174" s="47"/>
      <c r="C174" s="48"/>
      <c r="D174" s="48"/>
      <c r="E174" s="48"/>
      <c r="F174" s="48"/>
      <c r="G174" s="1"/>
      <c r="H174" s="1"/>
      <c r="I174" s="1"/>
      <c r="J174" s="3"/>
      <c r="K174" s="3"/>
      <c r="L174" s="3"/>
      <c r="M174" s="3"/>
      <c r="N174" s="3"/>
      <c r="O174" s="3"/>
      <c r="P174" s="3"/>
      <c r="Q174" s="3"/>
      <c r="R174" s="3"/>
      <c r="S174" s="3"/>
      <c r="T174" s="3"/>
      <c r="U174" s="3"/>
      <c r="V174" s="3"/>
      <c r="W174" s="3"/>
      <c r="X174" s="3"/>
      <c r="Y174" s="3"/>
      <c r="Z174" s="3"/>
      <c r="AA174" s="3"/>
      <c r="AB174" s="3"/>
    </row>
    <row r="175" spans="1:28" ht="15.75" customHeight="1">
      <c r="A175" s="47"/>
      <c r="B175" s="47"/>
      <c r="C175" s="48"/>
      <c r="D175" s="48"/>
      <c r="E175" s="48"/>
      <c r="F175" s="48"/>
      <c r="G175" s="1"/>
      <c r="H175" s="1"/>
      <c r="I175" s="1"/>
      <c r="J175" s="3"/>
      <c r="K175" s="3"/>
      <c r="L175" s="3"/>
      <c r="M175" s="3"/>
      <c r="N175" s="3"/>
      <c r="O175" s="3"/>
      <c r="P175" s="3"/>
      <c r="Q175" s="3"/>
      <c r="R175" s="3"/>
      <c r="S175" s="3"/>
      <c r="T175" s="3"/>
      <c r="U175" s="3"/>
      <c r="V175" s="3"/>
      <c r="W175" s="3"/>
      <c r="X175" s="3"/>
      <c r="Y175" s="3"/>
      <c r="Z175" s="3"/>
      <c r="AA175" s="3"/>
      <c r="AB175" s="3"/>
    </row>
    <row r="176" spans="1:28" ht="15.75" customHeight="1">
      <c r="A176" s="47"/>
      <c r="B176" s="47"/>
      <c r="C176" s="48"/>
      <c r="D176" s="48"/>
      <c r="E176" s="48"/>
      <c r="F176" s="48"/>
      <c r="G176" s="1"/>
      <c r="H176" s="1"/>
      <c r="I176" s="1"/>
      <c r="J176" s="3"/>
      <c r="K176" s="3"/>
      <c r="L176" s="3"/>
      <c r="M176" s="3"/>
      <c r="N176" s="3"/>
      <c r="O176" s="3"/>
      <c r="P176" s="3"/>
      <c r="Q176" s="3"/>
      <c r="R176" s="3"/>
      <c r="S176" s="3"/>
      <c r="T176" s="3"/>
      <c r="U176" s="3"/>
      <c r="V176" s="3"/>
      <c r="W176" s="3"/>
      <c r="X176" s="3"/>
      <c r="Y176" s="3"/>
      <c r="Z176" s="3"/>
      <c r="AA176" s="3"/>
      <c r="AB176" s="3"/>
    </row>
    <row r="177" spans="1:28" ht="15.75" customHeight="1">
      <c r="A177" s="47"/>
      <c r="B177" s="47"/>
      <c r="C177" s="48"/>
      <c r="D177" s="48"/>
      <c r="E177" s="48"/>
      <c r="F177" s="48"/>
      <c r="G177" s="1"/>
      <c r="H177" s="1"/>
      <c r="I177" s="1"/>
      <c r="J177" s="3"/>
      <c r="K177" s="3"/>
      <c r="L177" s="3"/>
      <c r="M177" s="3"/>
      <c r="N177" s="3"/>
      <c r="O177" s="3"/>
      <c r="P177" s="3"/>
      <c r="Q177" s="3"/>
      <c r="R177" s="3"/>
      <c r="S177" s="3"/>
      <c r="T177" s="3"/>
      <c r="U177" s="3"/>
      <c r="V177" s="3"/>
      <c r="W177" s="3"/>
      <c r="X177" s="3"/>
      <c r="Y177" s="3"/>
      <c r="Z177" s="3"/>
      <c r="AA177" s="3"/>
      <c r="AB177" s="3"/>
    </row>
    <row r="178" spans="1:28" ht="15.75" customHeight="1">
      <c r="A178" s="47"/>
      <c r="B178" s="47"/>
      <c r="C178" s="48"/>
      <c r="D178" s="48"/>
      <c r="E178" s="48"/>
      <c r="F178" s="48"/>
      <c r="G178" s="1"/>
      <c r="H178" s="1"/>
      <c r="I178" s="1"/>
      <c r="J178" s="3"/>
      <c r="K178" s="3"/>
      <c r="L178" s="3"/>
      <c r="M178" s="3"/>
      <c r="N178" s="3"/>
      <c r="O178" s="3"/>
      <c r="P178" s="3"/>
      <c r="Q178" s="3"/>
      <c r="R178" s="3"/>
      <c r="S178" s="3"/>
      <c r="T178" s="3"/>
      <c r="U178" s="3"/>
      <c r="V178" s="3"/>
      <c r="W178" s="3"/>
      <c r="X178" s="3"/>
      <c r="Y178" s="3"/>
      <c r="Z178" s="3"/>
      <c r="AA178" s="3"/>
      <c r="AB178" s="3"/>
    </row>
    <row r="179" spans="1:28" ht="15.75" customHeight="1">
      <c r="A179" s="47"/>
      <c r="B179" s="47"/>
      <c r="C179" s="48"/>
      <c r="D179" s="48"/>
      <c r="E179" s="48"/>
      <c r="F179" s="48"/>
      <c r="G179" s="1"/>
      <c r="H179" s="1"/>
      <c r="I179" s="1"/>
      <c r="J179" s="3"/>
      <c r="K179" s="3"/>
      <c r="L179" s="3"/>
      <c r="M179" s="3"/>
      <c r="N179" s="3"/>
      <c r="O179" s="3"/>
      <c r="P179" s="3"/>
      <c r="Q179" s="3"/>
      <c r="R179" s="3"/>
      <c r="S179" s="3"/>
      <c r="T179" s="3"/>
      <c r="U179" s="3"/>
      <c r="V179" s="3"/>
      <c r="W179" s="3"/>
      <c r="X179" s="3"/>
      <c r="Y179" s="3"/>
      <c r="Z179" s="3"/>
      <c r="AA179" s="3"/>
      <c r="AB179" s="3"/>
    </row>
    <row r="180" spans="1:28" ht="15.75" customHeight="1">
      <c r="A180" s="47"/>
      <c r="B180" s="47"/>
      <c r="C180" s="48"/>
      <c r="D180" s="48"/>
      <c r="E180" s="48"/>
      <c r="F180" s="48"/>
      <c r="G180" s="1"/>
      <c r="H180" s="1"/>
      <c r="I180" s="1"/>
      <c r="J180" s="3"/>
      <c r="K180" s="3"/>
      <c r="L180" s="3"/>
      <c r="M180" s="3"/>
      <c r="N180" s="3"/>
      <c r="O180" s="3"/>
      <c r="P180" s="3"/>
      <c r="Q180" s="3"/>
      <c r="R180" s="3"/>
      <c r="S180" s="3"/>
      <c r="T180" s="3"/>
      <c r="U180" s="3"/>
      <c r="V180" s="3"/>
      <c r="W180" s="3"/>
      <c r="X180" s="3"/>
      <c r="Y180" s="3"/>
      <c r="Z180" s="3"/>
      <c r="AA180" s="3"/>
      <c r="AB180" s="3"/>
    </row>
    <row r="181" spans="1:28" ht="15.75" customHeight="1">
      <c r="A181" s="47"/>
      <c r="B181" s="47"/>
      <c r="C181" s="48"/>
      <c r="D181" s="48"/>
      <c r="E181" s="48"/>
      <c r="F181" s="48"/>
      <c r="G181" s="1"/>
      <c r="H181" s="1"/>
      <c r="I181" s="1"/>
      <c r="J181" s="3"/>
      <c r="K181" s="3"/>
      <c r="L181" s="3"/>
      <c r="M181" s="3"/>
      <c r="N181" s="3"/>
      <c r="O181" s="3"/>
      <c r="P181" s="3"/>
      <c r="Q181" s="3"/>
      <c r="R181" s="3"/>
      <c r="S181" s="3"/>
      <c r="T181" s="3"/>
      <c r="U181" s="3"/>
      <c r="V181" s="3"/>
      <c r="W181" s="3"/>
      <c r="X181" s="3"/>
      <c r="Y181" s="3"/>
      <c r="Z181" s="3"/>
      <c r="AA181" s="3"/>
      <c r="AB181" s="3"/>
    </row>
    <row r="182" spans="1:28" ht="15.75" customHeight="1">
      <c r="A182" s="47"/>
      <c r="B182" s="47"/>
      <c r="C182" s="48"/>
      <c r="D182" s="48"/>
      <c r="E182" s="48"/>
      <c r="F182" s="48"/>
      <c r="G182" s="1"/>
      <c r="H182" s="1"/>
      <c r="I182" s="1"/>
      <c r="J182" s="3"/>
      <c r="K182" s="3"/>
      <c r="L182" s="3"/>
      <c r="M182" s="3"/>
      <c r="N182" s="3"/>
      <c r="O182" s="3"/>
      <c r="P182" s="3"/>
      <c r="Q182" s="3"/>
      <c r="R182" s="3"/>
      <c r="S182" s="3"/>
      <c r="T182" s="3"/>
      <c r="U182" s="3"/>
      <c r="V182" s="3"/>
      <c r="W182" s="3"/>
      <c r="X182" s="3"/>
      <c r="Y182" s="3"/>
      <c r="Z182" s="3"/>
      <c r="AA182" s="3"/>
      <c r="AB182" s="3"/>
    </row>
    <row r="183" spans="1:28" ht="15.75" customHeight="1">
      <c r="A183" s="47"/>
      <c r="B183" s="47"/>
      <c r="C183" s="48"/>
      <c r="D183" s="48"/>
      <c r="E183" s="48"/>
      <c r="F183" s="48"/>
      <c r="G183" s="1"/>
      <c r="H183" s="1"/>
      <c r="I183" s="1"/>
      <c r="J183" s="3"/>
      <c r="K183" s="3"/>
      <c r="L183" s="3"/>
      <c r="M183" s="3"/>
      <c r="N183" s="3"/>
      <c r="O183" s="3"/>
      <c r="P183" s="3"/>
      <c r="Q183" s="3"/>
      <c r="R183" s="3"/>
      <c r="S183" s="3"/>
      <c r="T183" s="3"/>
      <c r="U183" s="3"/>
      <c r="V183" s="3"/>
      <c r="W183" s="3"/>
      <c r="X183" s="3"/>
      <c r="Y183" s="3"/>
      <c r="Z183" s="3"/>
      <c r="AA183" s="3"/>
      <c r="AB183" s="3"/>
    </row>
    <row r="184" spans="1:28" ht="15.75" customHeight="1">
      <c r="A184" s="47"/>
      <c r="B184" s="47"/>
      <c r="C184" s="48"/>
      <c r="D184" s="48"/>
      <c r="E184" s="48"/>
      <c r="F184" s="48"/>
      <c r="G184" s="1"/>
      <c r="H184" s="1"/>
      <c r="I184" s="1"/>
      <c r="J184" s="3"/>
      <c r="K184" s="3"/>
      <c r="L184" s="3"/>
      <c r="M184" s="3"/>
      <c r="N184" s="3"/>
      <c r="O184" s="3"/>
      <c r="P184" s="3"/>
      <c r="Q184" s="3"/>
      <c r="R184" s="3"/>
      <c r="S184" s="3"/>
      <c r="T184" s="3"/>
      <c r="U184" s="3"/>
      <c r="V184" s="3"/>
      <c r="W184" s="3"/>
      <c r="X184" s="3"/>
      <c r="Y184" s="3"/>
      <c r="Z184" s="3"/>
      <c r="AA184" s="3"/>
      <c r="AB184" s="3"/>
    </row>
    <row r="185" spans="1:28" ht="15.75" customHeight="1">
      <c r="A185" s="47"/>
      <c r="B185" s="47"/>
      <c r="C185" s="48"/>
      <c r="D185" s="48"/>
      <c r="E185" s="48"/>
      <c r="F185" s="48"/>
      <c r="G185" s="1"/>
      <c r="H185" s="1"/>
      <c r="I185" s="1"/>
      <c r="J185" s="3"/>
      <c r="K185" s="3"/>
      <c r="L185" s="3"/>
      <c r="M185" s="3"/>
      <c r="N185" s="3"/>
      <c r="O185" s="3"/>
      <c r="P185" s="3"/>
      <c r="Q185" s="3"/>
      <c r="R185" s="3"/>
      <c r="S185" s="3"/>
      <c r="T185" s="3"/>
      <c r="U185" s="3"/>
      <c r="V185" s="3"/>
      <c r="W185" s="3"/>
      <c r="X185" s="3"/>
      <c r="Y185" s="3"/>
      <c r="Z185" s="3"/>
      <c r="AA185" s="3"/>
      <c r="AB185" s="3"/>
    </row>
    <row r="186" spans="1:28" ht="15.75" customHeight="1">
      <c r="A186" s="47"/>
      <c r="B186" s="47"/>
      <c r="C186" s="48"/>
      <c r="D186" s="48"/>
      <c r="E186" s="48"/>
      <c r="F186" s="48"/>
      <c r="G186" s="1"/>
      <c r="H186" s="1"/>
      <c r="I186" s="1"/>
      <c r="J186" s="3"/>
      <c r="K186" s="3"/>
      <c r="L186" s="3"/>
      <c r="M186" s="3"/>
      <c r="N186" s="3"/>
      <c r="O186" s="3"/>
      <c r="P186" s="3"/>
      <c r="Q186" s="3"/>
      <c r="R186" s="3"/>
      <c r="S186" s="3"/>
      <c r="T186" s="3"/>
      <c r="U186" s="3"/>
      <c r="V186" s="3"/>
      <c r="W186" s="3"/>
      <c r="X186" s="3"/>
      <c r="Y186" s="3"/>
      <c r="Z186" s="3"/>
      <c r="AA186" s="3"/>
      <c r="AB186" s="3"/>
    </row>
    <row r="187" spans="1:28" ht="15.75" customHeight="1">
      <c r="A187" s="47"/>
      <c r="B187" s="47"/>
      <c r="C187" s="48"/>
      <c r="D187" s="48"/>
      <c r="E187" s="48"/>
      <c r="F187" s="48"/>
      <c r="G187" s="1"/>
      <c r="H187" s="1"/>
      <c r="I187" s="1"/>
      <c r="J187" s="3"/>
      <c r="K187" s="3"/>
      <c r="L187" s="3"/>
      <c r="M187" s="3"/>
      <c r="N187" s="3"/>
      <c r="O187" s="3"/>
      <c r="P187" s="3"/>
      <c r="Q187" s="3"/>
      <c r="R187" s="3"/>
      <c r="S187" s="3"/>
      <c r="T187" s="3"/>
      <c r="U187" s="3"/>
      <c r="V187" s="3"/>
      <c r="W187" s="3"/>
      <c r="X187" s="3"/>
      <c r="Y187" s="3"/>
      <c r="Z187" s="3"/>
      <c r="AA187" s="3"/>
      <c r="AB187" s="3"/>
    </row>
    <row r="188" spans="1:28" ht="15.75" customHeight="1">
      <c r="A188" s="47"/>
      <c r="B188" s="47"/>
      <c r="C188" s="48"/>
      <c r="D188" s="48"/>
      <c r="E188" s="48"/>
      <c r="F188" s="48"/>
      <c r="G188" s="1"/>
      <c r="H188" s="1"/>
      <c r="I188" s="1"/>
      <c r="J188" s="3"/>
      <c r="K188" s="3"/>
      <c r="L188" s="3"/>
      <c r="M188" s="3"/>
      <c r="N188" s="3"/>
      <c r="O188" s="3"/>
      <c r="P188" s="3"/>
      <c r="Q188" s="3"/>
      <c r="R188" s="3"/>
      <c r="S188" s="3"/>
      <c r="T188" s="3"/>
      <c r="U188" s="3"/>
      <c r="V188" s="3"/>
      <c r="W188" s="3"/>
      <c r="X188" s="3"/>
      <c r="Y188" s="3"/>
      <c r="Z188" s="3"/>
      <c r="AA188" s="3"/>
      <c r="AB188" s="3"/>
    </row>
    <row r="189" spans="1:28" ht="15.75" customHeight="1">
      <c r="A189" s="47"/>
      <c r="B189" s="47"/>
      <c r="C189" s="48"/>
      <c r="D189" s="48"/>
      <c r="E189" s="48"/>
      <c r="F189" s="48"/>
      <c r="G189" s="1"/>
      <c r="H189" s="1"/>
      <c r="I189" s="1"/>
      <c r="J189" s="3"/>
      <c r="K189" s="3"/>
      <c r="L189" s="3"/>
      <c r="M189" s="3"/>
      <c r="N189" s="3"/>
      <c r="O189" s="3"/>
      <c r="P189" s="3"/>
      <c r="Q189" s="3"/>
      <c r="R189" s="3"/>
      <c r="S189" s="3"/>
      <c r="T189" s="3"/>
      <c r="U189" s="3"/>
      <c r="V189" s="3"/>
      <c r="W189" s="3"/>
      <c r="X189" s="3"/>
      <c r="Y189" s="3"/>
      <c r="Z189" s="3"/>
      <c r="AA189" s="3"/>
      <c r="AB189" s="3"/>
    </row>
    <row r="190" spans="1:28" ht="15.75" customHeight="1">
      <c r="A190" s="47"/>
      <c r="B190" s="47"/>
      <c r="C190" s="48"/>
      <c r="D190" s="48"/>
      <c r="E190" s="48"/>
      <c r="F190" s="48"/>
      <c r="G190" s="1"/>
      <c r="H190" s="1"/>
      <c r="I190" s="1"/>
      <c r="J190" s="3"/>
      <c r="K190" s="3"/>
      <c r="L190" s="3"/>
      <c r="M190" s="3"/>
      <c r="N190" s="3"/>
      <c r="O190" s="3"/>
      <c r="P190" s="3"/>
      <c r="Q190" s="3"/>
      <c r="R190" s="3"/>
      <c r="S190" s="3"/>
      <c r="T190" s="3"/>
      <c r="U190" s="3"/>
      <c r="V190" s="3"/>
      <c r="W190" s="3"/>
      <c r="X190" s="3"/>
      <c r="Y190" s="3"/>
      <c r="Z190" s="3"/>
      <c r="AA190" s="3"/>
      <c r="AB190" s="3"/>
    </row>
    <row r="191" spans="1:28" ht="15.75" customHeight="1">
      <c r="A191" s="47"/>
      <c r="B191" s="47"/>
      <c r="C191" s="48"/>
      <c r="D191" s="48"/>
      <c r="E191" s="48"/>
      <c r="F191" s="48"/>
      <c r="G191" s="1"/>
      <c r="H191" s="1"/>
      <c r="I191" s="1"/>
      <c r="J191" s="3"/>
      <c r="K191" s="3"/>
      <c r="L191" s="3"/>
      <c r="M191" s="3"/>
      <c r="N191" s="3"/>
      <c r="O191" s="3"/>
      <c r="P191" s="3"/>
      <c r="Q191" s="3"/>
      <c r="R191" s="3"/>
      <c r="S191" s="3"/>
      <c r="T191" s="3"/>
      <c r="U191" s="3"/>
      <c r="V191" s="3"/>
      <c r="W191" s="3"/>
      <c r="X191" s="3"/>
      <c r="Y191" s="3"/>
      <c r="Z191" s="3"/>
      <c r="AA191" s="3"/>
      <c r="AB191" s="3"/>
    </row>
    <row r="192" spans="1:28" ht="15.75" customHeight="1">
      <c r="A192" s="47"/>
      <c r="B192" s="47"/>
      <c r="C192" s="48"/>
      <c r="D192" s="48"/>
      <c r="E192" s="48"/>
      <c r="F192" s="48"/>
      <c r="G192" s="1"/>
      <c r="H192" s="1"/>
      <c r="I192" s="1"/>
      <c r="J192" s="3"/>
      <c r="K192" s="3"/>
      <c r="L192" s="3"/>
      <c r="M192" s="3"/>
      <c r="N192" s="3"/>
      <c r="O192" s="3"/>
      <c r="P192" s="3"/>
      <c r="Q192" s="3"/>
      <c r="R192" s="3"/>
      <c r="S192" s="3"/>
      <c r="T192" s="3"/>
      <c r="U192" s="3"/>
      <c r="V192" s="3"/>
      <c r="W192" s="3"/>
      <c r="X192" s="3"/>
      <c r="Y192" s="3"/>
      <c r="Z192" s="3"/>
      <c r="AA192" s="3"/>
      <c r="AB192" s="3"/>
    </row>
    <row r="193" spans="1:28" ht="15.75" customHeight="1">
      <c r="A193" s="47"/>
      <c r="B193" s="47"/>
      <c r="C193" s="48"/>
      <c r="D193" s="48"/>
      <c r="E193" s="48"/>
      <c r="F193" s="48"/>
      <c r="G193" s="1"/>
      <c r="H193" s="1"/>
      <c r="I193" s="1"/>
      <c r="J193" s="3"/>
      <c r="K193" s="3"/>
      <c r="L193" s="3"/>
      <c r="M193" s="3"/>
      <c r="N193" s="3"/>
      <c r="O193" s="3"/>
      <c r="P193" s="3"/>
      <c r="Q193" s="3"/>
      <c r="R193" s="3"/>
      <c r="S193" s="3"/>
      <c r="T193" s="3"/>
      <c r="U193" s="3"/>
      <c r="V193" s="3"/>
      <c r="W193" s="3"/>
      <c r="X193" s="3"/>
      <c r="Y193" s="3"/>
      <c r="Z193" s="3"/>
      <c r="AA193" s="3"/>
      <c r="AB193" s="3"/>
    </row>
    <row r="194" spans="1:28" ht="15.75" customHeight="1">
      <c r="A194" s="47"/>
      <c r="B194" s="47"/>
      <c r="C194" s="48"/>
      <c r="D194" s="48"/>
      <c r="E194" s="48"/>
      <c r="F194" s="48"/>
      <c r="G194" s="1"/>
      <c r="H194" s="1"/>
      <c r="I194" s="1"/>
      <c r="J194" s="3"/>
      <c r="K194" s="3"/>
      <c r="L194" s="3"/>
      <c r="M194" s="3"/>
      <c r="N194" s="3"/>
      <c r="O194" s="3"/>
      <c r="P194" s="3"/>
      <c r="Q194" s="3"/>
      <c r="R194" s="3"/>
      <c r="S194" s="3"/>
      <c r="T194" s="3"/>
      <c r="U194" s="3"/>
      <c r="V194" s="3"/>
      <c r="W194" s="3"/>
      <c r="X194" s="3"/>
      <c r="Y194" s="3"/>
      <c r="Z194" s="3"/>
      <c r="AA194" s="3"/>
      <c r="AB194" s="3"/>
    </row>
    <row r="195" spans="1:28" ht="15.75" customHeight="1">
      <c r="A195" s="47"/>
      <c r="B195" s="47"/>
      <c r="C195" s="48"/>
      <c r="D195" s="48"/>
      <c r="E195" s="48"/>
      <c r="F195" s="48"/>
      <c r="G195" s="1"/>
      <c r="H195" s="1"/>
      <c r="I195" s="1"/>
      <c r="J195" s="3"/>
      <c r="K195" s="3"/>
      <c r="L195" s="3"/>
      <c r="M195" s="3"/>
      <c r="N195" s="3"/>
      <c r="O195" s="3"/>
      <c r="P195" s="3"/>
      <c r="Q195" s="3"/>
      <c r="R195" s="3"/>
      <c r="S195" s="3"/>
      <c r="T195" s="3"/>
      <c r="U195" s="3"/>
      <c r="V195" s="3"/>
      <c r="W195" s="3"/>
      <c r="X195" s="3"/>
      <c r="Y195" s="3"/>
      <c r="Z195" s="3"/>
      <c r="AA195" s="3"/>
      <c r="AB195" s="3"/>
    </row>
    <row r="196" spans="1:28" ht="15.75" customHeight="1">
      <c r="A196" s="47"/>
      <c r="B196" s="47"/>
      <c r="C196" s="48"/>
      <c r="D196" s="48"/>
      <c r="E196" s="48"/>
      <c r="F196" s="48"/>
      <c r="G196" s="1"/>
      <c r="H196" s="1"/>
      <c r="I196" s="1"/>
      <c r="J196" s="3"/>
      <c r="K196" s="3"/>
      <c r="L196" s="3"/>
      <c r="M196" s="3"/>
      <c r="N196" s="3"/>
      <c r="O196" s="3"/>
      <c r="P196" s="3"/>
      <c r="Q196" s="3"/>
      <c r="R196" s="3"/>
      <c r="S196" s="3"/>
      <c r="T196" s="3"/>
      <c r="U196" s="3"/>
      <c r="V196" s="3"/>
      <c r="W196" s="3"/>
      <c r="X196" s="3"/>
      <c r="Y196" s="3"/>
      <c r="Z196" s="3"/>
      <c r="AA196" s="3"/>
      <c r="AB196" s="3"/>
    </row>
    <row r="197" spans="1:28" ht="15.75" customHeight="1">
      <c r="A197" s="47"/>
      <c r="B197" s="47"/>
      <c r="C197" s="48"/>
      <c r="D197" s="48"/>
      <c r="E197" s="48"/>
      <c r="F197" s="48"/>
      <c r="G197" s="1"/>
      <c r="H197" s="1"/>
      <c r="I197" s="1"/>
      <c r="J197" s="3"/>
      <c r="K197" s="3"/>
      <c r="L197" s="3"/>
      <c r="M197" s="3"/>
      <c r="N197" s="3"/>
      <c r="O197" s="3"/>
      <c r="P197" s="3"/>
      <c r="Q197" s="3"/>
      <c r="R197" s="3"/>
      <c r="S197" s="3"/>
      <c r="T197" s="3"/>
      <c r="U197" s="3"/>
      <c r="V197" s="3"/>
      <c r="W197" s="3"/>
      <c r="X197" s="3"/>
      <c r="Y197" s="3"/>
      <c r="Z197" s="3"/>
      <c r="AA197" s="3"/>
      <c r="AB197" s="3"/>
    </row>
    <row r="198" spans="1:28" ht="15.75" customHeight="1">
      <c r="A198" s="47"/>
      <c r="B198" s="47"/>
      <c r="C198" s="48"/>
      <c r="D198" s="48"/>
      <c r="E198" s="48"/>
      <c r="F198" s="48"/>
      <c r="G198" s="1"/>
      <c r="H198" s="1"/>
      <c r="I198" s="1"/>
      <c r="J198" s="3"/>
      <c r="K198" s="3"/>
      <c r="L198" s="3"/>
      <c r="M198" s="3"/>
      <c r="N198" s="3"/>
      <c r="O198" s="3"/>
      <c r="P198" s="3"/>
      <c r="Q198" s="3"/>
      <c r="R198" s="3"/>
      <c r="S198" s="3"/>
      <c r="T198" s="3"/>
      <c r="U198" s="3"/>
      <c r="V198" s="3"/>
      <c r="W198" s="3"/>
      <c r="X198" s="3"/>
      <c r="Y198" s="3"/>
      <c r="Z198" s="3"/>
      <c r="AA198" s="3"/>
      <c r="AB198" s="3"/>
    </row>
    <row r="199" spans="1:28" ht="15.75" customHeight="1">
      <c r="A199" s="47"/>
      <c r="B199" s="47"/>
      <c r="C199" s="48"/>
      <c r="D199" s="48"/>
      <c r="E199" s="48"/>
      <c r="F199" s="48"/>
      <c r="G199" s="1"/>
      <c r="H199" s="1"/>
      <c r="I199" s="1"/>
      <c r="J199" s="3"/>
      <c r="K199" s="3"/>
      <c r="L199" s="3"/>
      <c r="M199" s="3"/>
      <c r="N199" s="3"/>
      <c r="O199" s="3"/>
      <c r="P199" s="3"/>
      <c r="Q199" s="3"/>
      <c r="R199" s="3"/>
      <c r="S199" s="3"/>
      <c r="T199" s="3"/>
      <c r="U199" s="3"/>
      <c r="V199" s="3"/>
      <c r="W199" s="3"/>
      <c r="X199" s="3"/>
      <c r="Y199" s="3"/>
      <c r="Z199" s="3"/>
      <c r="AA199" s="3"/>
      <c r="AB199" s="3"/>
    </row>
    <row r="200" spans="1:28" ht="15.75" customHeight="1">
      <c r="A200" s="47"/>
      <c r="B200" s="47"/>
      <c r="C200" s="48"/>
      <c r="D200" s="48"/>
      <c r="E200" s="48"/>
      <c r="F200" s="48"/>
      <c r="G200" s="1"/>
      <c r="H200" s="1"/>
      <c r="I200" s="1"/>
      <c r="J200" s="3"/>
      <c r="K200" s="3"/>
      <c r="L200" s="3"/>
      <c r="M200" s="3"/>
      <c r="N200" s="3"/>
      <c r="O200" s="3"/>
      <c r="P200" s="3"/>
      <c r="Q200" s="3"/>
      <c r="R200" s="3"/>
      <c r="S200" s="3"/>
      <c r="T200" s="3"/>
      <c r="U200" s="3"/>
      <c r="V200" s="3"/>
      <c r="W200" s="3"/>
      <c r="X200" s="3"/>
      <c r="Y200" s="3"/>
      <c r="Z200" s="3"/>
      <c r="AA200" s="3"/>
      <c r="AB200" s="3"/>
    </row>
    <row r="201" spans="1:28" ht="15.75" customHeight="1">
      <c r="A201" s="47"/>
      <c r="B201" s="47"/>
      <c r="C201" s="48"/>
      <c r="D201" s="48"/>
      <c r="E201" s="48"/>
      <c r="F201" s="48"/>
      <c r="G201" s="1"/>
      <c r="H201" s="1"/>
      <c r="I201" s="1"/>
      <c r="J201" s="3"/>
      <c r="K201" s="3"/>
      <c r="L201" s="3"/>
      <c r="M201" s="3"/>
      <c r="N201" s="3"/>
      <c r="O201" s="3"/>
      <c r="P201" s="3"/>
      <c r="Q201" s="3"/>
      <c r="R201" s="3"/>
      <c r="S201" s="3"/>
      <c r="T201" s="3"/>
      <c r="U201" s="3"/>
      <c r="V201" s="3"/>
      <c r="W201" s="3"/>
      <c r="X201" s="3"/>
      <c r="Y201" s="3"/>
      <c r="Z201" s="3"/>
      <c r="AA201" s="3"/>
      <c r="AB201" s="3"/>
    </row>
    <row r="202" spans="1:28" ht="15.75" customHeight="1">
      <c r="A202" s="47"/>
      <c r="B202" s="47"/>
      <c r="C202" s="48"/>
      <c r="D202" s="48"/>
      <c r="E202" s="48"/>
      <c r="F202" s="48"/>
      <c r="G202" s="1"/>
      <c r="H202" s="1"/>
      <c r="I202" s="1"/>
      <c r="J202" s="3"/>
      <c r="K202" s="3"/>
      <c r="L202" s="3"/>
      <c r="M202" s="3"/>
      <c r="N202" s="3"/>
      <c r="O202" s="3"/>
      <c r="P202" s="3"/>
      <c r="Q202" s="3"/>
      <c r="R202" s="3"/>
      <c r="S202" s="3"/>
      <c r="T202" s="3"/>
      <c r="U202" s="3"/>
      <c r="V202" s="3"/>
      <c r="W202" s="3"/>
      <c r="X202" s="3"/>
      <c r="Y202" s="3"/>
      <c r="Z202" s="3"/>
      <c r="AA202" s="3"/>
      <c r="AB202" s="3"/>
    </row>
    <row r="203" spans="1:28" ht="15.75" customHeight="1">
      <c r="A203" s="47"/>
      <c r="B203" s="47"/>
      <c r="C203" s="48"/>
      <c r="D203" s="48"/>
      <c r="E203" s="48"/>
      <c r="F203" s="48"/>
      <c r="G203" s="1"/>
      <c r="H203" s="1"/>
      <c r="I203" s="1"/>
      <c r="J203" s="3"/>
      <c r="K203" s="3"/>
      <c r="L203" s="3"/>
      <c r="M203" s="3"/>
      <c r="N203" s="3"/>
      <c r="O203" s="3"/>
      <c r="P203" s="3"/>
      <c r="Q203" s="3"/>
      <c r="R203" s="3"/>
      <c r="S203" s="3"/>
      <c r="T203" s="3"/>
      <c r="U203" s="3"/>
      <c r="V203" s="3"/>
      <c r="W203" s="3"/>
      <c r="X203" s="3"/>
      <c r="Y203" s="3"/>
      <c r="Z203" s="3"/>
      <c r="AA203" s="3"/>
      <c r="AB203" s="3"/>
    </row>
    <row r="204" spans="1:28" ht="15.75" customHeight="1">
      <c r="A204" s="47"/>
      <c r="B204" s="47"/>
      <c r="C204" s="48"/>
      <c r="D204" s="48"/>
      <c r="E204" s="48"/>
      <c r="F204" s="48"/>
      <c r="G204" s="1"/>
      <c r="H204" s="1"/>
      <c r="I204" s="1"/>
      <c r="J204" s="3"/>
      <c r="K204" s="3"/>
      <c r="L204" s="3"/>
      <c r="M204" s="3"/>
      <c r="N204" s="3"/>
      <c r="O204" s="3"/>
      <c r="P204" s="3"/>
      <c r="Q204" s="3"/>
      <c r="R204" s="3"/>
      <c r="S204" s="3"/>
      <c r="T204" s="3"/>
      <c r="U204" s="3"/>
      <c r="V204" s="3"/>
      <c r="W204" s="3"/>
      <c r="X204" s="3"/>
      <c r="Y204" s="3"/>
      <c r="Z204" s="3"/>
      <c r="AA204" s="3"/>
      <c r="AB204" s="3"/>
    </row>
    <row r="205" spans="1:28" ht="15.75" customHeight="1">
      <c r="A205" s="47"/>
      <c r="B205" s="47"/>
      <c r="C205" s="48"/>
      <c r="D205" s="48"/>
      <c r="E205" s="48"/>
      <c r="F205" s="48"/>
      <c r="G205" s="1"/>
      <c r="H205" s="1"/>
      <c r="I205" s="1"/>
      <c r="J205" s="3"/>
      <c r="K205" s="3"/>
      <c r="L205" s="3"/>
      <c r="M205" s="3"/>
      <c r="N205" s="3"/>
      <c r="O205" s="3"/>
      <c r="P205" s="3"/>
      <c r="Q205" s="3"/>
      <c r="R205" s="3"/>
      <c r="S205" s="3"/>
      <c r="T205" s="3"/>
      <c r="U205" s="3"/>
      <c r="V205" s="3"/>
      <c r="W205" s="3"/>
      <c r="X205" s="3"/>
      <c r="Y205" s="3"/>
      <c r="Z205" s="3"/>
      <c r="AA205" s="3"/>
      <c r="AB205" s="3"/>
    </row>
    <row r="206" spans="1:28" ht="15.75" customHeight="1">
      <c r="A206" s="47"/>
      <c r="B206" s="47"/>
      <c r="C206" s="48"/>
      <c r="D206" s="48"/>
      <c r="E206" s="48"/>
      <c r="F206" s="48"/>
      <c r="G206" s="1"/>
      <c r="H206" s="1"/>
      <c r="I206" s="1"/>
      <c r="J206" s="3"/>
      <c r="K206" s="3"/>
      <c r="L206" s="3"/>
      <c r="M206" s="3"/>
      <c r="N206" s="3"/>
      <c r="O206" s="3"/>
      <c r="P206" s="3"/>
      <c r="Q206" s="3"/>
      <c r="R206" s="3"/>
      <c r="S206" s="3"/>
      <c r="T206" s="3"/>
      <c r="U206" s="3"/>
      <c r="V206" s="3"/>
      <c r="W206" s="3"/>
      <c r="X206" s="3"/>
      <c r="Y206" s="3"/>
      <c r="Z206" s="3"/>
      <c r="AA206" s="3"/>
      <c r="AB206" s="3"/>
    </row>
    <row r="207" spans="1:28" ht="15.75" customHeight="1">
      <c r="A207" s="47"/>
      <c r="B207" s="47"/>
      <c r="C207" s="48"/>
      <c r="D207" s="48"/>
      <c r="E207" s="48"/>
      <c r="F207" s="48"/>
      <c r="G207" s="1"/>
      <c r="H207" s="1"/>
      <c r="I207" s="1"/>
      <c r="J207" s="3"/>
      <c r="K207" s="3"/>
      <c r="L207" s="3"/>
      <c r="M207" s="3"/>
      <c r="N207" s="3"/>
      <c r="O207" s="3"/>
      <c r="P207" s="3"/>
      <c r="Q207" s="3"/>
      <c r="R207" s="3"/>
      <c r="S207" s="3"/>
      <c r="T207" s="3"/>
      <c r="U207" s="3"/>
      <c r="V207" s="3"/>
      <c r="W207" s="3"/>
      <c r="X207" s="3"/>
      <c r="Y207" s="3"/>
      <c r="Z207" s="3"/>
      <c r="AA207" s="3"/>
      <c r="AB207" s="3"/>
    </row>
    <row r="208" spans="1:28" ht="15.75" customHeight="1">
      <c r="A208" s="47"/>
      <c r="B208" s="47"/>
      <c r="C208" s="48"/>
      <c r="D208" s="48"/>
      <c r="E208" s="48"/>
      <c r="F208" s="48"/>
      <c r="G208" s="1"/>
      <c r="H208" s="1"/>
      <c r="I208" s="1"/>
      <c r="J208" s="3"/>
      <c r="K208" s="3"/>
      <c r="L208" s="3"/>
      <c r="M208" s="3"/>
      <c r="N208" s="3"/>
      <c r="O208" s="3"/>
      <c r="P208" s="3"/>
      <c r="Q208" s="3"/>
      <c r="R208" s="3"/>
      <c r="S208" s="3"/>
      <c r="T208" s="3"/>
      <c r="U208" s="3"/>
      <c r="V208" s="3"/>
      <c r="W208" s="3"/>
      <c r="X208" s="3"/>
      <c r="Y208" s="3"/>
      <c r="Z208" s="3"/>
      <c r="AA208" s="3"/>
      <c r="AB208" s="3"/>
    </row>
    <row r="209" spans="1:28" ht="15.75" customHeight="1">
      <c r="A209" s="47"/>
      <c r="B209" s="47"/>
      <c r="C209" s="48"/>
      <c r="D209" s="48"/>
      <c r="E209" s="48"/>
      <c r="F209" s="48"/>
      <c r="G209" s="1"/>
      <c r="H209" s="1"/>
      <c r="I209" s="1"/>
      <c r="J209" s="3"/>
      <c r="K209" s="3"/>
      <c r="L209" s="3"/>
      <c r="M209" s="3"/>
      <c r="N209" s="3"/>
      <c r="O209" s="3"/>
      <c r="P209" s="3"/>
      <c r="Q209" s="3"/>
      <c r="R209" s="3"/>
      <c r="S209" s="3"/>
      <c r="T209" s="3"/>
      <c r="U209" s="3"/>
      <c r="V209" s="3"/>
      <c r="W209" s="3"/>
      <c r="X209" s="3"/>
      <c r="Y209" s="3"/>
      <c r="Z209" s="3"/>
      <c r="AA209" s="3"/>
      <c r="AB209" s="3"/>
    </row>
    <row r="210" spans="1:28" ht="15.75" customHeight="1">
      <c r="A210" s="47"/>
      <c r="B210" s="47"/>
      <c r="C210" s="48"/>
      <c r="D210" s="48"/>
      <c r="E210" s="48"/>
      <c r="F210" s="48"/>
      <c r="G210" s="1"/>
      <c r="H210" s="1"/>
      <c r="I210" s="1"/>
      <c r="J210" s="3"/>
      <c r="K210" s="3"/>
      <c r="L210" s="3"/>
      <c r="M210" s="3"/>
      <c r="N210" s="3"/>
      <c r="O210" s="3"/>
      <c r="P210" s="3"/>
      <c r="Q210" s="3"/>
      <c r="R210" s="3"/>
      <c r="S210" s="3"/>
      <c r="T210" s="3"/>
      <c r="U210" s="3"/>
      <c r="V210" s="3"/>
      <c r="W210" s="3"/>
      <c r="X210" s="3"/>
      <c r="Y210" s="3"/>
      <c r="Z210" s="3"/>
      <c r="AA210" s="3"/>
      <c r="AB210" s="3"/>
    </row>
    <row r="211" spans="1:28" ht="15.75" customHeight="1">
      <c r="A211" s="47"/>
      <c r="B211" s="47"/>
      <c r="C211" s="48"/>
      <c r="D211" s="48"/>
      <c r="E211" s="48"/>
      <c r="F211" s="48"/>
      <c r="G211" s="1"/>
      <c r="H211" s="1"/>
      <c r="I211" s="1"/>
      <c r="J211" s="3"/>
      <c r="K211" s="3"/>
      <c r="L211" s="3"/>
      <c r="M211" s="3"/>
      <c r="N211" s="3"/>
      <c r="O211" s="3"/>
      <c r="P211" s="3"/>
      <c r="Q211" s="3"/>
      <c r="R211" s="3"/>
      <c r="S211" s="3"/>
      <c r="T211" s="3"/>
      <c r="U211" s="3"/>
      <c r="V211" s="3"/>
      <c r="W211" s="3"/>
      <c r="X211" s="3"/>
      <c r="Y211" s="3"/>
      <c r="Z211" s="3"/>
      <c r="AA211" s="3"/>
      <c r="AB211" s="3"/>
    </row>
    <row r="212" spans="1:28" ht="15.75" customHeight="1">
      <c r="A212" s="47"/>
      <c r="B212" s="47"/>
      <c r="C212" s="48"/>
      <c r="D212" s="48"/>
      <c r="E212" s="48"/>
      <c r="F212" s="48"/>
      <c r="G212" s="1"/>
      <c r="H212" s="1"/>
      <c r="I212" s="1"/>
      <c r="J212" s="3"/>
      <c r="K212" s="3"/>
      <c r="L212" s="3"/>
      <c r="M212" s="3"/>
      <c r="N212" s="3"/>
      <c r="O212" s="3"/>
      <c r="P212" s="3"/>
      <c r="Q212" s="3"/>
      <c r="R212" s="3"/>
      <c r="S212" s="3"/>
      <c r="T212" s="3"/>
      <c r="U212" s="3"/>
      <c r="V212" s="3"/>
      <c r="W212" s="3"/>
      <c r="X212" s="3"/>
      <c r="Y212" s="3"/>
      <c r="Z212" s="3"/>
      <c r="AA212" s="3"/>
      <c r="AB212" s="3"/>
    </row>
    <row r="213" spans="1:28" ht="15.75" customHeight="1">
      <c r="A213" s="47"/>
      <c r="B213" s="47"/>
      <c r="C213" s="48"/>
      <c r="D213" s="48"/>
      <c r="E213" s="48"/>
      <c r="F213" s="48"/>
      <c r="G213" s="1"/>
      <c r="H213" s="1"/>
      <c r="I213" s="1"/>
      <c r="J213" s="3"/>
      <c r="K213" s="3"/>
      <c r="L213" s="3"/>
      <c r="M213" s="3"/>
      <c r="N213" s="3"/>
      <c r="O213" s="3"/>
      <c r="P213" s="3"/>
      <c r="Q213" s="3"/>
      <c r="R213" s="3"/>
      <c r="S213" s="3"/>
      <c r="T213" s="3"/>
      <c r="U213" s="3"/>
      <c r="V213" s="3"/>
      <c r="W213" s="3"/>
      <c r="X213" s="3"/>
      <c r="Y213" s="3"/>
      <c r="Z213" s="3"/>
      <c r="AA213" s="3"/>
      <c r="AB213" s="3"/>
    </row>
    <row r="214" spans="1:28" ht="15.75" customHeight="1">
      <c r="A214" s="47"/>
      <c r="B214" s="47"/>
      <c r="C214" s="48"/>
      <c r="D214" s="48"/>
      <c r="E214" s="48"/>
      <c r="F214" s="48"/>
      <c r="G214" s="1"/>
      <c r="H214" s="1"/>
      <c r="I214" s="1"/>
      <c r="J214" s="3"/>
      <c r="K214" s="3"/>
      <c r="L214" s="3"/>
      <c r="M214" s="3"/>
      <c r="N214" s="3"/>
      <c r="O214" s="3"/>
      <c r="P214" s="3"/>
      <c r="Q214" s="3"/>
      <c r="R214" s="3"/>
      <c r="S214" s="3"/>
      <c r="T214" s="3"/>
      <c r="U214" s="3"/>
      <c r="V214" s="3"/>
      <c r="W214" s="3"/>
      <c r="X214" s="3"/>
      <c r="Y214" s="3"/>
      <c r="Z214" s="3"/>
      <c r="AA214" s="3"/>
      <c r="AB214" s="3"/>
    </row>
    <row r="215" spans="1:28" ht="15.75" customHeight="1">
      <c r="A215" s="47"/>
      <c r="B215" s="47"/>
      <c r="C215" s="48"/>
      <c r="D215" s="48"/>
      <c r="E215" s="48"/>
      <c r="F215" s="48"/>
      <c r="G215" s="1"/>
      <c r="H215" s="1"/>
      <c r="I215" s="1"/>
      <c r="J215" s="3"/>
      <c r="K215" s="3"/>
      <c r="L215" s="3"/>
      <c r="M215" s="3"/>
      <c r="N215" s="3"/>
      <c r="O215" s="3"/>
      <c r="P215" s="3"/>
      <c r="Q215" s="3"/>
      <c r="R215" s="3"/>
      <c r="S215" s="3"/>
      <c r="T215" s="3"/>
      <c r="U215" s="3"/>
      <c r="V215" s="3"/>
      <c r="W215" s="3"/>
      <c r="X215" s="3"/>
      <c r="Y215" s="3"/>
      <c r="Z215" s="3"/>
      <c r="AA215" s="3"/>
      <c r="AB215" s="3"/>
    </row>
    <row r="216" spans="1:28" ht="15.75" customHeight="1">
      <c r="A216" s="47"/>
      <c r="B216" s="47"/>
      <c r="C216" s="48"/>
      <c r="D216" s="48"/>
      <c r="E216" s="48"/>
      <c r="F216" s="48"/>
      <c r="G216" s="1"/>
      <c r="H216" s="1"/>
      <c r="I216" s="1"/>
      <c r="J216" s="3"/>
      <c r="K216" s="3"/>
      <c r="L216" s="3"/>
      <c r="M216" s="3"/>
      <c r="N216" s="3"/>
      <c r="O216" s="3"/>
      <c r="P216" s="3"/>
      <c r="Q216" s="3"/>
      <c r="R216" s="3"/>
      <c r="S216" s="3"/>
      <c r="T216" s="3"/>
      <c r="U216" s="3"/>
      <c r="V216" s="3"/>
      <c r="W216" s="3"/>
      <c r="X216" s="3"/>
      <c r="Y216" s="3"/>
      <c r="Z216" s="3"/>
      <c r="AA216" s="3"/>
      <c r="AB216" s="3"/>
    </row>
    <row r="217" spans="1:28" ht="15.75" customHeight="1">
      <c r="A217" s="47"/>
      <c r="B217" s="47"/>
      <c r="C217" s="48"/>
      <c r="D217" s="48"/>
      <c r="E217" s="48"/>
      <c r="F217" s="48"/>
      <c r="G217" s="1"/>
      <c r="H217" s="1"/>
      <c r="I217" s="1"/>
      <c r="J217" s="3"/>
      <c r="K217" s="3"/>
      <c r="L217" s="3"/>
      <c r="M217" s="3"/>
      <c r="N217" s="3"/>
      <c r="O217" s="3"/>
      <c r="P217" s="3"/>
      <c r="Q217" s="3"/>
      <c r="R217" s="3"/>
      <c r="S217" s="3"/>
      <c r="T217" s="3"/>
      <c r="U217" s="3"/>
      <c r="V217" s="3"/>
      <c r="W217" s="3"/>
      <c r="X217" s="3"/>
      <c r="Y217" s="3"/>
      <c r="Z217" s="3"/>
      <c r="AA217" s="3"/>
      <c r="AB217" s="3"/>
    </row>
    <row r="218" spans="1:28" ht="15.75" customHeight="1">
      <c r="A218" s="47"/>
      <c r="B218" s="47"/>
      <c r="C218" s="48"/>
      <c r="D218" s="48"/>
      <c r="E218" s="48"/>
      <c r="F218" s="48"/>
      <c r="G218" s="1"/>
      <c r="H218" s="1"/>
      <c r="I218" s="1"/>
      <c r="J218" s="3"/>
      <c r="K218" s="3"/>
      <c r="L218" s="3"/>
      <c r="M218" s="3"/>
      <c r="N218" s="3"/>
      <c r="O218" s="3"/>
      <c r="P218" s="3"/>
      <c r="Q218" s="3"/>
      <c r="R218" s="3"/>
      <c r="S218" s="3"/>
      <c r="T218" s="3"/>
      <c r="U218" s="3"/>
      <c r="V218" s="3"/>
      <c r="W218" s="3"/>
      <c r="X218" s="3"/>
      <c r="Y218" s="3"/>
      <c r="Z218" s="3"/>
      <c r="AA218" s="3"/>
      <c r="AB218" s="3"/>
    </row>
    <row r="219" spans="1:28" ht="15.75" customHeight="1">
      <c r="A219" s="47"/>
      <c r="B219" s="47"/>
      <c r="C219" s="48"/>
      <c r="D219" s="48"/>
      <c r="E219" s="48"/>
      <c r="F219" s="48"/>
      <c r="G219" s="1"/>
      <c r="H219" s="1"/>
      <c r="I219" s="1"/>
      <c r="J219" s="3"/>
      <c r="K219" s="3"/>
      <c r="L219" s="3"/>
      <c r="M219" s="3"/>
      <c r="N219" s="3"/>
      <c r="O219" s="3"/>
      <c r="P219" s="3"/>
      <c r="Q219" s="3"/>
      <c r="R219" s="3"/>
      <c r="S219" s="3"/>
      <c r="T219" s="3"/>
      <c r="U219" s="3"/>
      <c r="V219" s="3"/>
      <c r="W219" s="3"/>
      <c r="X219" s="3"/>
      <c r="Y219" s="3"/>
      <c r="Z219" s="3"/>
      <c r="AA219" s="3"/>
      <c r="AB219" s="3"/>
    </row>
    <row r="220" spans="1:28" ht="15.75" customHeight="1">
      <c r="A220" s="47"/>
      <c r="B220" s="47"/>
      <c r="C220" s="48"/>
      <c r="D220" s="48"/>
      <c r="E220" s="48"/>
      <c r="F220" s="48"/>
      <c r="G220" s="1"/>
      <c r="H220" s="1"/>
      <c r="I220" s="1"/>
      <c r="J220" s="3"/>
      <c r="K220" s="3"/>
      <c r="L220" s="3"/>
      <c r="M220" s="3"/>
      <c r="N220" s="3"/>
      <c r="O220" s="3"/>
      <c r="P220" s="3"/>
      <c r="Q220" s="3"/>
      <c r="R220" s="3"/>
      <c r="S220" s="3"/>
      <c r="T220" s="3"/>
      <c r="U220" s="3"/>
      <c r="V220" s="3"/>
      <c r="W220" s="3"/>
      <c r="X220" s="3"/>
      <c r="Y220" s="3"/>
      <c r="Z220" s="3"/>
      <c r="AA220" s="3"/>
      <c r="AB220" s="3"/>
    </row>
    <row r="221" spans="1:28" ht="15.75" customHeight="1"/>
    <row r="222" spans="1:28" ht="15.75" customHeight="1"/>
    <row r="223" spans="1:28" ht="15.75" customHeight="1"/>
    <row r="224" spans="1:2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5" right="0.75" top="1" bottom="1"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Z1000"/>
  <sheetViews>
    <sheetView workbookViewId="0"/>
  </sheetViews>
  <sheetFormatPr defaultColWidth="14.3984375" defaultRowHeight="15" customHeight="1"/>
  <cols>
    <col min="1" max="1" width="23.73046875" customWidth="1"/>
    <col min="2" max="2" width="10.3984375" customWidth="1"/>
    <col min="3" max="3" width="23" customWidth="1"/>
    <col min="4" max="4" width="17" customWidth="1"/>
    <col min="5" max="5" width="16" customWidth="1"/>
    <col min="6" max="6" width="26.3984375" customWidth="1"/>
    <col min="7" max="7" width="9" customWidth="1"/>
    <col min="8" max="8" width="10.73046875" customWidth="1"/>
  </cols>
  <sheetData>
    <row r="1" spans="1:26" ht="14.25">
      <c r="A1" s="47"/>
      <c r="B1" s="47"/>
      <c r="C1" s="48"/>
      <c r="D1" s="48"/>
      <c r="E1" s="48"/>
      <c r="F1" s="48"/>
      <c r="G1" s="48"/>
      <c r="H1" s="1"/>
      <c r="I1" s="3"/>
      <c r="J1" s="3"/>
      <c r="K1" s="3"/>
      <c r="L1" s="3"/>
      <c r="M1" s="3"/>
      <c r="N1" s="3"/>
      <c r="O1" s="3"/>
      <c r="P1" s="3"/>
      <c r="Q1" s="3"/>
      <c r="R1" s="3"/>
      <c r="S1" s="3"/>
      <c r="T1" s="3"/>
      <c r="U1" s="3"/>
      <c r="V1" s="3"/>
      <c r="W1" s="3"/>
      <c r="X1" s="3"/>
      <c r="Y1" s="3"/>
      <c r="Z1" s="3"/>
    </row>
    <row r="2" spans="1:26" ht="15.75" customHeight="1">
      <c r="A2" s="283" t="s">
        <v>4099</v>
      </c>
      <c r="B2" s="276"/>
      <c r="C2" s="276"/>
      <c r="D2" s="276"/>
      <c r="E2" s="276"/>
      <c r="F2" s="276"/>
      <c r="G2" s="276"/>
      <c r="H2" s="284"/>
      <c r="I2" s="3"/>
      <c r="J2" s="3"/>
      <c r="K2" s="3"/>
      <c r="L2" s="3"/>
      <c r="M2" s="3"/>
      <c r="N2" s="3"/>
      <c r="O2" s="3"/>
      <c r="P2" s="3"/>
      <c r="Q2" s="3"/>
      <c r="R2" s="3"/>
      <c r="S2" s="3"/>
      <c r="T2" s="3"/>
      <c r="U2" s="3"/>
      <c r="V2" s="3"/>
      <c r="W2" s="3"/>
      <c r="X2" s="3"/>
      <c r="Y2" s="3"/>
      <c r="Z2" s="3"/>
    </row>
    <row r="3" spans="1:26" ht="15.75" customHeight="1">
      <c r="A3" s="123"/>
      <c r="B3" s="123"/>
      <c r="C3" s="123"/>
      <c r="D3" s="123"/>
      <c r="E3" s="123"/>
      <c r="F3" s="123"/>
      <c r="G3" s="123"/>
      <c r="H3" s="123"/>
      <c r="I3" s="3"/>
      <c r="J3" s="3"/>
      <c r="K3" s="3"/>
      <c r="L3" s="3"/>
      <c r="M3" s="3"/>
      <c r="N3" s="3"/>
      <c r="O3" s="3"/>
      <c r="P3" s="3"/>
      <c r="Q3" s="3"/>
      <c r="R3" s="3"/>
      <c r="S3" s="3"/>
      <c r="T3" s="3"/>
      <c r="U3" s="3"/>
      <c r="V3" s="3"/>
      <c r="W3" s="3"/>
      <c r="X3" s="3"/>
      <c r="Y3" s="3"/>
      <c r="Z3" s="3"/>
    </row>
    <row r="4" spans="1:26" ht="14.25">
      <c r="A4" s="285" t="s">
        <v>2388</v>
      </c>
      <c r="B4" s="276"/>
      <c r="C4" s="276"/>
      <c r="D4" s="276"/>
      <c r="E4" s="276"/>
      <c r="F4" s="276"/>
      <c r="G4" s="276"/>
      <c r="H4" s="284"/>
      <c r="I4" s="3"/>
      <c r="J4" s="3"/>
      <c r="K4" s="3"/>
      <c r="L4" s="3"/>
      <c r="M4" s="3"/>
      <c r="N4" s="3"/>
      <c r="O4" s="3"/>
      <c r="P4" s="3"/>
      <c r="Q4" s="3"/>
      <c r="R4" s="3"/>
      <c r="S4" s="3"/>
      <c r="T4" s="3"/>
      <c r="U4" s="3"/>
      <c r="V4" s="3"/>
      <c r="W4" s="3"/>
      <c r="X4" s="3"/>
      <c r="Y4" s="3"/>
      <c r="Z4" s="3"/>
    </row>
    <row r="5" spans="1:26" ht="13.5" customHeight="1">
      <c r="A5" s="285" t="s">
        <v>4100</v>
      </c>
      <c r="B5" s="276"/>
      <c r="C5" s="276"/>
      <c r="D5" s="276"/>
      <c r="E5" s="276"/>
      <c r="F5" s="276"/>
      <c r="G5" s="276"/>
      <c r="H5" s="284"/>
      <c r="I5" s="3"/>
      <c r="J5" s="3"/>
      <c r="K5" s="3"/>
      <c r="L5" s="3"/>
      <c r="M5" s="3"/>
      <c r="N5" s="3"/>
      <c r="O5" s="3"/>
      <c r="P5" s="3"/>
      <c r="Q5" s="3"/>
      <c r="R5" s="3"/>
      <c r="S5" s="3"/>
      <c r="T5" s="3"/>
      <c r="U5" s="3"/>
      <c r="V5" s="3"/>
      <c r="W5" s="3"/>
      <c r="X5" s="3"/>
      <c r="Y5" s="3"/>
      <c r="Z5" s="3"/>
    </row>
    <row r="6" spans="1:26" ht="13.5" customHeight="1">
      <c r="A6" s="285" t="s">
        <v>4101</v>
      </c>
      <c r="B6" s="276"/>
      <c r="C6" s="276"/>
      <c r="D6" s="276"/>
      <c r="E6" s="276"/>
      <c r="F6" s="276"/>
      <c r="G6" s="276"/>
      <c r="H6" s="284"/>
      <c r="I6" s="3"/>
      <c r="J6" s="3"/>
      <c r="K6" s="3"/>
      <c r="L6" s="3"/>
      <c r="M6" s="3"/>
      <c r="N6" s="3"/>
      <c r="O6" s="3"/>
      <c r="P6" s="3"/>
      <c r="Q6" s="3"/>
      <c r="R6" s="3"/>
      <c r="S6" s="3"/>
      <c r="T6" s="3"/>
      <c r="U6" s="3"/>
      <c r="V6" s="3"/>
      <c r="W6" s="3"/>
      <c r="X6" s="3"/>
      <c r="Y6" s="3"/>
      <c r="Z6" s="3"/>
    </row>
    <row r="7" spans="1:26" ht="12.75" customHeight="1">
      <c r="A7" s="285" t="s">
        <v>4102</v>
      </c>
      <c r="B7" s="276"/>
      <c r="C7" s="276"/>
      <c r="D7" s="276"/>
      <c r="E7" s="276"/>
      <c r="F7" s="276"/>
      <c r="G7" s="276"/>
      <c r="H7" s="284"/>
      <c r="I7" s="3"/>
      <c r="J7" s="3"/>
      <c r="K7" s="3"/>
      <c r="L7" s="3"/>
      <c r="M7" s="3"/>
      <c r="N7" s="3"/>
      <c r="O7" s="3"/>
      <c r="P7" s="3"/>
      <c r="Q7" s="3"/>
      <c r="R7" s="3"/>
      <c r="S7" s="3"/>
      <c r="T7" s="3"/>
      <c r="U7" s="3"/>
      <c r="V7" s="3"/>
      <c r="W7" s="3"/>
      <c r="X7" s="3"/>
      <c r="Y7" s="3"/>
      <c r="Z7" s="3"/>
    </row>
    <row r="8" spans="1:26" ht="15" customHeight="1">
      <c r="A8" s="285" t="s">
        <v>4103</v>
      </c>
      <c r="B8" s="276"/>
      <c r="C8" s="276"/>
      <c r="D8" s="276"/>
      <c r="E8" s="276"/>
      <c r="F8" s="276"/>
      <c r="G8" s="276"/>
      <c r="H8" s="284"/>
      <c r="I8" s="3"/>
      <c r="J8" s="3"/>
      <c r="K8" s="3"/>
      <c r="L8" s="3"/>
      <c r="M8" s="3"/>
      <c r="N8" s="3"/>
      <c r="O8" s="3"/>
      <c r="P8" s="3"/>
      <c r="Q8" s="3"/>
      <c r="R8" s="3"/>
      <c r="S8" s="3"/>
      <c r="T8" s="3"/>
      <c r="U8" s="3"/>
      <c r="V8" s="3"/>
      <c r="W8" s="3"/>
      <c r="X8" s="3"/>
      <c r="Y8" s="3"/>
      <c r="Z8" s="3"/>
    </row>
    <row r="9" spans="1:26" ht="372.75" customHeight="1">
      <c r="A9" s="285" t="s">
        <v>4104</v>
      </c>
      <c r="B9" s="276"/>
      <c r="C9" s="276"/>
      <c r="D9" s="276"/>
      <c r="E9" s="276"/>
      <c r="F9" s="276"/>
      <c r="G9" s="276"/>
      <c r="H9" s="284"/>
      <c r="I9" s="3"/>
      <c r="J9" s="3"/>
      <c r="K9" s="3"/>
      <c r="L9" s="3"/>
      <c r="M9" s="3"/>
      <c r="N9" s="3"/>
      <c r="O9" s="3"/>
      <c r="P9" s="3"/>
      <c r="Q9" s="3"/>
      <c r="R9" s="3"/>
      <c r="S9" s="3"/>
      <c r="T9" s="3"/>
      <c r="U9" s="3"/>
      <c r="V9" s="3"/>
      <c r="W9" s="3"/>
      <c r="X9" s="3"/>
      <c r="Y9" s="3"/>
      <c r="Z9" s="3"/>
    </row>
    <row r="10" spans="1:26" ht="14.25">
      <c r="A10" s="53"/>
      <c r="B10" s="53"/>
      <c r="C10" s="54"/>
      <c r="D10" s="54"/>
      <c r="E10" s="54"/>
      <c r="F10" s="54"/>
      <c r="G10" s="54"/>
      <c r="H10" s="54"/>
      <c r="I10" s="3"/>
      <c r="J10" s="3"/>
      <c r="K10" s="3"/>
      <c r="L10" s="3"/>
      <c r="M10" s="3"/>
      <c r="N10" s="3"/>
      <c r="O10" s="3"/>
      <c r="P10" s="3"/>
      <c r="Q10" s="3"/>
      <c r="R10" s="3"/>
      <c r="S10" s="3"/>
      <c r="T10" s="3"/>
      <c r="U10" s="3"/>
      <c r="V10" s="3"/>
      <c r="W10" s="3"/>
      <c r="X10" s="3"/>
      <c r="Y10" s="3"/>
      <c r="Z10" s="3"/>
    </row>
    <row r="11" spans="1:26" ht="38.25" customHeight="1">
      <c r="A11" s="59" t="s">
        <v>2393</v>
      </c>
      <c r="B11" s="59" t="s">
        <v>7</v>
      </c>
      <c r="C11" s="59" t="s">
        <v>2394</v>
      </c>
      <c r="D11" s="59" t="s">
        <v>2395</v>
      </c>
      <c r="E11" s="59" t="s">
        <v>2396</v>
      </c>
      <c r="F11" s="59" t="s">
        <v>2397</v>
      </c>
      <c r="G11" s="113" t="s">
        <v>158</v>
      </c>
      <c r="H11" s="113" t="s">
        <v>162</v>
      </c>
      <c r="I11" s="60" t="s">
        <v>163</v>
      </c>
      <c r="J11" s="3"/>
      <c r="K11" s="3"/>
      <c r="L11" s="3"/>
      <c r="M11" s="3"/>
      <c r="N11" s="3"/>
      <c r="O11" s="3"/>
      <c r="P11" s="3"/>
      <c r="Q11" s="3"/>
      <c r="R11" s="3"/>
      <c r="S11" s="3"/>
      <c r="T11" s="3"/>
      <c r="U11" s="3"/>
      <c r="V11" s="3"/>
      <c r="W11" s="3"/>
      <c r="X11" s="3"/>
      <c r="Y11" s="3"/>
      <c r="Z11" s="3"/>
    </row>
    <row r="12" spans="1:26" ht="14.25">
      <c r="A12" s="106"/>
      <c r="B12" s="106"/>
      <c r="C12" s="106"/>
      <c r="D12" s="106"/>
      <c r="E12" s="98"/>
      <c r="F12" s="101"/>
      <c r="G12" s="101"/>
      <c r="H12" s="188"/>
      <c r="I12" s="3"/>
      <c r="J12" s="3"/>
      <c r="K12" s="3"/>
      <c r="L12" s="3"/>
      <c r="M12" s="3"/>
      <c r="N12" s="3"/>
      <c r="O12" s="3"/>
      <c r="P12" s="3"/>
      <c r="Q12" s="3"/>
      <c r="R12" s="3"/>
      <c r="S12" s="3"/>
      <c r="T12" s="3"/>
      <c r="U12" s="3"/>
      <c r="V12" s="3"/>
      <c r="W12" s="3"/>
      <c r="X12" s="3"/>
      <c r="Y12" s="3"/>
      <c r="Z12" s="3"/>
    </row>
    <row r="13" spans="1:26" ht="14.25">
      <c r="A13" s="106"/>
      <c r="B13" s="101"/>
      <c r="C13" s="208"/>
      <c r="D13" s="208"/>
      <c r="E13" s="213"/>
      <c r="F13" s="101"/>
      <c r="G13" s="101"/>
      <c r="H13" s="197"/>
      <c r="I13" s="3"/>
      <c r="J13" s="3"/>
      <c r="K13" s="3"/>
      <c r="L13" s="3"/>
      <c r="M13" s="3"/>
      <c r="N13" s="3"/>
      <c r="O13" s="3"/>
      <c r="P13" s="3"/>
      <c r="Q13" s="3"/>
      <c r="R13" s="3"/>
      <c r="S13" s="3"/>
      <c r="T13" s="3"/>
      <c r="U13" s="3"/>
      <c r="V13" s="3"/>
      <c r="W13" s="3"/>
      <c r="X13" s="3"/>
      <c r="Y13" s="3"/>
      <c r="Z13" s="3"/>
    </row>
    <row r="14" spans="1:26" ht="14.25">
      <c r="A14" s="106"/>
      <c r="B14" s="101"/>
      <c r="C14" s="208"/>
      <c r="D14" s="208"/>
      <c r="E14" s="213"/>
      <c r="F14" s="101"/>
      <c r="G14" s="101"/>
      <c r="H14" s="197"/>
      <c r="I14" s="3"/>
      <c r="J14" s="3"/>
      <c r="K14" s="3"/>
      <c r="L14" s="3"/>
      <c r="M14" s="3"/>
      <c r="N14" s="3"/>
      <c r="O14" s="3"/>
      <c r="P14" s="3"/>
      <c r="Q14" s="3"/>
      <c r="R14" s="3"/>
      <c r="S14" s="3"/>
      <c r="T14" s="3"/>
      <c r="U14" s="3"/>
      <c r="V14" s="3"/>
      <c r="W14" s="3"/>
      <c r="X14" s="3"/>
      <c r="Y14" s="3"/>
      <c r="Z14" s="3"/>
    </row>
    <row r="15" spans="1:26" ht="14.25">
      <c r="A15" s="106"/>
      <c r="B15" s="101"/>
      <c r="C15" s="208"/>
      <c r="D15" s="208"/>
      <c r="E15" s="101"/>
      <c r="F15" s="101"/>
      <c r="G15" s="101"/>
      <c r="H15" s="197"/>
      <c r="I15" s="3"/>
      <c r="J15" s="3"/>
      <c r="K15" s="3"/>
      <c r="L15" s="3"/>
      <c r="M15" s="3"/>
      <c r="N15" s="3"/>
      <c r="O15" s="3"/>
      <c r="P15" s="3"/>
      <c r="Q15" s="3"/>
      <c r="R15" s="3"/>
      <c r="S15" s="3"/>
      <c r="T15" s="3"/>
      <c r="U15" s="3"/>
      <c r="V15" s="3"/>
      <c r="W15" s="3"/>
      <c r="X15" s="3"/>
      <c r="Y15" s="3"/>
      <c r="Z15" s="3"/>
    </row>
    <row r="16" spans="1:26" ht="14.25">
      <c r="A16" s="106"/>
      <c r="B16" s="101"/>
      <c r="C16" s="208"/>
      <c r="D16" s="208"/>
      <c r="E16" s="101"/>
      <c r="F16" s="101"/>
      <c r="G16" s="101"/>
      <c r="H16" s="197"/>
      <c r="I16" s="3"/>
      <c r="J16" s="3"/>
      <c r="K16" s="3"/>
      <c r="L16" s="3"/>
      <c r="M16" s="3"/>
      <c r="N16" s="3"/>
      <c r="O16" s="3"/>
      <c r="P16" s="3"/>
      <c r="Q16" s="3"/>
      <c r="R16" s="3"/>
      <c r="S16" s="3"/>
      <c r="T16" s="3"/>
      <c r="U16" s="3"/>
      <c r="V16" s="3"/>
      <c r="W16" s="3"/>
      <c r="X16" s="3"/>
      <c r="Y16" s="3"/>
      <c r="Z16" s="3"/>
    </row>
    <row r="17" spans="1:26" ht="14.25">
      <c r="A17" s="96" t="s">
        <v>121</v>
      </c>
      <c r="B17" s="96"/>
      <c r="C17" s="48"/>
      <c r="D17" s="48"/>
      <c r="E17" s="48"/>
      <c r="F17" s="48"/>
      <c r="G17" s="48"/>
      <c r="H17" s="214">
        <f>SUM(H12:H16)</f>
        <v>0</v>
      </c>
      <c r="I17" s="3"/>
      <c r="J17" s="3"/>
      <c r="K17" s="3"/>
      <c r="L17" s="3"/>
      <c r="M17" s="3"/>
      <c r="N17" s="3"/>
      <c r="O17" s="3"/>
      <c r="P17" s="3"/>
      <c r="Q17" s="3"/>
      <c r="R17" s="3"/>
      <c r="S17" s="3"/>
      <c r="T17" s="3"/>
      <c r="U17" s="3"/>
      <c r="V17" s="3"/>
      <c r="W17" s="3"/>
      <c r="X17" s="3"/>
      <c r="Y17" s="3"/>
      <c r="Z17" s="3"/>
    </row>
    <row r="18" spans="1:26" ht="14.25">
      <c r="A18" s="47"/>
      <c r="B18" s="47"/>
      <c r="C18" s="48"/>
      <c r="D18" s="48"/>
      <c r="E18" s="48"/>
      <c r="F18" s="48"/>
      <c r="G18" s="48"/>
      <c r="H18" s="1"/>
      <c r="I18" s="3"/>
      <c r="J18" s="3"/>
      <c r="K18" s="3"/>
      <c r="L18" s="3"/>
      <c r="M18" s="3"/>
      <c r="N18" s="3"/>
      <c r="O18" s="3"/>
      <c r="P18" s="3"/>
      <c r="Q18" s="3"/>
      <c r="R18" s="3"/>
      <c r="S18" s="3"/>
      <c r="T18" s="3"/>
      <c r="U18" s="3"/>
      <c r="V18" s="3"/>
      <c r="W18" s="3"/>
      <c r="X18" s="3"/>
      <c r="Y18" s="3"/>
      <c r="Z18" s="3"/>
    </row>
    <row r="19" spans="1:26" ht="14.25">
      <c r="A19" s="47"/>
      <c r="B19" s="48"/>
      <c r="C19" s="48"/>
      <c r="D19" s="48"/>
      <c r="E19" s="48"/>
      <c r="F19" s="48"/>
      <c r="G19" s="1"/>
      <c r="H19" s="3"/>
      <c r="I19" s="3"/>
      <c r="J19" s="3"/>
      <c r="K19" s="3"/>
      <c r="L19" s="3"/>
      <c r="M19" s="3"/>
      <c r="N19" s="3"/>
      <c r="O19" s="3"/>
      <c r="P19" s="3"/>
      <c r="Q19" s="3"/>
      <c r="R19" s="3"/>
      <c r="S19" s="3"/>
      <c r="T19" s="3"/>
      <c r="U19" s="3"/>
      <c r="V19" s="3"/>
      <c r="W19" s="3"/>
      <c r="X19" s="3"/>
      <c r="Y19" s="3"/>
      <c r="Z19" s="3"/>
    </row>
    <row r="20" spans="1:26" ht="14.25">
      <c r="A20" s="298" t="s">
        <v>726</v>
      </c>
      <c r="B20" s="280"/>
      <c r="C20" s="280"/>
      <c r="D20" s="280"/>
      <c r="E20" s="280"/>
      <c r="F20" s="280"/>
      <c r="G20" s="280"/>
      <c r="H20" s="281"/>
      <c r="I20" s="3"/>
      <c r="J20" s="3"/>
      <c r="K20" s="3"/>
      <c r="L20" s="3"/>
      <c r="M20" s="3"/>
      <c r="N20" s="3"/>
      <c r="O20" s="3"/>
      <c r="P20" s="3"/>
      <c r="Q20" s="3"/>
      <c r="R20" s="3"/>
      <c r="S20" s="3"/>
      <c r="T20" s="3"/>
      <c r="U20" s="3"/>
      <c r="V20" s="3"/>
      <c r="W20" s="3"/>
      <c r="X20" s="3"/>
      <c r="Y20" s="3"/>
      <c r="Z20" s="3"/>
    </row>
    <row r="21" spans="1:26" ht="15.75" customHeight="1">
      <c r="A21" s="47"/>
      <c r="B21" s="47"/>
      <c r="C21" s="48"/>
      <c r="D21" s="48"/>
      <c r="E21" s="48"/>
      <c r="F21" s="48"/>
      <c r="G21" s="48"/>
      <c r="H21" s="1"/>
      <c r="I21" s="3"/>
      <c r="J21" s="3"/>
      <c r="K21" s="3"/>
      <c r="L21" s="3"/>
      <c r="M21" s="3"/>
      <c r="N21" s="3"/>
      <c r="O21" s="3"/>
      <c r="P21" s="3"/>
      <c r="Q21" s="3"/>
      <c r="R21" s="3"/>
      <c r="S21" s="3"/>
      <c r="T21" s="3"/>
      <c r="U21" s="3"/>
      <c r="V21" s="3"/>
      <c r="W21" s="3"/>
      <c r="X21" s="3"/>
      <c r="Y21" s="3"/>
      <c r="Z21" s="3"/>
    </row>
    <row r="22" spans="1:26" ht="15.75" customHeight="1">
      <c r="A22" s="47"/>
      <c r="B22" s="47"/>
      <c r="C22" s="48"/>
      <c r="D22" s="48"/>
      <c r="E22" s="48"/>
      <c r="F22" s="48"/>
      <c r="G22" s="48"/>
      <c r="H22" s="1"/>
      <c r="I22" s="3"/>
      <c r="J22" s="3"/>
      <c r="K22" s="3"/>
      <c r="L22" s="3"/>
      <c r="M22" s="3"/>
      <c r="N22" s="3"/>
      <c r="O22" s="3"/>
      <c r="P22" s="3"/>
      <c r="Q22" s="3"/>
      <c r="R22" s="3"/>
      <c r="S22" s="3"/>
      <c r="T22" s="3"/>
      <c r="U22" s="3"/>
      <c r="V22" s="3"/>
      <c r="W22" s="3"/>
      <c r="X22" s="3"/>
      <c r="Y22" s="3"/>
      <c r="Z22" s="3"/>
    </row>
    <row r="23" spans="1:26" ht="15.75" customHeight="1">
      <c r="A23" s="47"/>
      <c r="B23" s="47"/>
      <c r="C23" s="48"/>
      <c r="D23" s="48"/>
      <c r="E23" s="48"/>
      <c r="F23" s="48"/>
      <c r="G23" s="48"/>
      <c r="H23" s="1"/>
      <c r="I23" s="3"/>
      <c r="J23" s="3"/>
      <c r="K23" s="3"/>
      <c r="L23" s="3"/>
      <c r="M23" s="3"/>
      <c r="N23" s="3"/>
      <c r="O23" s="3"/>
      <c r="P23" s="3"/>
      <c r="Q23" s="3"/>
      <c r="R23" s="3"/>
      <c r="S23" s="3"/>
      <c r="T23" s="3"/>
      <c r="U23" s="3"/>
      <c r="V23" s="3"/>
      <c r="W23" s="3"/>
      <c r="X23" s="3"/>
      <c r="Y23" s="3"/>
      <c r="Z23" s="3"/>
    </row>
    <row r="24" spans="1:26" ht="15.75" customHeight="1">
      <c r="A24" s="47"/>
      <c r="B24" s="47"/>
      <c r="C24" s="48"/>
      <c r="D24" s="48"/>
      <c r="E24" s="48"/>
      <c r="F24" s="48"/>
      <c r="G24" s="48"/>
      <c r="H24" s="1"/>
      <c r="I24" s="3"/>
      <c r="J24" s="3"/>
      <c r="K24" s="3"/>
      <c r="L24" s="3"/>
      <c r="M24" s="3"/>
      <c r="N24" s="3"/>
      <c r="O24" s="3"/>
      <c r="P24" s="3"/>
      <c r="Q24" s="3"/>
      <c r="R24" s="3"/>
      <c r="S24" s="3"/>
      <c r="T24" s="3"/>
      <c r="U24" s="3"/>
      <c r="V24" s="3"/>
      <c r="W24" s="3"/>
      <c r="X24" s="3"/>
      <c r="Y24" s="3"/>
      <c r="Z24" s="3"/>
    </row>
    <row r="25" spans="1:26" ht="15.75" customHeight="1">
      <c r="A25" s="47"/>
      <c r="B25" s="47"/>
      <c r="C25" s="48"/>
      <c r="D25" s="48"/>
      <c r="E25" s="48"/>
      <c r="F25" s="48"/>
      <c r="G25" s="48"/>
      <c r="H25" s="1"/>
      <c r="I25" s="3"/>
      <c r="J25" s="3"/>
      <c r="K25" s="3"/>
      <c r="L25" s="3"/>
      <c r="M25" s="3"/>
      <c r="N25" s="3"/>
      <c r="O25" s="3"/>
      <c r="P25" s="3"/>
      <c r="Q25" s="3"/>
      <c r="R25" s="3"/>
      <c r="S25" s="3"/>
      <c r="T25" s="3"/>
      <c r="U25" s="3"/>
      <c r="V25" s="3"/>
      <c r="W25" s="3"/>
      <c r="X25" s="3"/>
      <c r="Y25" s="3"/>
      <c r="Z25" s="3"/>
    </row>
    <row r="26" spans="1:26" ht="15.75" customHeight="1">
      <c r="A26" s="47"/>
      <c r="B26" s="47"/>
      <c r="C26" s="48"/>
      <c r="D26" s="48"/>
      <c r="E26" s="48"/>
      <c r="F26" s="48"/>
      <c r="G26" s="48"/>
      <c r="H26" s="1"/>
      <c r="I26" s="3"/>
      <c r="J26" s="3"/>
      <c r="K26" s="3"/>
      <c r="L26" s="3"/>
      <c r="M26" s="3"/>
      <c r="N26" s="3"/>
      <c r="O26" s="3"/>
      <c r="P26" s="3"/>
      <c r="Q26" s="3"/>
      <c r="R26" s="3"/>
      <c r="S26" s="3"/>
      <c r="T26" s="3"/>
      <c r="U26" s="3"/>
      <c r="V26" s="3"/>
      <c r="W26" s="3"/>
      <c r="X26" s="3"/>
      <c r="Y26" s="3"/>
      <c r="Z26" s="3"/>
    </row>
    <row r="27" spans="1:26" ht="15.75" customHeight="1">
      <c r="A27" s="47"/>
      <c r="B27" s="47"/>
      <c r="C27" s="48"/>
      <c r="D27" s="48"/>
      <c r="E27" s="48"/>
      <c r="F27" s="48"/>
      <c r="G27" s="48"/>
      <c r="H27" s="1"/>
      <c r="I27" s="3"/>
      <c r="J27" s="3"/>
      <c r="K27" s="3"/>
      <c r="L27" s="3"/>
      <c r="M27" s="3"/>
      <c r="N27" s="3"/>
      <c r="O27" s="3"/>
      <c r="P27" s="3"/>
      <c r="Q27" s="3"/>
      <c r="R27" s="3"/>
      <c r="S27" s="3"/>
      <c r="T27" s="3"/>
      <c r="U27" s="3"/>
      <c r="V27" s="3"/>
      <c r="W27" s="3"/>
      <c r="X27" s="3"/>
      <c r="Y27" s="3"/>
      <c r="Z27" s="3"/>
    </row>
    <row r="28" spans="1:26" ht="15.75" customHeight="1">
      <c r="A28" s="47"/>
      <c r="B28" s="47"/>
      <c r="C28" s="48"/>
      <c r="D28" s="48"/>
      <c r="E28" s="48"/>
      <c r="F28" s="48"/>
      <c r="G28" s="48"/>
      <c r="H28" s="1"/>
      <c r="I28" s="3"/>
      <c r="J28" s="3"/>
      <c r="K28" s="3"/>
      <c r="L28" s="3"/>
      <c r="M28" s="3"/>
      <c r="N28" s="3"/>
      <c r="O28" s="3"/>
      <c r="P28" s="3"/>
      <c r="Q28" s="3"/>
      <c r="R28" s="3"/>
      <c r="S28" s="3"/>
      <c r="T28" s="3"/>
      <c r="U28" s="3"/>
      <c r="V28" s="3"/>
      <c r="W28" s="3"/>
      <c r="X28" s="3"/>
      <c r="Y28" s="3"/>
      <c r="Z28" s="3"/>
    </row>
    <row r="29" spans="1:26" ht="15.75" customHeight="1">
      <c r="A29" s="47"/>
      <c r="B29" s="47"/>
      <c r="C29" s="48"/>
      <c r="D29" s="48"/>
      <c r="E29" s="48"/>
      <c r="F29" s="48"/>
      <c r="G29" s="48"/>
      <c r="H29" s="1"/>
      <c r="I29" s="3"/>
      <c r="J29" s="3"/>
      <c r="K29" s="3"/>
      <c r="L29" s="3"/>
      <c r="M29" s="3"/>
      <c r="N29" s="3"/>
      <c r="O29" s="3"/>
      <c r="P29" s="3"/>
      <c r="Q29" s="3"/>
      <c r="R29" s="3"/>
      <c r="S29" s="3"/>
      <c r="T29" s="3"/>
      <c r="U29" s="3"/>
      <c r="V29" s="3"/>
      <c r="W29" s="3"/>
      <c r="X29" s="3"/>
      <c r="Y29" s="3"/>
      <c r="Z29" s="3"/>
    </row>
    <row r="30" spans="1:26" ht="15.75" customHeight="1">
      <c r="A30" s="47"/>
      <c r="B30" s="47"/>
      <c r="C30" s="48"/>
      <c r="D30" s="48"/>
      <c r="E30" s="48"/>
      <c r="F30" s="48"/>
      <c r="G30" s="48"/>
      <c r="H30" s="1"/>
      <c r="I30" s="3"/>
      <c r="J30" s="3"/>
      <c r="K30" s="3"/>
      <c r="L30" s="3"/>
      <c r="M30" s="3"/>
      <c r="N30" s="3"/>
      <c r="O30" s="3"/>
      <c r="P30" s="3"/>
      <c r="Q30" s="3"/>
      <c r="R30" s="3"/>
      <c r="S30" s="3"/>
      <c r="T30" s="3"/>
      <c r="U30" s="3"/>
      <c r="V30" s="3"/>
      <c r="W30" s="3"/>
      <c r="X30" s="3"/>
      <c r="Y30" s="3"/>
      <c r="Z30" s="3"/>
    </row>
    <row r="31" spans="1:26" ht="15.75" customHeight="1">
      <c r="A31" s="47"/>
      <c r="B31" s="47"/>
      <c r="C31" s="48"/>
      <c r="D31" s="48"/>
      <c r="E31" s="48"/>
      <c r="F31" s="48"/>
      <c r="G31" s="48"/>
      <c r="H31" s="1"/>
      <c r="I31" s="3"/>
      <c r="J31" s="3"/>
      <c r="K31" s="3"/>
      <c r="L31" s="3"/>
      <c r="M31" s="3"/>
      <c r="N31" s="3"/>
      <c r="O31" s="3"/>
      <c r="P31" s="3"/>
      <c r="Q31" s="3"/>
      <c r="R31" s="3"/>
      <c r="S31" s="3"/>
      <c r="T31" s="3"/>
      <c r="U31" s="3"/>
      <c r="V31" s="3"/>
      <c r="W31" s="3"/>
      <c r="X31" s="3"/>
      <c r="Y31" s="3"/>
      <c r="Z31" s="3"/>
    </row>
    <row r="32" spans="1:26" ht="15.75" customHeight="1">
      <c r="A32" s="47"/>
      <c r="B32" s="47"/>
      <c r="C32" s="48"/>
      <c r="D32" s="48"/>
      <c r="E32" s="48"/>
      <c r="F32" s="48"/>
      <c r="G32" s="48"/>
      <c r="H32" s="1"/>
      <c r="I32" s="3"/>
      <c r="J32" s="3"/>
      <c r="K32" s="3"/>
      <c r="L32" s="3"/>
      <c r="M32" s="3"/>
      <c r="N32" s="3"/>
      <c r="O32" s="3"/>
      <c r="P32" s="3"/>
      <c r="Q32" s="3"/>
      <c r="R32" s="3"/>
      <c r="S32" s="3"/>
      <c r="T32" s="3"/>
      <c r="U32" s="3"/>
      <c r="V32" s="3"/>
      <c r="W32" s="3"/>
      <c r="X32" s="3"/>
      <c r="Y32" s="3"/>
      <c r="Z32" s="3"/>
    </row>
    <row r="33" spans="1:26" ht="15.75" customHeight="1">
      <c r="A33" s="47"/>
      <c r="B33" s="47"/>
      <c r="C33" s="48"/>
      <c r="D33" s="48"/>
      <c r="E33" s="48"/>
      <c r="F33" s="48"/>
      <c r="G33" s="48"/>
      <c r="H33" s="1"/>
      <c r="I33" s="3"/>
      <c r="J33" s="3"/>
      <c r="K33" s="3"/>
      <c r="L33" s="3"/>
      <c r="M33" s="3"/>
      <c r="N33" s="3"/>
      <c r="O33" s="3"/>
      <c r="P33" s="3"/>
      <c r="Q33" s="3"/>
      <c r="R33" s="3"/>
      <c r="S33" s="3"/>
      <c r="T33" s="3"/>
      <c r="U33" s="3"/>
      <c r="V33" s="3"/>
      <c r="W33" s="3"/>
      <c r="X33" s="3"/>
      <c r="Y33" s="3"/>
      <c r="Z33" s="3"/>
    </row>
    <row r="34" spans="1:26" ht="15.75" customHeight="1">
      <c r="A34" s="47"/>
      <c r="B34" s="47"/>
      <c r="C34" s="48"/>
      <c r="D34" s="48"/>
      <c r="E34" s="48"/>
      <c r="F34" s="48"/>
      <c r="G34" s="48"/>
      <c r="H34" s="1"/>
      <c r="I34" s="3"/>
      <c r="J34" s="3"/>
      <c r="K34" s="3"/>
      <c r="L34" s="3"/>
      <c r="M34" s="3"/>
      <c r="N34" s="3"/>
      <c r="O34" s="3"/>
      <c r="P34" s="3"/>
      <c r="Q34" s="3"/>
      <c r="R34" s="3"/>
      <c r="S34" s="3"/>
      <c r="T34" s="3"/>
      <c r="U34" s="3"/>
      <c r="V34" s="3"/>
      <c r="W34" s="3"/>
      <c r="X34" s="3"/>
      <c r="Y34" s="3"/>
      <c r="Z34" s="3"/>
    </row>
    <row r="35" spans="1:26" ht="15.75" customHeight="1">
      <c r="A35" s="47"/>
      <c r="B35" s="47"/>
      <c r="C35" s="48"/>
      <c r="D35" s="48"/>
      <c r="E35" s="48"/>
      <c r="F35" s="48"/>
      <c r="G35" s="48"/>
      <c r="H35" s="1"/>
      <c r="I35" s="3"/>
      <c r="J35" s="3"/>
      <c r="K35" s="3"/>
      <c r="L35" s="3"/>
      <c r="M35" s="3"/>
      <c r="N35" s="3"/>
      <c r="O35" s="3"/>
      <c r="P35" s="3"/>
      <c r="Q35" s="3"/>
      <c r="R35" s="3"/>
      <c r="S35" s="3"/>
      <c r="T35" s="3"/>
      <c r="U35" s="3"/>
      <c r="V35" s="3"/>
      <c r="W35" s="3"/>
      <c r="X35" s="3"/>
      <c r="Y35" s="3"/>
      <c r="Z35" s="3"/>
    </row>
    <row r="36" spans="1:26" ht="15.75" customHeight="1">
      <c r="A36" s="47"/>
      <c r="B36" s="47"/>
      <c r="C36" s="48"/>
      <c r="D36" s="48"/>
      <c r="E36" s="48"/>
      <c r="F36" s="48"/>
      <c r="G36" s="48"/>
      <c r="H36" s="1"/>
      <c r="I36" s="3"/>
      <c r="J36" s="3"/>
      <c r="K36" s="3"/>
      <c r="L36" s="3"/>
      <c r="M36" s="3"/>
      <c r="N36" s="3"/>
      <c r="O36" s="3"/>
      <c r="P36" s="3"/>
      <c r="Q36" s="3"/>
      <c r="R36" s="3"/>
      <c r="S36" s="3"/>
      <c r="T36" s="3"/>
      <c r="U36" s="3"/>
      <c r="V36" s="3"/>
      <c r="W36" s="3"/>
      <c r="X36" s="3"/>
      <c r="Y36" s="3"/>
      <c r="Z36" s="3"/>
    </row>
    <row r="37" spans="1:26" ht="15.75" customHeight="1">
      <c r="A37" s="47"/>
      <c r="B37" s="47"/>
      <c r="C37" s="48"/>
      <c r="D37" s="48"/>
      <c r="E37" s="48"/>
      <c r="F37" s="48"/>
      <c r="G37" s="48"/>
      <c r="H37" s="1"/>
      <c r="I37" s="3"/>
      <c r="J37" s="3"/>
      <c r="K37" s="3"/>
      <c r="L37" s="3"/>
      <c r="M37" s="3"/>
      <c r="N37" s="3"/>
      <c r="O37" s="3"/>
      <c r="P37" s="3"/>
      <c r="Q37" s="3"/>
      <c r="R37" s="3"/>
      <c r="S37" s="3"/>
      <c r="T37" s="3"/>
      <c r="U37" s="3"/>
      <c r="V37" s="3"/>
      <c r="W37" s="3"/>
      <c r="X37" s="3"/>
      <c r="Y37" s="3"/>
      <c r="Z37" s="3"/>
    </row>
    <row r="38" spans="1:26" ht="15.75" customHeight="1">
      <c r="A38" s="47"/>
      <c r="B38" s="47"/>
      <c r="C38" s="48"/>
      <c r="D38" s="48"/>
      <c r="E38" s="48"/>
      <c r="F38" s="48"/>
      <c r="G38" s="48"/>
      <c r="H38" s="1"/>
      <c r="I38" s="3"/>
      <c r="J38" s="3"/>
      <c r="K38" s="3"/>
      <c r="L38" s="3"/>
      <c r="M38" s="3"/>
      <c r="N38" s="3"/>
      <c r="O38" s="3"/>
      <c r="P38" s="3"/>
      <c r="Q38" s="3"/>
      <c r="R38" s="3"/>
      <c r="S38" s="3"/>
      <c r="T38" s="3"/>
      <c r="U38" s="3"/>
      <c r="V38" s="3"/>
      <c r="W38" s="3"/>
      <c r="X38" s="3"/>
      <c r="Y38" s="3"/>
      <c r="Z38" s="3"/>
    </row>
    <row r="39" spans="1:26" ht="15.75" customHeight="1">
      <c r="A39" s="47"/>
      <c r="B39" s="47"/>
      <c r="C39" s="48"/>
      <c r="D39" s="48"/>
      <c r="E39" s="48"/>
      <c r="F39" s="48"/>
      <c r="G39" s="48"/>
      <c r="H39" s="1"/>
      <c r="I39" s="3"/>
      <c r="J39" s="3"/>
      <c r="K39" s="3"/>
      <c r="L39" s="3"/>
      <c r="M39" s="3"/>
      <c r="N39" s="3"/>
      <c r="O39" s="3"/>
      <c r="P39" s="3"/>
      <c r="Q39" s="3"/>
      <c r="R39" s="3"/>
      <c r="S39" s="3"/>
      <c r="T39" s="3"/>
      <c r="U39" s="3"/>
      <c r="V39" s="3"/>
      <c r="W39" s="3"/>
      <c r="X39" s="3"/>
      <c r="Y39" s="3"/>
      <c r="Z39" s="3"/>
    </row>
    <row r="40" spans="1:26" ht="15.75" customHeight="1">
      <c r="A40" s="47"/>
      <c r="B40" s="47"/>
      <c r="C40" s="48"/>
      <c r="D40" s="48"/>
      <c r="E40" s="48"/>
      <c r="F40" s="48"/>
      <c r="G40" s="48"/>
      <c r="H40" s="1"/>
      <c r="I40" s="3"/>
      <c r="J40" s="3"/>
      <c r="K40" s="3"/>
      <c r="L40" s="3"/>
      <c r="M40" s="3"/>
      <c r="N40" s="3"/>
      <c r="O40" s="3"/>
      <c r="P40" s="3"/>
      <c r="Q40" s="3"/>
      <c r="R40" s="3"/>
      <c r="S40" s="3"/>
      <c r="T40" s="3"/>
      <c r="U40" s="3"/>
      <c r="V40" s="3"/>
      <c r="W40" s="3"/>
      <c r="X40" s="3"/>
      <c r="Y40" s="3"/>
      <c r="Z40" s="3"/>
    </row>
    <row r="41" spans="1:26" ht="15.75" customHeight="1">
      <c r="A41" s="47"/>
      <c r="B41" s="47"/>
      <c r="C41" s="48"/>
      <c r="D41" s="48"/>
      <c r="E41" s="48"/>
      <c r="F41" s="48"/>
      <c r="G41" s="48"/>
      <c r="H41" s="1"/>
      <c r="I41" s="3"/>
      <c r="J41" s="3"/>
      <c r="K41" s="3"/>
      <c r="L41" s="3"/>
      <c r="M41" s="3"/>
      <c r="N41" s="3"/>
      <c r="O41" s="3"/>
      <c r="P41" s="3"/>
      <c r="Q41" s="3"/>
      <c r="R41" s="3"/>
      <c r="S41" s="3"/>
      <c r="T41" s="3"/>
      <c r="U41" s="3"/>
      <c r="V41" s="3"/>
      <c r="W41" s="3"/>
      <c r="X41" s="3"/>
      <c r="Y41" s="3"/>
      <c r="Z41" s="3"/>
    </row>
    <row r="42" spans="1:26" ht="15.75" customHeight="1">
      <c r="A42" s="47"/>
      <c r="B42" s="47"/>
      <c r="C42" s="48"/>
      <c r="D42" s="48"/>
      <c r="E42" s="48"/>
      <c r="F42" s="48"/>
      <c r="G42" s="48"/>
      <c r="H42" s="1"/>
      <c r="I42" s="3"/>
      <c r="J42" s="3"/>
      <c r="K42" s="3"/>
      <c r="L42" s="3"/>
      <c r="M42" s="3"/>
      <c r="N42" s="3"/>
      <c r="O42" s="3"/>
      <c r="P42" s="3"/>
      <c r="Q42" s="3"/>
      <c r="R42" s="3"/>
      <c r="S42" s="3"/>
      <c r="T42" s="3"/>
      <c r="U42" s="3"/>
      <c r="V42" s="3"/>
      <c r="W42" s="3"/>
      <c r="X42" s="3"/>
      <c r="Y42" s="3"/>
      <c r="Z42" s="3"/>
    </row>
    <row r="43" spans="1:26" ht="15.75" customHeight="1">
      <c r="A43" s="47"/>
      <c r="B43" s="47"/>
      <c r="C43" s="48"/>
      <c r="D43" s="48"/>
      <c r="E43" s="48"/>
      <c r="F43" s="48"/>
      <c r="G43" s="48"/>
      <c r="H43" s="1"/>
      <c r="I43" s="3"/>
      <c r="J43" s="3"/>
      <c r="K43" s="3"/>
      <c r="L43" s="3"/>
      <c r="M43" s="3"/>
      <c r="N43" s="3"/>
      <c r="O43" s="3"/>
      <c r="P43" s="3"/>
      <c r="Q43" s="3"/>
      <c r="R43" s="3"/>
      <c r="S43" s="3"/>
      <c r="T43" s="3"/>
      <c r="U43" s="3"/>
      <c r="V43" s="3"/>
      <c r="W43" s="3"/>
      <c r="X43" s="3"/>
      <c r="Y43" s="3"/>
      <c r="Z43" s="3"/>
    </row>
    <row r="44" spans="1:26" ht="15.75" customHeight="1">
      <c r="A44" s="47"/>
      <c r="B44" s="47"/>
      <c r="C44" s="48"/>
      <c r="D44" s="48"/>
      <c r="E44" s="48"/>
      <c r="F44" s="48"/>
      <c r="G44" s="48"/>
      <c r="H44" s="1"/>
      <c r="I44" s="3"/>
      <c r="J44" s="3"/>
      <c r="K44" s="3"/>
      <c r="L44" s="3"/>
      <c r="M44" s="3"/>
      <c r="N44" s="3"/>
      <c r="O44" s="3"/>
      <c r="P44" s="3"/>
      <c r="Q44" s="3"/>
      <c r="R44" s="3"/>
      <c r="S44" s="3"/>
      <c r="T44" s="3"/>
      <c r="U44" s="3"/>
      <c r="V44" s="3"/>
      <c r="W44" s="3"/>
      <c r="X44" s="3"/>
      <c r="Y44" s="3"/>
      <c r="Z44" s="3"/>
    </row>
    <row r="45" spans="1:26" ht="15.75" customHeight="1">
      <c r="A45" s="47"/>
      <c r="B45" s="47"/>
      <c r="C45" s="48"/>
      <c r="D45" s="48"/>
      <c r="E45" s="48"/>
      <c r="F45" s="48"/>
      <c r="G45" s="48"/>
      <c r="H45" s="1"/>
      <c r="I45" s="3"/>
      <c r="J45" s="3"/>
      <c r="K45" s="3"/>
      <c r="L45" s="3"/>
      <c r="M45" s="3"/>
      <c r="N45" s="3"/>
      <c r="O45" s="3"/>
      <c r="P45" s="3"/>
      <c r="Q45" s="3"/>
      <c r="R45" s="3"/>
      <c r="S45" s="3"/>
      <c r="T45" s="3"/>
      <c r="U45" s="3"/>
      <c r="V45" s="3"/>
      <c r="W45" s="3"/>
      <c r="X45" s="3"/>
      <c r="Y45" s="3"/>
      <c r="Z45" s="3"/>
    </row>
    <row r="46" spans="1:26" ht="15.75" customHeight="1">
      <c r="A46" s="47"/>
      <c r="B46" s="47"/>
      <c r="C46" s="48"/>
      <c r="D46" s="48"/>
      <c r="E46" s="48"/>
      <c r="F46" s="48"/>
      <c r="G46" s="48"/>
      <c r="H46" s="1"/>
      <c r="I46" s="3"/>
      <c r="J46" s="3"/>
      <c r="K46" s="3"/>
      <c r="L46" s="3"/>
      <c r="M46" s="3"/>
      <c r="N46" s="3"/>
      <c r="O46" s="3"/>
      <c r="P46" s="3"/>
      <c r="Q46" s="3"/>
      <c r="R46" s="3"/>
      <c r="S46" s="3"/>
      <c r="T46" s="3"/>
      <c r="U46" s="3"/>
      <c r="V46" s="3"/>
      <c r="W46" s="3"/>
      <c r="X46" s="3"/>
      <c r="Y46" s="3"/>
      <c r="Z46" s="3"/>
    </row>
    <row r="47" spans="1:26" ht="15.75" customHeight="1">
      <c r="A47" s="47"/>
      <c r="B47" s="47"/>
      <c r="C47" s="48"/>
      <c r="D47" s="48"/>
      <c r="E47" s="48"/>
      <c r="F47" s="48"/>
      <c r="G47" s="48"/>
      <c r="H47" s="1"/>
      <c r="I47" s="3"/>
      <c r="J47" s="3"/>
      <c r="K47" s="3"/>
      <c r="L47" s="3"/>
      <c r="M47" s="3"/>
      <c r="N47" s="3"/>
      <c r="O47" s="3"/>
      <c r="P47" s="3"/>
      <c r="Q47" s="3"/>
      <c r="R47" s="3"/>
      <c r="S47" s="3"/>
      <c r="T47" s="3"/>
      <c r="U47" s="3"/>
      <c r="V47" s="3"/>
      <c r="W47" s="3"/>
      <c r="X47" s="3"/>
      <c r="Y47" s="3"/>
      <c r="Z47" s="3"/>
    </row>
    <row r="48" spans="1:26" ht="15.75" customHeight="1">
      <c r="A48" s="47"/>
      <c r="B48" s="47"/>
      <c r="C48" s="48"/>
      <c r="D48" s="48"/>
      <c r="E48" s="48"/>
      <c r="F48" s="48"/>
      <c r="G48" s="48"/>
      <c r="H48" s="1"/>
      <c r="I48" s="3"/>
      <c r="J48" s="3"/>
      <c r="K48" s="3"/>
      <c r="L48" s="3"/>
      <c r="M48" s="3"/>
      <c r="N48" s="3"/>
      <c r="O48" s="3"/>
      <c r="P48" s="3"/>
      <c r="Q48" s="3"/>
      <c r="R48" s="3"/>
      <c r="S48" s="3"/>
      <c r="T48" s="3"/>
      <c r="U48" s="3"/>
      <c r="V48" s="3"/>
      <c r="W48" s="3"/>
      <c r="X48" s="3"/>
      <c r="Y48" s="3"/>
      <c r="Z48" s="3"/>
    </row>
    <row r="49" spans="1:26" ht="15.75" customHeight="1">
      <c r="A49" s="47"/>
      <c r="B49" s="47"/>
      <c r="C49" s="48"/>
      <c r="D49" s="48"/>
      <c r="E49" s="48"/>
      <c r="F49" s="48"/>
      <c r="G49" s="48"/>
      <c r="H49" s="1"/>
      <c r="I49" s="3"/>
      <c r="J49" s="3"/>
      <c r="K49" s="3"/>
      <c r="L49" s="3"/>
      <c r="M49" s="3"/>
      <c r="N49" s="3"/>
      <c r="O49" s="3"/>
      <c r="P49" s="3"/>
      <c r="Q49" s="3"/>
      <c r="R49" s="3"/>
      <c r="S49" s="3"/>
      <c r="T49" s="3"/>
      <c r="U49" s="3"/>
      <c r="V49" s="3"/>
      <c r="W49" s="3"/>
      <c r="X49" s="3"/>
      <c r="Y49" s="3"/>
      <c r="Z49" s="3"/>
    </row>
    <row r="50" spans="1:26" ht="15.75" customHeight="1">
      <c r="A50" s="47"/>
      <c r="B50" s="47"/>
      <c r="C50" s="48"/>
      <c r="D50" s="48"/>
      <c r="E50" s="48"/>
      <c r="F50" s="48"/>
      <c r="G50" s="48"/>
      <c r="H50" s="1"/>
      <c r="I50" s="3"/>
      <c r="J50" s="3"/>
      <c r="K50" s="3"/>
      <c r="L50" s="3"/>
      <c r="M50" s="3"/>
      <c r="N50" s="3"/>
      <c r="O50" s="3"/>
      <c r="P50" s="3"/>
      <c r="Q50" s="3"/>
      <c r="R50" s="3"/>
      <c r="S50" s="3"/>
      <c r="T50" s="3"/>
      <c r="U50" s="3"/>
      <c r="V50" s="3"/>
      <c r="W50" s="3"/>
      <c r="X50" s="3"/>
      <c r="Y50" s="3"/>
      <c r="Z50" s="3"/>
    </row>
    <row r="51" spans="1:26" ht="15.75" customHeight="1">
      <c r="A51" s="47"/>
      <c r="B51" s="47"/>
      <c r="C51" s="48"/>
      <c r="D51" s="48"/>
      <c r="E51" s="48"/>
      <c r="F51" s="48"/>
      <c r="G51" s="48"/>
      <c r="H51" s="1"/>
      <c r="I51" s="3"/>
      <c r="J51" s="3"/>
      <c r="K51" s="3"/>
      <c r="L51" s="3"/>
      <c r="M51" s="3"/>
      <c r="N51" s="3"/>
      <c r="O51" s="3"/>
      <c r="P51" s="3"/>
      <c r="Q51" s="3"/>
      <c r="R51" s="3"/>
      <c r="S51" s="3"/>
      <c r="T51" s="3"/>
      <c r="U51" s="3"/>
      <c r="V51" s="3"/>
      <c r="W51" s="3"/>
      <c r="X51" s="3"/>
      <c r="Y51" s="3"/>
      <c r="Z51" s="3"/>
    </row>
    <row r="52" spans="1:26" ht="15.75" customHeight="1">
      <c r="A52" s="47"/>
      <c r="B52" s="47"/>
      <c r="C52" s="48"/>
      <c r="D52" s="48"/>
      <c r="E52" s="48"/>
      <c r="F52" s="48"/>
      <c r="G52" s="48"/>
      <c r="H52" s="1"/>
      <c r="I52" s="3"/>
      <c r="J52" s="3"/>
      <c r="K52" s="3"/>
      <c r="L52" s="3"/>
      <c r="M52" s="3"/>
      <c r="N52" s="3"/>
      <c r="O52" s="3"/>
      <c r="P52" s="3"/>
      <c r="Q52" s="3"/>
      <c r="R52" s="3"/>
      <c r="S52" s="3"/>
      <c r="T52" s="3"/>
      <c r="U52" s="3"/>
      <c r="V52" s="3"/>
      <c r="W52" s="3"/>
      <c r="X52" s="3"/>
      <c r="Y52" s="3"/>
      <c r="Z52" s="3"/>
    </row>
    <row r="53" spans="1:26" ht="15.75" customHeight="1">
      <c r="A53" s="47"/>
      <c r="B53" s="47"/>
      <c r="C53" s="48"/>
      <c r="D53" s="48"/>
      <c r="E53" s="48"/>
      <c r="F53" s="48"/>
      <c r="G53" s="48"/>
      <c r="H53" s="1"/>
      <c r="I53" s="3"/>
      <c r="J53" s="3"/>
      <c r="K53" s="3"/>
      <c r="L53" s="3"/>
      <c r="M53" s="3"/>
      <c r="N53" s="3"/>
      <c r="O53" s="3"/>
      <c r="P53" s="3"/>
      <c r="Q53" s="3"/>
      <c r="R53" s="3"/>
      <c r="S53" s="3"/>
      <c r="T53" s="3"/>
      <c r="U53" s="3"/>
      <c r="V53" s="3"/>
      <c r="W53" s="3"/>
      <c r="X53" s="3"/>
      <c r="Y53" s="3"/>
      <c r="Z53" s="3"/>
    </row>
    <row r="54" spans="1:26" ht="15.75" customHeight="1">
      <c r="A54" s="47"/>
      <c r="B54" s="47"/>
      <c r="C54" s="48"/>
      <c r="D54" s="48"/>
      <c r="E54" s="48"/>
      <c r="F54" s="48"/>
      <c r="G54" s="48"/>
      <c r="H54" s="1"/>
      <c r="I54" s="3"/>
      <c r="J54" s="3"/>
      <c r="K54" s="3"/>
      <c r="L54" s="3"/>
      <c r="M54" s="3"/>
      <c r="N54" s="3"/>
      <c r="O54" s="3"/>
      <c r="P54" s="3"/>
      <c r="Q54" s="3"/>
      <c r="R54" s="3"/>
      <c r="S54" s="3"/>
      <c r="T54" s="3"/>
      <c r="U54" s="3"/>
      <c r="V54" s="3"/>
      <c r="W54" s="3"/>
      <c r="X54" s="3"/>
      <c r="Y54" s="3"/>
      <c r="Z54" s="3"/>
    </row>
    <row r="55" spans="1:26" ht="15.75" customHeight="1">
      <c r="A55" s="47"/>
      <c r="B55" s="47"/>
      <c r="C55" s="48"/>
      <c r="D55" s="48"/>
      <c r="E55" s="48"/>
      <c r="F55" s="48"/>
      <c r="G55" s="48"/>
      <c r="H55" s="1"/>
      <c r="I55" s="3"/>
      <c r="J55" s="3"/>
      <c r="K55" s="3"/>
      <c r="L55" s="3"/>
      <c r="M55" s="3"/>
      <c r="N55" s="3"/>
      <c r="O55" s="3"/>
      <c r="P55" s="3"/>
      <c r="Q55" s="3"/>
      <c r="R55" s="3"/>
      <c r="S55" s="3"/>
      <c r="T55" s="3"/>
      <c r="U55" s="3"/>
      <c r="V55" s="3"/>
      <c r="W55" s="3"/>
      <c r="X55" s="3"/>
      <c r="Y55" s="3"/>
      <c r="Z55" s="3"/>
    </row>
    <row r="56" spans="1:26" ht="15.75" customHeight="1">
      <c r="A56" s="47"/>
      <c r="B56" s="47"/>
      <c r="C56" s="48"/>
      <c r="D56" s="48"/>
      <c r="E56" s="48"/>
      <c r="F56" s="48"/>
      <c r="G56" s="48"/>
      <c r="H56" s="1"/>
      <c r="I56" s="3"/>
      <c r="J56" s="3"/>
      <c r="K56" s="3"/>
      <c r="L56" s="3"/>
      <c r="M56" s="3"/>
      <c r="N56" s="3"/>
      <c r="O56" s="3"/>
      <c r="P56" s="3"/>
      <c r="Q56" s="3"/>
      <c r="R56" s="3"/>
      <c r="S56" s="3"/>
      <c r="T56" s="3"/>
      <c r="U56" s="3"/>
      <c r="V56" s="3"/>
      <c r="W56" s="3"/>
      <c r="X56" s="3"/>
      <c r="Y56" s="3"/>
      <c r="Z56" s="3"/>
    </row>
    <row r="57" spans="1:26" ht="15.75" customHeight="1">
      <c r="A57" s="47"/>
      <c r="B57" s="47"/>
      <c r="C57" s="48"/>
      <c r="D57" s="48"/>
      <c r="E57" s="48"/>
      <c r="F57" s="48"/>
      <c r="G57" s="48"/>
      <c r="H57" s="1"/>
      <c r="I57" s="3"/>
      <c r="J57" s="3"/>
      <c r="K57" s="3"/>
      <c r="L57" s="3"/>
      <c r="M57" s="3"/>
      <c r="N57" s="3"/>
      <c r="O57" s="3"/>
      <c r="P57" s="3"/>
      <c r="Q57" s="3"/>
      <c r="R57" s="3"/>
      <c r="S57" s="3"/>
      <c r="T57" s="3"/>
      <c r="U57" s="3"/>
      <c r="V57" s="3"/>
      <c r="W57" s="3"/>
      <c r="X57" s="3"/>
      <c r="Y57" s="3"/>
      <c r="Z57" s="3"/>
    </row>
    <row r="58" spans="1:26" ht="15.75" customHeight="1">
      <c r="A58" s="47"/>
      <c r="B58" s="47"/>
      <c r="C58" s="48"/>
      <c r="D58" s="48"/>
      <c r="E58" s="48"/>
      <c r="F58" s="48"/>
      <c r="G58" s="48"/>
      <c r="H58" s="1"/>
      <c r="I58" s="3"/>
      <c r="J58" s="3"/>
      <c r="K58" s="3"/>
      <c r="L58" s="3"/>
      <c r="M58" s="3"/>
      <c r="N58" s="3"/>
      <c r="O58" s="3"/>
      <c r="P58" s="3"/>
      <c r="Q58" s="3"/>
      <c r="R58" s="3"/>
      <c r="S58" s="3"/>
      <c r="T58" s="3"/>
      <c r="U58" s="3"/>
      <c r="V58" s="3"/>
      <c r="W58" s="3"/>
      <c r="X58" s="3"/>
      <c r="Y58" s="3"/>
      <c r="Z58" s="3"/>
    </row>
    <row r="59" spans="1:26" ht="15.75" customHeight="1">
      <c r="A59" s="47"/>
      <c r="B59" s="47"/>
      <c r="C59" s="48"/>
      <c r="D59" s="48"/>
      <c r="E59" s="48"/>
      <c r="F59" s="48"/>
      <c r="G59" s="48"/>
      <c r="H59" s="1"/>
      <c r="I59" s="3"/>
      <c r="J59" s="3"/>
      <c r="K59" s="3"/>
      <c r="L59" s="3"/>
      <c r="M59" s="3"/>
      <c r="N59" s="3"/>
      <c r="O59" s="3"/>
      <c r="P59" s="3"/>
      <c r="Q59" s="3"/>
      <c r="R59" s="3"/>
      <c r="S59" s="3"/>
      <c r="T59" s="3"/>
      <c r="U59" s="3"/>
      <c r="V59" s="3"/>
      <c r="W59" s="3"/>
      <c r="X59" s="3"/>
      <c r="Y59" s="3"/>
      <c r="Z59" s="3"/>
    </row>
    <row r="60" spans="1:26" ht="15.75" customHeight="1">
      <c r="A60" s="47"/>
      <c r="B60" s="47"/>
      <c r="C60" s="48"/>
      <c r="D60" s="48"/>
      <c r="E60" s="48"/>
      <c r="F60" s="48"/>
      <c r="G60" s="48"/>
      <c r="H60" s="1"/>
      <c r="I60" s="3"/>
      <c r="J60" s="3"/>
      <c r="K60" s="3"/>
      <c r="L60" s="3"/>
      <c r="M60" s="3"/>
      <c r="N60" s="3"/>
      <c r="O60" s="3"/>
      <c r="P60" s="3"/>
      <c r="Q60" s="3"/>
      <c r="R60" s="3"/>
      <c r="S60" s="3"/>
      <c r="T60" s="3"/>
      <c r="U60" s="3"/>
      <c r="V60" s="3"/>
      <c r="W60" s="3"/>
      <c r="X60" s="3"/>
      <c r="Y60" s="3"/>
      <c r="Z60" s="3"/>
    </row>
    <row r="61" spans="1:26" ht="15.75" customHeight="1">
      <c r="A61" s="47"/>
      <c r="B61" s="47"/>
      <c r="C61" s="48"/>
      <c r="D61" s="48"/>
      <c r="E61" s="48"/>
      <c r="F61" s="48"/>
      <c r="G61" s="48"/>
      <c r="H61" s="1"/>
      <c r="I61" s="3"/>
      <c r="J61" s="3"/>
      <c r="K61" s="3"/>
      <c r="L61" s="3"/>
      <c r="M61" s="3"/>
      <c r="N61" s="3"/>
      <c r="O61" s="3"/>
      <c r="P61" s="3"/>
      <c r="Q61" s="3"/>
      <c r="R61" s="3"/>
      <c r="S61" s="3"/>
      <c r="T61" s="3"/>
      <c r="U61" s="3"/>
      <c r="V61" s="3"/>
      <c r="W61" s="3"/>
      <c r="X61" s="3"/>
      <c r="Y61" s="3"/>
      <c r="Z61" s="3"/>
    </row>
    <row r="62" spans="1:26" ht="15.75" customHeight="1">
      <c r="A62" s="47"/>
      <c r="B62" s="47"/>
      <c r="C62" s="48"/>
      <c r="D62" s="48"/>
      <c r="E62" s="48"/>
      <c r="F62" s="48"/>
      <c r="G62" s="48"/>
      <c r="H62" s="1"/>
      <c r="I62" s="3"/>
      <c r="J62" s="3"/>
      <c r="K62" s="3"/>
      <c r="L62" s="3"/>
      <c r="M62" s="3"/>
      <c r="N62" s="3"/>
      <c r="O62" s="3"/>
      <c r="P62" s="3"/>
      <c r="Q62" s="3"/>
      <c r="R62" s="3"/>
      <c r="S62" s="3"/>
      <c r="T62" s="3"/>
      <c r="U62" s="3"/>
      <c r="V62" s="3"/>
      <c r="W62" s="3"/>
      <c r="X62" s="3"/>
      <c r="Y62" s="3"/>
      <c r="Z62" s="3"/>
    </row>
    <row r="63" spans="1:26" ht="15.75" customHeight="1">
      <c r="A63" s="47"/>
      <c r="B63" s="47"/>
      <c r="C63" s="48"/>
      <c r="D63" s="48"/>
      <c r="E63" s="48"/>
      <c r="F63" s="48"/>
      <c r="G63" s="48"/>
      <c r="H63" s="1"/>
      <c r="I63" s="3"/>
      <c r="J63" s="3"/>
      <c r="K63" s="3"/>
      <c r="L63" s="3"/>
      <c r="M63" s="3"/>
      <c r="N63" s="3"/>
      <c r="O63" s="3"/>
      <c r="P63" s="3"/>
      <c r="Q63" s="3"/>
      <c r="R63" s="3"/>
      <c r="S63" s="3"/>
      <c r="T63" s="3"/>
      <c r="U63" s="3"/>
      <c r="V63" s="3"/>
      <c r="W63" s="3"/>
      <c r="X63" s="3"/>
      <c r="Y63" s="3"/>
      <c r="Z63" s="3"/>
    </row>
    <row r="64" spans="1:26" ht="15.75" customHeight="1">
      <c r="A64" s="47"/>
      <c r="B64" s="47"/>
      <c r="C64" s="48"/>
      <c r="D64" s="48"/>
      <c r="E64" s="48"/>
      <c r="F64" s="48"/>
      <c r="G64" s="48"/>
      <c r="H64" s="1"/>
      <c r="I64" s="3"/>
      <c r="J64" s="3"/>
      <c r="K64" s="3"/>
      <c r="L64" s="3"/>
      <c r="M64" s="3"/>
      <c r="N64" s="3"/>
      <c r="O64" s="3"/>
      <c r="P64" s="3"/>
      <c r="Q64" s="3"/>
      <c r="R64" s="3"/>
      <c r="S64" s="3"/>
      <c r="T64" s="3"/>
      <c r="U64" s="3"/>
      <c r="V64" s="3"/>
      <c r="W64" s="3"/>
      <c r="X64" s="3"/>
      <c r="Y64" s="3"/>
      <c r="Z64" s="3"/>
    </row>
    <row r="65" spans="1:26" ht="15.75" customHeight="1">
      <c r="A65" s="47"/>
      <c r="B65" s="47"/>
      <c r="C65" s="48"/>
      <c r="D65" s="48"/>
      <c r="E65" s="48"/>
      <c r="F65" s="48"/>
      <c r="G65" s="48"/>
      <c r="H65" s="1"/>
      <c r="I65" s="3"/>
      <c r="J65" s="3"/>
      <c r="K65" s="3"/>
      <c r="L65" s="3"/>
      <c r="M65" s="3"/>
      <c r="N65" s="3"/>
      <c r="O65" s="3"/>
      <c r="P65" s="3"/>
      <c r="Q65" s="3"/>
      <c r="R65" s="3"/>
      <c r="S65" s="3"/>
      <c r="T65" s="3"/>
      <c r="U65" s="3"/>
      <c r="V65" s="3"/>
      <c r="W65" s="3"/>
      <c r="X65" s="3"/>
      <c r="Y65" s="3"/>
      <c r="Z65" s="3"/>
    </row>
    <row r="66" spans="1:26" ht="15.75" customHeight="1">
      <c r="A66" s="47"/>
      <c r="B66" s="47"/>
      <c r="C66" s="48"/>
      <c r="D66" s="48"/>
      <c r="E66" s="48"/>
      <c r="F66" s="48"/>
      <c r="G66" s="48"/>
      <c r="H66" s="1"/>
      <c r="I66" s="3"/>
      <c r="J66" s="3"/>
      <c r="K66" s="3"/>
      <c r="L66" s="3"/>
      <c r="M66" s="3"/>
      <c r="N66" s="3"/>
      <c r="O66" s="3"/>
      <c r="P66" s="3"/>
      <c r="Q66" s="3"/>
      <c r="R66" s="3"/>
      <c r="S66" s="3"/>
      <c r="T66" s="3"/>
      <c r="U66" s="3"/>
      <c r="V66" s="3"/>
      <c r="W66" s="3"/>
      <c r="X66" s="3"/>
      <c r="Y66" s="3"/>
      <c r="Z66" s="3"/>
    </row>
    <row r="67" spans="1:26" ht="15.75" customHeight="1">
      <c r="A67" s="47"/>
      <c r="B67" s="47"/>
      <c r="C67" s="48"/>
      <c r="D67" s="48"/>
      <c r="E67" s="48"/>
      <c r="F67" s="48"/>
      <c r="G67" s="48"/>
      <c r="H67" s="1"/>
      <c r="I67" s="3"/>
      <c r="J67" s="3"/>
      <c r="K67" s="3"/>
      <c r="L67" s="3"/>
      <c r="M67" s="3"/>
      <c r="N67" s="3"/>
      <c r="O67" s="3"/>
      <c r="P67" s="3"/>
      <c r="Q67" s="3"/>
      <c r="R67" s="3"/>
      <c r="S67" s="3"/>
      <c r="T67" s="3"/>
      <c r="U67" s="3"/>
      <c r="V67" s="3"/>
      <c r="W67" s="3"/>
      <c r="X67" s="3"/>
      <c r="Y67" s="3"/>
      <c r="Z67" s="3"/>
    </row>
    <row r="68" spans="1:26" ht="15.75" customHeight="1">
      <c r="A68" s="47"/>
      <c r="B68" s="47"/>
      <c r="C68" s="48"/>
      <c r="D68" s="48"/>
      <c r="E68" s="48"/>
      <c r="F68" s="48"/>
      <c r="G68" s="48"/>
      <c r="H68" s="1"/>
      <c r="I68" s="3"/>
      <c r="J68" s="3"/>
      <c r="K68" s="3"/>
      <c r="L68" s="3"/>
      <c r="M68" s="3"/>
      <c r="N68" s="3"/>
      <c r="O68" s="3"/>
      <c r="P68" s="3"/>
      <c r="Q68" s="3"/>
      <c r="R68" s="3"/>
      <c r="S68" s="3"/>
      <c r="T68" s="3"/>
      <c r="U68" s="3"/>
      <c r="V68" s="3"/>
      <c r="W68" s="3"/>
      <c r="X68" s="3"/>
      <c r="Y68" s="3"/>
      <c r="Z68" s="3"/>
    </row>
    <row r="69" spans="1:26" ht="15.75" customHeight="1">
      <c r="A69" s="47"/>
      <c r="B69" s="47"/>
      <c r="C69" s="48"/>
      <c r="D69" s="48"/>
      <c r="E69" s="48"/>
      <c r="F69" s="48"/>
      <c r="G69" s="48"/>
      <c r="H69" s="1"/>
      <c r="I69" s="3"/>
      <c r="J69" s="3"/>
      <c r="K69" s="3"/>
      <c r="L69" s="3"/>
      <c r="M69" s="3"/>
      <c r="N69" s="3"/>
      <c r="O69" s="3"/>
      <c r="P69" s="3"/>
      <c r="Q69" s="3"/>
      <c r="R69" s="3"/>
      <c r="S69" s="3"/>
      <c r="T69" s="3"/>
      <c r="U69" s="3"/>
      <c r="V69" s="3"/>
      <c r="W69" s="3"/>
      <c r="X69" s="3"/>
      <c r="Y69" s="3"/>
      <c r="Z69" s="3"/>
    </row>
    <row r="70" spans="1:26" ht="15.75" customHeight="1">
      <c r="A70" s="47"/>
      <c r="B70" s="47"/>
      <c r="C70" s="48"/>
      <c r="D70" s="48"/>
      <c r="E70" s="48"/>
      <c r="F70" s="48"/>
      <c r="G70" s="48"/>
      <c r="H70" s="1"/>
      <c r="I70" s="3"/>
      <c r="J70" s="3"/>
      <c r="K70" s="3"/>
      <c r="L70" s="3"/>
      <c r="M70" s="3"/>
      <c r="N70" s="3"/>
      <c r="O70" s="3"/>
      <c r="P70" s="3"/>
      <c r="Q70" s="3"/>
      <c r="R70" s="3"/>
      <c r="S70" s="3"/>
      <c r="T70" s="3"/>
      <c r="U70" s="3"/>
      <c r="V70" s="3"/>
      <c r="W70" s="3"/>
      <c r="X70" s="3"/>
      <c r="Y70" s="3"/>
      <c r="Z70" s="3"/>
    </row>
    <row r="71" spans="1:26" ht="15.75" customHeight="1">
      <c r="A71" s="47"/>
      <c r="B71" s="47"/>
      <c r="C71" s="48"/>
      <c r="D71" s="48"/>
      <c r="E71" s="48"/>
      <c r="F71" s="48"/>
      <c r="G71" s="48"/>
      <c r="H71" s="1"/>
      <c r="I71" s="3"/>
      <c r="J71" s="3"/>
      <c r="K71" s="3"/>
      <c r="L71" s="3"/>
      <c r="M71" s="3"/>
      <c r="N71" s="3"/>
      <c r="O71" s="3"/>
      <c r="P71" s="3"/>
      <c r="Q71" s="3"/>
      <c r="R71" s="3"/>
      <c r="S71" s="3"/>
      <c r="T71" s="3"/>
      <c r="U71" s="3"/>
      <c r="V71" s="3"/>
      <c r="W71" s="3"/>
      <c r="X71" s="3"/>
      <c r="Y71" s="3"/>
      <c r="Z71" s="3"/>
    </row>
    <row r="72" spans="1:26" ht="15.75" customHeight="1">
      <c r="A72" s="47"/>
      <c r="B72" s="47"/>
      <c r="C72" s="48"/>
      <c r="D72" s="48"/>
      <c r="E72" s="48"/>
      <c r="F72" s="48"/>
      <c r="G72" s="48"/>
      <c r="H72" s="1"/>
      <c r="I72" s="3"/>
      <c r="J72" s="3"/>
      <c r="K72" s="3"/>
      <c r="L72" s="3"/>
      <c r="M72" s="3"/>
      <c r="N72" s="3"/>
      <c r="O72" s="3"/>
      <c r="P72" s="3"/>
      <c r="Q72" s="3"/>
      <c r="R72" s="3"/>
      <c r="S72" s="3"/>
      <c r="T72" s="3"/>
      <c r="U72" s="3"/>
      <c r="V72" s="3"/>
      <c r="W72" s="3"/>
      <c r="X72" s="3"/>
      <c r="Y72" s="3"/>
      <c r="Z72" s="3"/>
    </row>
    <row r="73" spans="1:26" ht="15.75" customHeight="1">
      <c r="A73" s="47"/>
      <c r="B73" s="47"/>
      <c r="C73" s="48"/>
      <c r="D73" s="48"/>
      <c r="E73" s="48"/>
      <c r="F73" s="48"/>
      <c r="G73" s="48"/>
      <c r="H73" s="1"/>
      <c r="I73" s="3"/>
      <c r="J73" s="3"/>
      <c r="K73" s="3"/>
      <c r="L73" s="3"/>
      <c r="M73" s="3"/>
      <c r="N73" s="3"/>
      <c r="O73" s="3"/>
      <c r="P73" s="3"/>
      <c r="Q73" s="3"/>
      <c r="R73" s="3"/>
      <c r="S73" s="3"/>
      <c r="T73" s="3"/>
      <c r="U73" s="3"/>
      <c r="V73" s="3"/>
      <c r="W73" s="3"/>
      <c r="X73" s="3"/>
      <c r="Y73" s="3"/>
      <c r="Z73" s="3"/>
    </row>
    <row r="74" spans="1:26" ht="15.75" customHeight="1">
      <c r="A74" s="47"/>
      <c r="B74" s="47"/>
      <c r="C74" s="48"/>
      <c r="D74" s="48"/>
      <c r="E74" s="48"/>
      <c r="F74" s="48"/>
      <c r="G74" s="48"/>
      <c r="H74" s="1"/>
      <c r="I74" s="3"/>
      <c r="J74" s="3"/>
      <c r="K74" s="3"/>
      <c r="L74" s="3"/>
      <c r="M74" s="3"/>
      <c r="N74" s="3"/>
      <c r="O74" s="3"/>
      <c r="P74" s="3"/>
      <c r="Q74" s="3"/>
      <c r="R74" s="3"/>
      <c r="S74" s="3"/>
      <c r="T74" s="3"/>
      <c r="U74" s="3"/>
      <c r="V74" s="3"/>
      <c r="W74" s="3"/>
      <c r="X74" s="3"/>
      <c r="Y74" s="3"/>
      <c r="Z74" s="3"/>
    </row>
    <row r="75" spans="1:26" ht="15.75" customHeight="1">
      <c r="A75" s="47"/>
      <c r="B75" s="47"/>
      <c r="C75" s="48"/>
      <c r="D75" s="48"/>
      <c r="E75" s="48"/>
      <c r="F75" s="48"/>
      <c r="G75" s="48"/>
      <c r="H75" s="1"/>
      <c r="I75" s="3"/>
      <c r="J75" s="3"/>
      <c r="K75" s="3"/>
      <c r="L75" s="3"/>
      <c r="M75" s="3"/>
      <c r="N75" s="3"/>
      <c r="O75" s="3"/>
      <c r="P75" s="3"/>
      <c r="Q75" s="3"/>
      <c r="R75" s="3"/>
      <c r="S75" s="3"/>
      <c r="T75" s="3"/>
      <c r="U75" s="3"/>
      <c r="V75" s="3"/>
      <c r="W75" s="3"/>
      <c r="X75" s="3"/>
      <c r="Y75" s="3"/>
      <c r="Z75" s="3"/>
    </row>
    <row r="76" spans="1:26" ht="15.75" customHeight="1">
      <c r="A76" s="47"/>
      <c r="B76" s="47"/>
      <c r="C76" s="48"/>
      <c r="D76" s="48"/>
      <c r="E76" s="48"/>
      <c r="F76" s="48"/>
      <c r="G76" s="48"/>
      <c r="H76" s="1"/>
      <c r="I76" s="3"/>
      <c r="J76" s="3"/>
      <c r="K76" s="3"/>
      <c r="L76" s="3"/>
      <c r="M76" s="3"/>
      <c r="N76" s="3"/>
      <c r="O76" s="3"/>
      <c r="P76" s="3"/>
      <c r="Q76" s="3"/>
      <c r="R76" s="3"/>
      <c r="S76" s="3"/>
      <c r="T76" s="3"/>
      <c r="U76" s="3"/>
      <c r="V76" s="3"/>
      <c r="W76" s="3"/>
      <c r="X76" s="3"/>
      <c r="Y76" s="3"/>
      <c r="Z76" s="3"/>
    </row>
    <row r="77" spans="1:26" ht="15.75" customHeight="1">
      <c r="A77" s="47"/>
      <c r="B77" s="47"/>
      <c r="C77" s="48"/>
      <c r="D77" s="48"/>
      <c r="E77" s="48"/>
      <c r="F77" s="48"/>
      <c r="G77" s="48"/>
      <c r="H77" s="1"/>
      <c r="I77" s="3"/>
      <c r="J77" s="3"/>
      <c r="K77" s="3"/>
      <c r="L77" s="3"/>
      <c r="M77" s="3"/>
      <c r="N77" s="3"/>
      <c r="O77" s="3"/>
      <c r="P77" s="3"/>
      <c r="Q77" s="3"/>
      <c r="R77" s="3"/>
      <c r="S77" s="3"/>
      <c r="T77" s="3"/>
      <c r="U77" s="3"/>
      <c r="V77" s="3"/>
      <c r="W77" s="3"/>
      <c r="X77" s="3"/>
      <c r="Y77" s="3"/>
      <c r="Z77" s="3"/>
    </row>
    <row r="78" spans="1:26" ht="15.75" customHeight="1">
      <c r="A78" s="47"/>
      <c r="B78" s="47"/>
      <c r="C78" s="48"/>
      <c r="D78" s="48"/>
      <c r="E78" s="48"/>
      <c r="F78" s="48"/>
      <c r="G78" s="48"/>
      <c r="H78" s="1"/>
      <c r="I78" s="3"/>
      <c r="J78" s="3"/>
      <c r="K78" s="3"/>
      <c r="L78" s="3"/>
      <c r="M78" s="3"/>
      <c r="N78" s="3"/>
      <c r="O78" s="3"/>
      <c r="P78" s="3"/>
      <c r="Q78" s="3"/>
      <c r="R78" s="3"/>
      <c r="S78" s="3"/>
      <c r="T78" s="3"/>
      <c r="U78" s="3"/>
      <c r="V78" s="3"/>
      <c r="W78" s="3"/>
      <c r="X78" s="3"/>
      <c r="Y78" s="3"/>
      <c r="Z78" s="3"/>
    </row>
    <row r="79" spans="1:26" ht="15.75" customHeight="1">
      <c r="A79" s="47"/>
      <c r="B79" s="47"/>
      <c r="C79" s="48"/>
      <c r="D79" s="48"/>
      <c r="E79" s="48"/>
      <c r="F79" s="48"/>
      <c r="G79" s="48"/>
      <c r="H79" s="1"/>
      <c r="I79" s="3"/>
      <c r="J79" s="3"/>
      <c r="K79" s="3"/>
      <c r="L79" s="3"/>
      <c r="M79" s="3"/>
      <c r="N79" s="3"/>
      <c r="O79" s="3"/>
      <c r="P79" s="3"/>
      <c r="Q79" s="3"/>
      <c r="R79" s="3"/>
      <c r="S79" s="3"/>
      <c r="T79" s="3"/>
      <c r="U79" s="3"/>
      <c r="V79" s="3"/>
      <c r="W79" s="3"/>
      <c r="X79" s="3"/>
      <c r="Y79" s="3"/>
      <c r="Z79" s="3"/>
    </row>
    <row r="80" spans="1:26" ht="15.75" customHeight="1">
      <c r="A80" s="47"/>
      <c r="B80" s="47"/>
      <c r="C80" s="48"/>
      <c r="D80" s="48"/>
      <c r="E80" s="48"/>
      <c r="F80" s="48"/>
      <c r="G80" s="48"/>
      <c r="H80" s="1"/>
      <c r="I80" s="3"/>
      <c r="J80" s="3"/>
      <c r="K80" s="3"/>
      <c r="L80" s="3"/>
      <c r="M80" s="3"/>
      <c r="N80" s="3"/>
      <c r="O80" s="3"/>
      <c r="P80" s="3"/>
      <c r="Q80" s="3"/>
      <c r="R80" s="3"/>
      <c r="S80" s="3"/>
      <c r="T80" s="3"/>
      <c r="U80" s="3"/>
      <c r="V80" s="3"/>
      <c r="W80" s="3"/>
      <c r="X80" s="3"/>
      <c r="Y80" s="3"/>
      <c r="Z80" s="3"/>
    </row>
    <row r="81" spans="1:26" ht="15.75" customHeight="1">
      <c r="A81" s="47"/>
      <c r="B81" s="47"/>
      <c r="C81" s="48"/>
      <c r="D81" s="48"/>
      <c r="E81" s="48"/>
      <c r="F81" s="48"/>
      <c r="G81" s="48"/>
      <c r="H81" s="1"/>
      <c r="I81" s="3"/>
      <c r="J81" s="3"/>
      <c r="K81" s="3"/>
      <c r="L81" s="3"/>
      <c r="M81" s="3"/>
      <c r="N81" s="3"/>
      <c r="O81" s="3"/>
      <c r="P81" s="3"/>
      <c r="Q81" s="3"/>
      <c r="R81" s="3"/>
      <c r="S81" s="3"/>
      <c r="T81" s="3"/>
      <c r="U81" s="3"/>
      <c r="V81" s="3"/>
      <c r="W81" s="3"/>
      <c r="X81" s="3"/>
      <c r="Y81" s="3"/>
      <c r="Z81" s="3"/>
    </row>
    <row r="82" spans="1:26" ht="15.75" customHeight="1">
      <c r="A82" s="47"/>
      <c r="B82" s="47"/>
      <c r="C82" s="48"/>
      <c r="D82" s="48"/>
      <c r="E82" s="48"/>
      <c r="F82" s="48"/>
      <c r="G82" s="48"/>
      <c r="H82" s="1"/>
      <c r="I82" s="3"/>
      <c r="J82" s="3"/>
      <c r="K82" s="3"/>
      <c r="L82" s="3"/>
      <c r="M82" s="3"/>
      <c r="N82" s="3"/>
      <c r="O82" s="3"/>
      <c r="P82" s="3"/>
      <c r="Q82" s="3"/>
      <c r="R82" s="3"/>
      <c r="S82" s="3"/>
      <c r="T82" s="3"/>
      <c r="U82" s="3"/>
      <c r="V82" s="3"/>
      <c r="W82" s="3"/>
      <c r="X82" s="3"/>
      <c r="Y82" s="3"/>
      <c r="Z82" s="3"/>
    </row>
    <row r="83" spans="1:26" ht="15.75" customHeight="1">
      <c r="A83" s="47"/>
      <c r="B83" s="47"/>
      <c r="C83" s="48"/>
      <c r="D83" s="48"/>
      <c r="E83" s="48"/>
      <c r="F83" s="48"/>
      <c r="G83" s="48"/>
      <c r="H83" s="1"/>
      <c r="I83" s="3"/>
      <c r="J83" s="3"/>
      <c r="K83" s="3"/>
      <c r="L83" s="3"/>
      <c r="M83" s="3"/>
      <c r="N83" s="3"/>
      <c r="O83" s="3"/>
      <c r="P83" s="3"/>
      <c r="Q83" s="3"/>
      <c r="R83" s="3"/>
      <c r="S83" s="3"/>
      <c r="T83" s="3"/>
      <c r="U83" s="3"/>
      <c r="V83" s="3"/>
      <c r="W83" s="3"/>
      <c r="X83" s="3"/>
      <c r="Y83" s="3"/>
      <c r="Z83" s="3"/>
    </row>
    <row r="84" spans="1:26" ht="15.75" customHeight="1">
      <c r="A84" s="47"/>
      <c r="B84" s="47"/>
      <c r="C84" s="48"/>
      <c r="D84" s="48"/>
      <c r="E84" s="48"/>
      <c r="F84" s="48"/>
      <c r="G84" s="48"/>
      <c r="H84" s="1"/>
      <c r="I84" s="3"/>
      <c r="J84" s="3"/>
      <c r="K84" s="3"/>
      <c r="L84" s="3"/>
      <c r="M84" s="3"/>
      <c r="N84" s="3"/>
      <c r="O84" s="3"/>
      <c r="P84" s="3"/>
      <c r="Q84" s="3"/>
      <c r="R84" s="3"/>
      <c r="S84" s="3"/>
      <c r="T84" s="3"/>
      <c r="U84" s="3"/>
      <c r="V84" s="3"/>
      <c r="W84" s="3"/>
      <c r="X84" s="3"/>
      <c r="Y84" s="3"/>
      <c r="Z84" s="3"/>
    </row>
    <row r="85" spans="1:26" ht="15.75" customHeight="1">
      <c r="A85" s="47"/>
      <c r="B85" s="47"/>
      <c r="C85" s="48"/>
      <c r="D85" s="48"/>
      <c r="E85" s="48"/>
      <c r="F85" s="48"/>
      <c r="G85" s="48"/>
      <c r="H85" s="1"/>
      <c r="I85" s="3"/>
      <c r="J85" s="3"/>
      <c r="K85" s="3"/>
      <c r="L85" s="3"/>
      <c r="M85" s="3"/>
      <c r="N85" s="3"/>
      <c r="O85" s="3"/>
      <c r="P85" s="3"/>
      <c r="Q85" s="3"/>
      <c r="R85" s="3"/>
      <c r="S85" s="3"/>
      <c r="T85" s="3"/>
      <c r="U85" s="3"/>
      <c r="V85" s="3"/>
      <c r="W85" s="3"/>
      <c r="X85" s="3"/>
      <c r="Y85" s="3"/>
      <c r="Z85" s="3"/>
    </row>
    <row r="86" spans="1:26" ht="15.75" customHeight="1">
      <c r="A86" s="47"/>
      <c r="B86" s="47"/>
      <c r="C86" s="48"/>
      <c r="D86" s="48"/>
      <c r="E86" s="48"/>
      <c r="F86" s="48"/>
      <c r="G86" s="48"/>
      <c r="H86" s="1"/>
      <c r="I86" s="3"/>
      <c r="J86" s="3"/>
      <c r="K86" s="3"/>
      <c r="L86" s="3"/>
      <c r="M86" s="3"/>
      <c r="N86" s="3"/>
      <c r="O86" s="3"/>
      <c r="P86" s="3"/>
      <c r="Q86" s="3"/>
      <c r="R86" s="3"/>
      <c r="S86" s="3"/>
      <c r="T86" s="3"/>
      <c r="U86" s="3"/>
      <c r="V86" s="3"/>
      <c r="W86" s="3"/>
      <c r="X86" s="3"/>
      <c r="Y86" s="3"/>
      <c r="Z86" s="3"/>
    </row>
    <row r="87" spans="1:26" ht="15.75" customHeight="1">
      <c r="A87" s="47"/>
      <c r="B87" s="47"/>
      <c r="C87" s="48"/>
      <c r="D87" s="48"/>
      <c r="E87" s="48"/>
      <c r="F87" s="48"/>
      <c r="G87" s="48"/>
      <c r="H87" s="1"/>
      <c r="I87" s="3"/>
      <c r="J87" s="3"/>
      <c r="K87" s="3"/>
      <c r="L87" s="3"/>
      <c r="M87" s="3"/>
      <c r="N87" s="3"/>
      <c r="O87" s="3"/>
      <c r="P87" s="3"/>
      <c r="Q87" s="3"/>
      <c r="R87" s="3"/>
      <c r="S87" s="3"/>
      <c r="T87" s="3"/>
      <c r="U87" s="3"/>
      <c r="V87" s="3"/>
      <c r="W87" s="3"/>
      <c r="X87" s="3"/>
      <c r="Y87" s="3"/>
      <c r="Z87" s="3"/>
    </row>
    <row r="88" spans="1:26" ht="15.75" customHeight="1">
      <c r="A88" s="47"/>
      <c r="B88" s="47"/>
      <c r="C88" s="48"/>
      <c r="D88" s="48"/>
      <c r="E88" s="48"/>
      <c r="F88" s="48"/>
      <c r="G88" s="48"/>
      <c r="H88" s="1"/>
      <c r="I88" s="3"/>
      <c r="J88" s="3"/>
      <c r="K88" s="3"/>
      <c r="L88" s="3"/>
      <c r="M88" s="3"/>
      <c r="N88" s="3"/>
      <c r="O88" s="3"/>
      <c r="P88" s="3"/>
      <c r="Q88" s="3"/>
      <c r="R88" s="3"/>
      <c r="S88" s="3"/>
      <c r="T88" s="3"/>
      <c r="U88" s="3"/>
      <c r="V88" s="3"/>
      <c r="W88" s="3"/>
      <c r="X88" s="3"/>
      <c r="Y88" s="3"/>
      <c r="Z88" s="3"/>
    </row>
    <row r="89" spans="1:26" ht="15.75" customHeight="1">
      <c r="A89" s="47"/>
      <c r="B89" s="47"/>
      <c r="C89" s="48"/>
      <c r="D89" s="48"/>
      <c r="E89" s="48"/>
      <c r="F89" s="48"/>
      <c r="G89" s="48"/>
      <c r="H89" s="1"/>
      <c r="I89" s="3"/>
      <c r="J89" s="3"/>
      <c r="K89" s="3"/>
      <c r="L89" s="3"/>
      <c r="M89" s="3"/>
      <c r="N89" s="3"/>
      <c r="O89" s="3"/>
      <c r="P89" s="3"/>
      <c r="Q89" s="3"/>
      <c r="R89" s="3"/>
      <c r="S89" s="3"/>
      <c r="T89" s="3"/>
      <c r="U89" s="3"/>
      <c r="V89" s="3"/>
      <c r="W89" s="3"/>
      <c r="X89" s="3"/>
      <c r="Y89" s="3"/>
      <c r="Z89" s="3"/>
    </row>
    <row r="90" spans="1:26" ht="15.75" customHeight="1">
      <c r="A90" s="47"/>
      <c r="B90" s="47"/>
      <c r="C90" s="48"/>
      <c r="D90" s="48"/>
      <c r="E90" s="48"/>
      <c r="F90" s="48"/>
      <c r="G90" s="48"/>
      <c r="H90" s="1"/>
      <c r="I90" s="3"/>
      <c r="J90" s="3"/>
      <c r="K90" s="3"/>
      <c r="L90" s="3"/>
      <c r="M90" s="3"/>
      <c r="N90" s="3"/>
      <c r="O90" s="3"/>
      <c r="P90" s="3"/>
      <c r="Q90" s="3"/>
      <c r="R90" s="3"/>
      <c r="S90" s="3"/>
      <c r="T90" s="3"/>
      <c r="U90" s="3"/>
      <c r="V90" s="3"/>
      <c r="W90" s="3"/>
      <c r="X90" s="3"/>
      <c r="Y90" s="3"/>
      <c r="Z90" s="3"/>
    </row>
    <row r="91" spans="1:26" ht="15.75" customHeight="1">
      <c r="A91" s="47"/>
      <c r="B91" s="47"/>
      <c r="C91" s="48"/>
      <c r="D91" s="48"/>
      <c r="E91" s="48"/>
      <c r="F91" s="48"/>
      <c r="G91" s="48"/>
      <c r="H91" s="1"/>
      <c r="I91" s="3"/>
      <c r="J91" s="3"/>
      <c r="K91" s="3"/>
      <c r="L91" s="3"/>
      <c r="M91" s="3"/>
      <c r="N91" s="3"/>
      <c r="O91" s="3"/>
      <c r="P91" s="3"/>
      <c r="Q91" s="3"/>
      <c r="R91" s="3"/>
      <c r="S91" s="3"/>
      <c r="T91" s="3"/>
      <c r="U91" s="3"/>
      <c r="V91" s="3"/>
      <c r="W91" s="3"/>
      <c r="X91" s="3"/>
      <c r="Y91" s="3"/>
      <c r="Z91" s="3"/>
    </row>
    <row r="92" spans="1:26" ht="15.75" customHeight="1">
      <c r="A92" s="47"/>
      <c r="B92" s="47"/>
      <c r="C92" s="48"/>
      <c r="D92" s="48"/>
      <c r="E92" s="48"/>
      <c r="F92" s="48"/>
      <c r="G92" s="48"/>
      <c r="H92" s="1"/>
      <c r="I92" s="3"/>
      <c r="J92" s="3"/>
      <c r="K92" s="3"/>
      <c r="L92" s="3"/>
      <c r="M92" s="3"/>
      <c r="N92" s="3"/>
      <c r="O92" s="3"/>
      <c r="P92" s="3"/>
      <c r="Q92" s="3"/>
      <c r="R92" s="3"/>
      <c r="S92" s="3"/>
      <c r="T92" s="3"/>
      <c r="U92" s="3"/>
      <c r="V92" s="3"/>
      <c r="W92" s="3"/>
      <c r="X92" s="3"/>
      <c r="Y92" s="3"/>
      <c r="Z92" s="3"/>
    </row>
    <row r="93" spans="1:26" ht="15.75" customHeight="1">
      <c r="A93" s="47"/>
      <c r="B93" s="47"/>
      <c r="C93" s="48"/>
      <c r="D93" s="48"/>
      <c r="E93" s="48"/>
      <c r="F93" s="48"/>
      <c r="G93" s="48"/>
      <c r="H93" s="1"/>
      <c r="I93" s="3"/>
      <c r="J93" s="3"/>
      <c r="K93" s="3"/>
      <c r="L93" s="3"/>
      <c r="M93" s="3"/>
      <c r="N93" s="3"/>
      <c r="O93" s="3"/>
      <c r="P93" s="3"/>
      <c r="Q93" s="3"/>
      <c r="R93" s="3"/>
      <c r="S93" s="3"/>
      <c r="T93" s="3"/>
      <c r="U93" s="3"/>
      <c r="V93" s="3"/>
      <c r="W93" s="3"/>
      <c r="X93" s="3"/>
      <c r="Y93" s="3"/>
      <c r="Z93" s="3"/>
    </row>
    <row r="94" spans="1:26" ht="15.75" customHeight="1">
      <c r="A94" s="47"/>
      <c r="B94" s="47"/>
      <c r="C94" s="48"/>
      <c r="D94" s="48"/>
      <c r="E94" s="48"/>
      <c r="F94" s="48"/>
      <c r="G94" s="48"/>
      <c r="H94" s="1"/>
      <c r="I94" s="3"/>
      <c r="J94" s="3"/>
      <c r="K94" s="3"/>
      <c r="L94" s="3"/>
      <c r="M94" s="3"/>
      <c r="N94" s="3"/>
      <c r="O94" s="3"/>
      <c r="P94" s="3"/>
      <c r="Q94" s="3"/>
      <c r="R94" s="3"/>
      <c r="S94" s="3"/>
      <c r="T94" s="3"/>
      <c r="U94" s="3"/>
      <c r="V94" s="3"/>
      <c r="W94" s="3"/>
      <c r="X94" s="3"/>
      <c r="Y94" s="3"/>
      <c r="Z94" s="3"/>
    </row>
    <row r="95" spans="1:26" ht="15.75" customHeight="1">
      <c r="A95" s="47"/>
      <c r="B95" s="47"/>
      <c r="C95" s="48"/>
      <c r="D95" s="48"/>
      <c r="E95" s="48"/>
      <c r="F95" s="48"/>
      <c r="G95" s="48"/>
      <c r="H95" s="1"/>
      <c r="I95" s="3"/>
      <c r="J95" s="3"/>
      <c r="K95" s="3"/>
      <c r="L95" s="3"/>
      <c r="M95" s="3"/>
      <c r="N95" s="3"/>
      <c r="O95" s="3"/>
      <c r="P95" s="3"/>
      <c r="Q95" s="3"/>
      <c r="R95" s="3"/>
      <c r="S95" s="3"/>
      <c r="T95" s="3"/>
      <c r="U95" s="3"/>
      <c r="V95" s="3"/>
      <c r="W95" s="3"/>
      <c r="X95" s="3"/>
      <c r="Y95" s="3"/>
      <c r="Z95" s="3"/>
    </row>
    <row r="96" spans="1:26" ht="15.75" customHeight="1">
      <c r="A96" s="47"/>
      <c r="B96" s="47"/>
      <c r="C96" s="48"/>
      <c r="D96" s="48"/>
      <c r="E96" s="48"/>
      <c r="F96" s="48"/>
      <c r="G96" s="48"/>
      <c r="H96" s="1"/>
      <c r="I96" s="3"/>
      <c r="J96" s="3"/>
      <c r="K96" s="3"/>
      <c r="L96" s="3"/>
      <c r="M96" s="3"/>
      <c r="N96" s="3"/>
      <c r="O96" s="3"/>
      <c r="P96" s="3"/>
      <c r="Q96" s="3"/>
      <c r="R96" s="3"/>
      <c r="S96" s="3"/>
      <c r="T96" s="3"/>
      <c r="U96" s="3"/>
      <c r="V96" s="3"/>
      <c r="W96" s="3"/>
      <c r="X96" s="3"/>
      <c r="Y96" s="3"/>
      <c r="Z96" s="3"/>
    </row>
    <row r="97" spans="1:26" ht="15.75" customHeight="1">
      <c r="A97" s="47"/>
      <c r="B97" s="47"/>
      <c r="C97" s="48"/>
      <c r="D97" s="48"/>
      <c r="E97" s="48"/>
      <c r="F97" s="48"/>
      <c r="G97" s="48"/>
      <c r="H97" s="1"/>
      <c r="I97" s="3"/>
      <c r="J97" s="3"/>
      <c r="K97" s="3"/>
      <c r="L97" s="3"/>
      <c r="M97" s="3"/>
      <c r="N97" s="3"/>
      <c r="O97" s="3"/>
      <c r="P97" s="3"/>
      <c r="Q97" s="3"/>
      <c r="R97" s="3"/>
      <c r="S97" s="3"/>
      <c r="T97" s="3"/>
      <c r="U97" s="3"/>
      <c r="V97" s="3"/>
      <c r="W97" s="3"/>
      <c r="X97" s="3"/>
      <c r="Y97" s="3"/>
      <c r="Z97" s="3"/>
    </row>
    <row r="98" spans="1:26" ht="15.75" customHeight="1">
      <c r="A98" s="47"/>
      <c r="B98" s="47"/>
      <c r="C98" s="48"/>
      <c r="D98" s="48"/>
      <c r="E98" s="48"/>
      <c r="F98" s="48"/>
      <c r="G98" s="48"/>
      <c r="H98" s="1"/>
      <c r="I98" s="3"/>
      <c r="J98" s="3"/>
      <c r="K98" s="3"/>
      <c r="L98" s="3"/>
      <c r="M98" s="3"/>
      <c r="N98" s="3"/>
      <c r="O98" s="3"/>
      <c r="P98" s="3"/>
      <c r="Q98" s="3"/>
      <c r="R98" s="3"/>
      <c r="S98" s="3"/>
      <c r="T98" s="3"/>
      <c r="U98" s="3"/>
      <c r="V98" s="3"/>
      <c r="W98" s="3"/>
      <c r="X98" s="3"/>
      <c r="Y98" s="3"/>
      <c r="Z98" s="3"/>
    </row>
    <row r="99" spans="1:26" ht="15.75" customHeight="1">
      <c r="A99" s="47"/>
      <c r="B99" s="47"/>
      <c r="C99" s="48"/>
      <c r="D99" s="48"/>
      <c r="E99" s="48"/>
      <c r="F99" s="48"/>
      <c r="G99" s="48"/>
      <c r="H99" s="1"/>
      <c r="I99" s="3"/>
      <c r="J99" s="3"/>
      <c r="K99" s="3"/>
      <c r="L99" s="3"/>
      <c r="M99" s="3"/>
      <c r="N99" s="3"/>
      <c r="O99" s="3"/>
      <c r="P99" s="3"/>
      <c r="Q99" s="3"/>
      <c r="R99" s="3"/>
      <c r="S99" s="3"/>
      <c r="T99" s="3"/>
      <c r="U99" s="3"/>
      <c r="V99" s="3"/>
      <c r="W99" s="3"/>
      <c r="X99" s="3"/>
      <c r="Y99" s="3"/>
      <c r="Z99" s="3"/>
    </row>
    <row r="100" spans="1:26" ht="15.75" customHeight="1">
      <c r="A100" s="47"/>
      <c r="B100" s="47"/>
      <c r="C100" s="48"/>
      <c r="D100" s="48"/>
      <c r="E100" s="48"/>
      <c r="F100" s="48"/>
      <c r="G100" s="48"/>
      <c r="H100" s="1"/>
      <c r="I100" s="3"/>
      <c r="J100" s="3"/>
      <c r="K100" s="3"/>
      <c r="L100" s="3"/>
      <c r="M100" s="3"/>
      <c r="N100" s="3"/>
      <c r="O100" s="3"/>
      <c r="P100" s="3"/>
      <c r="Q100" s="3"/>
      <c r="R100" s="3"/>
      <c r="S100" s="3"/>
      <c r="T100" s="3"/>
      <c r="U100" s="3"/>
      <c r="V100" s="3"/>
      <c r="W100" s="3"/>
      <c r="X100" s="3"/>
      <c r="Y100" s="3"/>
      <c r="Z100" s="3"/>
    </row>
    <row r="101" spans="1:26" ht="15.75" customHeight="1">
      <c r="A101" s="47"/>
      <c r="B101" s="47"/>
      <c r="C101" s="48"/>
      <c r="D101" s="48"/>
      <c r="E101" s="48"/>
      <c r="F101" s="48"/>
      <c r="G101" s="48"/>
      <c r="H101" s="1"/>
      <c r="I101" s="3"/>
      <c r="J101" s="3"/>
      <c r="K101" s="3"/>
      <c r="L101" s="3"/>
      <c r="M101" s="3"/>
      <c r="N101" s="3"/>
      <c r="O101" s="3"/>
      <c r="P101" s="3"/>
      <c r="Q101" s="3"/>
      <c r="R101" s="3"/>
      <c r="S101" s="3"/>
      <c r="T101" s="3"/>
      <c r="U101" s="3"/>
      <c r="V101" s="3"/>
      <c r="W101" s="3"/>
      <c r="X101" s="3"/>
      <c r="Y101" s="3"/>
      <c r="Z101" s="3"/>
    </row>
    <row r="102" spans="1:26" ht="15.75" customHeight="1">
      <c r="A102" s="47"/>
      <c r="B102" s="47"/>
      <c r="C102" s="48"/>
      <c r="D102" s="48"/>
      <c r="E102" s="48"/>
      <c r="F102" s="48"/>
      <c r="G102" s="48"/>
      <c r="H102" s="1"/>
      <c r="I102" s="3"/>
      <c r="J102" s="3"/>
      <c r="K102" s="3"/>
      <c r="L102" s="3"/>
      <c r="M102" s="3"/>
      <c r="N102" s="3"/>
      <c r="O102" s="3"/>
      <c r="P102" s="3"/>
      <c r="Q102" s="3"/>
      <c r="R102" s="3"/>
      <c r="S102" s="3"/>
      <c r="T102" s="3"/>
      <c r="U102" s="3"/>
      <c r="V102" s="3"/>
      <c r="W102" s="3"/>
      <c r="X102" s="3"/>
      <c r="Y102" s="3"/>
      <c r="Z102" s="3"/>
    </row>
    <row r="103" spans="1:26" ht="15.75" customHeight="1">
      <c r="A103" s="47"/>
      <c r="B103" s="47"/>
      <c r="C103" s="48"/>
      <c r="D103" s="48"/>
      <c r="E103" s="48"/>
      <c r="F103" s="48"/>
      <c r="G103" s="48"/>
      <c r="H103" s="1"/>
      <c r="I103" s="3"/>
      <c r="J103" s="3"/>
      <c r="K103" s="3"/>
      <c r="L103" s="3"/>
      <c r="M103" s="3"/>
      <c r="N103" s="3"/>
      <c r="O103" s="3"/>
      <c r="P103" s="3"/>
      <c r="Q103" s="3"/>
      <c r="R103" s="3"/>
      <c r="S103" s="3"/>
      <c r="T103" s="3"/>
      <c r="U103" s="3"/>
      <c r="V103" s="3"/>
      <c r="W103" s="3"/>
      <c r="X103" s="3"/>
      <c r="Y103" s="3"/>
      <c r="Z103" s="3"/>
    </row>
    <row r="104" spans="1:26" ht="15.75" customHeight="1">
      <c r="A104" s="47"/>
      <c r="B104" s="47"/>
      <c r="C104" s="48"/>
      <c r="D104" s="48"/>
      <c r="E104" s="48"/>
      <c r="F104" s="48"/>
      <c r="G104" s="48"/>
      <c r="H104" s="1"/>
      <c r="I104" s="3"/>
      <c r="J104" s="3"/>
      <c r="K104" s="3"/>
      <c r="L104" s="3"/>
      <c r="M104" s="3"/>
      <c r="N104" s="3"/>
      <c r="O104" s="3"/>
      <c r="P104" s="3"/>
      <c r="Q104" s="3"/>
      <c r="R104" s="3"/>
      <c r="S104" s="3"/>
      <c r="T104" s="3"/>
      <c r="U104" s="3"/>
      <c r="V104" s="3"/>
      <c r="W104" s="3"/>
      <c r="X104" s="3"/>
      <c r="Y104" s="3"/>
      <c r="Z104" s="3"/>
    </row>
    <row r="105" spans="1:26" ht="15.75" customHeight="1">
      <c r="A105" s="47"/>
      <c r="B105" s="47"/>
      <c r="C105" s="48"/>
      <c r="D105" s="48"/>
      <c r="E105" s="48"/>
      <c r="F105" s="48"/>
      <c r="G105" s="48"/>
      <c r="H105" s="1"/>
      <c r="I105" s="3"/>
      <c r="J105" s="3"/>
      <c r="K105" s="3"/>
      <c r="L105" s="3"/>
      <c r="M105" s="3"/>
      <c r="N105" s="3"/>
      <c r="O105" s="3"/>
      <c r="P105" s="3"/>
      <c r="Q105" s="3"/>
      <c r="R105" s="3"/>
      <c r="S105" s="3"/>
      <c r="T105" s="3"/>
      <c r="U105" s="3"/>
      <c r="V105" s="3"/>
      <c r="W105" s="3"/>
      <c r="X105" s="3"/>
      <c r="Y105" s="3"/>
      <c r="Z105" s="3"/>
    </row>
    <row r="106" spans="1:26" ht="15.75" customHeight="1">
      <c r="A106" s="47"/>
      <c r="B106" s="47"/>
      <c r="C106" s="48"/>
      <c r="D106" s="48"/>
      <c r="E106" s="48"/>
      <c r="F106" s="48"/>
      <c r="G106" s="48"/>
      <c r="H106" s="1"/>
      <c r="I106" s="3"/>
      <c r="J106" s="3"/>
      <c r="K106" s="3"/>
      <c r="L106" s="3"/>
      <c r="M106" s="3"/>
      <c r="N106" s="3"/>
      <c r="O106" s="3"/>
      <c r="P106" s="3"/>
      <c r="Q106" s="3"/>
      <c r="R106" s="3"/>
      <c r="S106" s="3"/>
      <c r="T106" s="3"/>
      <c r="U106" s="3"/>
      <c r="V106" s="3"/>
      <c r="W106" s="3"/>
      <c r="X106" s="3"/>
      <c r="Y106" s="3"/>
      <c r="Z106" s="3"/>
    </row>
    <row r="107" spans="1:26" ht="15.75" customHeight="1">
      <c r="A107" s="47"/>
      <c r="B107" s="47"/>
      <c r="C107" s="48"/>
      <c r="D107" s="48"/>
      <c r="E107" s="48"/>
      <c r="F107" s="48"/>
      <c r="G107" s="48"/>
      <c r="H107" s="1"/>
      <c r="I107" s="3"/>
      <c r="J107" s="3"/>
      <c r="K107" s="3"/>
      <c r="L107" s="3"/>
      <c r="M107" s="3"/>
      <c r="N107" s="3"/>
      <c r="O107" s="3"/>
      <c r="P107" s="3"/>
      <c r="Q107" s="3"/>
      <c r="R107" s="3"/>
      <c r="S107" s="3"/>
      <c r="T107" s="3"/>
      <c r="U107" s="3"/>
      <c r="V107" s="3"/>
      <c r="W107" s="3"/>
      <c r="X107" s="3"/>
      <c r="Y107" s="3"/>
      <c r="Z107" s="3"/>
    </row>
    <row r="108" spans="1:26" ht="15.75" customHeight="1">
      <c r="A108" s="47"/>
      <c r="B108" s="47"/>
      <c r="C108" s="48"/>
      <c r="D108" s="48"/>
      <c r="E108" s="48"/>
      <c r="F108" s="48"/>
      <c r="G108" s="48"/>
      <c r="H108" s="1"/>
      <c r="I108" s="3"/>
      <c r="J108" s="3"/>
      <c r="K108" s="3"/>
      <c r="L108" s="3"/>
      <c r="M108" s="3"/>
      <c r="N108" s="3"/>
      <c r="O108" s="3"/>
      <c r="P108" s="3"/>
      <c r="Q108" s="3"/>
      <c r="R108" s="3"/>
      <c r="S108" s="3"/>
      <c r="T108" s="3"/>
      <c r="U108" s="3"/>
      <c r="V108" s="3"/>
      <c r="W108" s="3"/>
      <c r="X108" s="3"/>
      <c r="Y108" s="3"/>
      <c r="Z108" s="3"/>
    </row>
    <row r="109" spans="1:26" ht="15.75" customHeight="1">
      <c r="A109" s="47"/>
      <c r="B109" s="47"/>
      <c r="C109" s="48"/>
      <c r="D109" s="48"/>
      <c r="E109" s="48"/>
      <c r="F109" s="48"/>
      <c r="G109" s="48"/>
      <c r="H109" s="1"/>
      <c r="I109" s="3"/>
      <c r="J109" s="3"/>
      <c r="K109" s="3"/>
      <c r="L109" s="3"/>
      <c r="M109" s="3"/>
      <c r="N109" s="3"/>
      <c r="O109" s="3"/>
      <c r="P109" s="3"/>
      <c r="Q109" s="3"/>
      <c r="R109" s="3"/>
      <c r="S109" s="3"/>
      <c r="T109" s="3"/>
      <c r="U109" s="3"/>
      <c r="V109" s="3"/>
      <c r="W109" s="3"/>
      <c r="X109" s="3"/>
      <c r="Y109" s="3"/>
      <c r="Z109" s="3"/>
    </row>
    <row r="110" spans="1:26" ht="15.75" customHeight="1">
      <c r="A110" s="47"/>
      <c r="B110" s="47"/>
      <c r="C110" s="48"/>
      <c r="D110" s="48"/>
      <c r="E110" s="48"/>
      <c r="F110" s="48"/>
      <c r="G110" s="48"/>
      <c r="H110" s="1"/>
      <c r="I110" s="3"/>
      <c r="J110" s="3"/>
      <c r="K110" s="3"/>
      <c r="L110" s="3"/>
      <c r="M110" s="3"/>
      <c r="N110" s="3"/>
      <c r="O110" s="3"/>
      <c r="P110" s="3"/>
      <c r="Q110" s="3"/>
      <c r="R110" s="3"/>
      <c r="S110" s="3"/>
      <c r="T110" s="3"/>
      <c r="U110" s="3"/>
      <c r="V110" s="3"/>
      <c r="W110" s="3"/>
      <c r="X110" s="3"/>
      <c r="Y110" s="3"/>
      <c r="Z110" s="3"/>
    </row>
    <row r="111" spans="1:26" ht="15.75" customHeight="1">
      <c r="A111" s="47"/>
      <c r="B111" s="47"/>
      <c r="C111" s="48"/>
      <c r="D111" s="48"/>
      <c r="E111" s="48"/>
      <c r="F111" s="48"/>
      <c r="G111" s="48"/>
      <c r="H111" s="1"/>
      <c r="I111" s="3"/>
      <c r="J111" s="3"/>
      <c r="K111" s="3"/>
      <c r="L111" s="3"/>
      <c r="M111" s="3"/>
      <c r="N111" s="3"/>
      <c r="O111" s="3"/>
      <c r="P111" s="3"/>
      <c r="Q111" s="3"/>
      <c r="R111" s="3"/>
      <c r="S111" s="3"/>
      <c r="T111" s="3"/>
      <c r="U111" s="3"/>
      <c r="V111" s="3"/>
      <c r="W111" s="3"/>
      <c r="X111" s="3"/>
      <c r="Y111" s="3"/>
      <c r="Z111" s="3"/>
    </row>
    <row r="112" spans="1:26" ht="15.75" customHeight="1">
      <c r="A112" s="47"/>
      <c r="B112" s="47"/>
      <c r="C112" s="48"/>
      <c r="D112" s="48"/>
      <c r="E112" s="48"/>
      <c r="F112" s="48"/>
      <c r="G112" s="48"/>
      <c r="H112" s="1"/>
      <c r="I112" s="3"/>
      <c r="J112" s="3"/>
      <c r="K112" s="3"/>
      <c r="L112" s="3"/>
      <c r="M112" s="3"/>
      <c r="N112" s="3"/>
      <c r="O112" s="3"/>
      <c r="P112" s="3"/>
      <c r="Q112" s="3"/>
      <c r="R112" s="3"/>
      <c r="S112" s="3"/>
      <c r="T112" s="3"/>
      <c r="U112" s="3"/>
      <c r="V112" s="3"/>
      <c r="W112" s="3"/>
      <c r="X112" s="3"/>
      <c r="Y112" s="3"/>
      <c r="Z112" s="3"/>
    </row>
    <row r="113" spans="1:26" ht="15.75" customHeight="1">
      <c r="A113" s="47"/>
      <c r="B113" s="47"/>
      <c r="C113" s="48"/>
      <c r="D113" s="48"/>
      <c r="E113" s="48"/>
      <c r="F113" s="48"/>
      <c r="G113" s="48"/>
      <c r="H113" s="1"/>
      <c r="I113" s="3"/>
      <c r="J113" s="3"/>
      <c r="K113" s="3"/>
      <c r="L113" s="3"/>
      <c r="M113" s="3"/>
      <c r="N113" s="3"/>
      <c r="O113" s="3"/>
      <c r="P113" s="3"/>
      <c r="Q113" s="3"/>
      <c r="R113" s="3"/>
      <c r="S113" s="3"/>
      <c r="T113" s="3"/>
      <c r="U113" s="3"/>
      <c r="V113" s="3"/>
      <c r="W113" s="3"/>
      <c r="X113" s="3"/>
      <c r="Y113" s="3"/>
      <c r="Z113" s="3"/>
    </row>
    <row r="114" spans="1:26" ht="15.75" customHeight="1">
      <c r="A114" s="47"/>
      <c r="B114" s="47"/>
      <c r="C114" s="48"/>
      <c r="D114" s="48"/>
      <c r="E114" s="48"/>
      <c r="F114" s="48"/>
      <c r="G114" s="48"/>
      <c r="H114" s="1"/>
      <c r="I114" s="3"/>
      <c r="J114" s="3"/>
      <c r="K114" s="3"/>
      <c r="L114" s="3"/>
      <c r="M114" s="3"/>
      <c r="N114" s="3"/>
      <c r="O114" s="3"/>
      <c r="P114" s="3"/>
      <c r="Q114" s="3"/>
      <c r="R114" s="3"/>
      <c r="S114" s="3"/>
      <c r="T114" s="3"/>
      <c r="U114" s="3"/>
      <c r="V114" s="3"/>
      <c r="W114" s="3"/>
      <c r="X114" s="3"/>
      <c r="Y114" s="3"/>
      <c r="Z114" s="3"/>
    </row>
    <row r="115" spans="1:26" ht="15.75" customHeight="1">
      <c r="A115" s="47"/>
      <c r="B115" s="47"/>
      <c r="C115" s="48"/>
      <c r="D115" s="48"/>
      <c r="E115" s="48"/>
      <c r="F115" s="48"/>
      <c r="G115" s="48"/>
      <c r="H115" s="1"/>
      <c r="I115" s="3"/>
      <c r="J115" s="3"/>
      <c r="K115" s="3"/>
      <c r="L115" s="3"/>
      <c r="M115" s="3"/>
      <c r="N115" s="3"/>
      <c r="O115" s="3"/>
      <c r="P115" s="3"/>
      <c r="Q115" s="3"/>
      <c r="R115" s="3"/>
      <c r="S115" s="3"/>
      <c r="T115" s="3"/>
      <c r="U115" s="3"/>
      <c r="V115" s="3"/>
      <c r="W115" s="3"/>
      <c r="X115" s="3"/>
      <c r="Y115" s="3"/>
      <c r="Z115" s="3"/>
    </row>
    <row r="116" spans="1:26" ht="15.75" customHeight="1">
      <c r="A116" s="47"/>
      <c r="B116" s="47"/>
      <c r="C116" s="48"/>
      <c r="D116" s="48"/>
      <c r="E116" s="48"/>
      <c r="F116" s="48"/>
      <c r="G116" s="48"/>
      <c r="H116" s="1"/>
      <c r="I116" s="3"/>
      <c r="J116" s="3"/>
      <c r="K116" s="3"/>
      <c r="L116" s="3"/>
      <c r="M116" s="3"/>
      <c r="N116" s="3"/>
      <c r="O116" s="3"/>
      <c r="P116" s="3"/>
      <c r="Q116" s="3"/>
      <c r="R116" s="3"/>
      <c r="S116" s="3"/>
      <c r="T116" s="3"/>
      <c r="U116" s="3"/>
      <c r="V116" s="3"/>
      <c r="W116" s="3"/>
      <c r="X116" s="3"/>
      <c r="Y116" s="3"/>
      <c r="Z116" s="3"/>
    </row>
    <row r="117" spans="1:26" ht="15.75" customHeight="1">
      <c r="A117" s="47"/>
      <c r="B117" s="47"/>
      <c r="C117" s="48"/>
      <c r="D117" s="48"/>
      <c r="E117" s="48"/>
      <c r="F117" s="48"/>
      <c r="G117" s="48"/>
      <c r="H117" s="1"/>
      <c r="I117" s="3"/>
      <c r="J117" s="3"/>
      <c r="K117" s="3"/>
      <c r="L117" s="3"/>
      <c r="M117" s="3"/>
      <c r="N117" s="3"/>
      <c r="O117" s="3"/>
      <c r="P117" s="3"/>
      <c r="Q117" s="3"/>
      <c r="R117" s="3"/>
      <c r="S117" s="3"/>
      <c r="T117" s="3"/>
      <c r="U117" s="3"/>
      <c r="V117" s="3"/>
      <c r="W117" s="3"/>
      <c r="X117" s="3"/>
      <c r="Y117" s="3"/>
      <c r="Z117" s="3"/>
    </row>
    <row r="118" spans="1:26" ht="15.75" customHeight="1">
      <c r="A118" s="47"/>
      <c r="B118" s="47"/>
      <c r="C118" s="48"/>
      <c r="D118" s="48"/>
      <c r="E118" s="48"/>
      <c r="F118" s="48"/>
      <c r="G118" s="48"/>
      <c r="H118" s="1"/>
      <c r="I118" s="3"/>
      <c r="J118" s="3"/>
      <c r="K118" s="3"/>
      <c r="L118" s="3"/>
      <c r="M118" s="3"/>
      <c r="N118" s="3"/>
      <c r="O118" s="3"/>
      <c r="P118" s="3"/>
      <c r="Q118" s="3"/>
      <c r="R118" s="3"/>
      <c r="S118" s="3"/>
      <c r="T118" s="3"/>
      <c r="U118" s="3"/>
      <c r="V118" s="3"/>
      <c r="W118" s="3"/>
      <c r="X118" s="3"/>
      <c r="Y118" s="3"/>
      <c r="Z118" s="3"/>
    </row>
    <row r="119" spans="1:26" ht="15.75" customHeight="1">
      <c r="A119" s="47"/>
      <c r="B119" s="47"/>
      <c r="C119" s="48"/>
      <c r="D119" s="48"/>
      <c r="E119" s="48"/>
      <c r="F119" s="48"/>
      <c r="G119" s="48"/>
      <c r="H119" s="1"/>
      <c r="I119" s="3"/>
      <c r="J119" s="3"/>
      <c r="K119" s="3"/>
      <c r="L119" s="3"/>
      <c r="M119" s="3"/>
      <c r="N119" s="3"/>
      <c r="O119" s="3"/>
      <c r="P119" s="3"/>
      <c r="Q119" s="3"/>
      <c r="R119" s="3"/>
      <c r="S119" s="3"/>
      <c r="T119" s="3"/>
      <c r="U119" s="3"/>
      <c r="V119" s="3"/>
      <c r="W119" s="3"/>
      <c r="X119" s="3"/>
      <c r="Y119" s="3"/>
      <c r="Z119" s="3"/>
    </row>
    <row r="120" spans="1:26" ht="15.75" customHeight="1">
      <c r="A120" s="47"/>
      <c r="B120" s="47"/>
      <c r="C120" s="48"/>
      <c r="D120" s="48"/>
      <c r="E120" s="48"/>
      <c r="F120" s="48"/>
      <c r="G120" s="48"/>
      <c r="H120" s="1"/>
      <c r="I120" s="3"/>
      <c r="J120" s="3"/>
      <c r="K120" s="3"/>
      <c r="L120" s="3"/>
      <c r="M120" s="3"/>
      <c r="N120" s="3"/>
      <c r="O120" s="3"/>
      <c r="P120" s="3"/>
      <c r="Q120" s="3"/>
      <c r="R120" s="3"/>
      <c r="S120" s="3"/>
      <c r="T120" s="3"/>
      <c r="U120" s="3"/>
      <c r="V120" s="3"/>
      <c r="W120" s="3"/>
      <c r="X120" s="3"/>
      <c r="Y120" s="3"/>
      <c r="Z120" s="3"/>
    </row>
    <row r="121" spans="1:26" ht="15.75" customHeight="1">
      <c r="A121" s="47"/>
      <c r="B121" s="47"/>
      <c r="C121" s="48"/>
      <c r="D121" s="48"/>
      <c r="E121" s="48"/>
      <c r="F121" s="48"/>
      <c r="G121" s="48"/>
      <c r="H121" s="1"/>
      <c r="I121" s="3"/>
      <c r="J121" s="3"/>
      <c r="K121" s="3"/>
      <c r="L121" s="3"/>
      <c r="M121" s="3"/>
      <c r="N121" s="3"/>
      <c r="O121" s="3"/>
      <c r="P121" s="3"/>
      <c r="Q121" s="3"/>
      <c r="R121" s="3"/>
      <c r="S121" s="3"/>
      <c r="T121" s="3"/>
      <c r="U121" s="3"/>
      <c r="V121" s="3"/>
      <c r="W121" s="3"/>
      <c r="X121" s="3"/>
      <c r="Y121" s="3"/>
      <c r="Z121" s="3"/>
    </row>
    <row r="122" spans="1:26" ht="15.75" customHeight="1">
      <c r="A122" s="47"/>
      <c r="B122" s="47"/>
      <c r="C122" s="48"/>
      <c r="D122" s="48"/>
      <c r="E122" s="48"/>
      <c r="F122" s="48"/>
      <c r="G122" s="48"/>
      <c r="H122" s="1"/>
      <c r="I122" s="3"/>
      <c r="J122" s="3"/>
      <c r="K122" s="3"/>
      <c r="L122" s="3"/>
      <c r="M122" s="3"/>
      <c r="N122" s="3"/>
      <c r="O122" s="3"/>
      <c r="P122" s="3"/>
      <c r="Q122" s="3"/>
      <c r="R122" s="3"/>
      <c r="S122" s="3"/>
      <c r="T122" s="3"/>
      <c r="U122" s="3"/>
      <c r="V122" s="3"/>
      <c r="W122" s="3"/>
      <c r="X122" s="3"/>
      <c r="Y122" s="3"/>
      <c r="Z122" s="3"/>
    </row>
    <row r="123" spans="1:26" ht="15.75" customHeight="1">
      <c r="A123" s="47"/>
      <c r="B123" s="47"/>
      <c r="C123" s="48"/>
      <c r="D123" s="48"/>
      <c r="E123" s="48"/>
      <c r="F123" s="48"/>
      <c r="G123" s="48"/>
      <c r="H123" s="1"/>
      <c r="I123" s="3"/>
      <c r="J123" s="3"/>
      <c r="K123" s="3"/>
      <c r="L123" s="3"/>
      <c r="M123" s="3"/>
      <c r="N123" s="3"/>
      <c r="O123" s="3"/>
      <c r="P123" s="3"/>
      <c r="Q123" s="3"/>
      <c r="R123" s="3"/>
      <c r="S123" s="3"/>
      <c r="T123" s="3"/>
      <c r="U123" s="3"/>
      <c r="V123" s="3"/>
      <c r="W123" s="3"/>
      <c r="X123" s="3"/>
      <c r="Y123" s="3"/>
      <c r="Z123" s="3"/>
    </row>
    <row r="124" spans="1:26" ht="15.75" customHeight="1">
      <c r="A124" s="47"/>
      <c r="B124" s="47"/>
      <c r="C124" s="48"/>
      <c r="D124" s="48"/>
      <c r="E124" s="48"/>
      <c r="F124" s="48"/>
      <c r="G124" s="48"/>
      <c r="H124" s="1"/>
      <c r="I124" s="3"/>
      <c r="J124" s="3"/>
      <c r="K124" s="3"/>
      <c r="L124" s="3"/>
      <c r="M124" s="3"/>
      <c r="N124" s="3"/>
      <c r="O124" s="3"/>
      <c r="P124" s="3"/>
      <c r="Q124" s="3"/>
      <c r="R124" s="3"/>
      <c r="S124" s="3"/>
      <c r="T124" s="3"/>
      <c r="U124" s="3"/>
      <c r="V124" s="3"/>
      <c r="W124" s="3"/>
      <c r="X124" s="3"/>
      <c r="Y124" s="3"/>
      <c r="Z124" s="3"/>
    </row>
    <row r="125" spans="1:26" ht="15.75" customHeight="1">
      <c r="A125" s="47"/>
      <c r="B125" s="47"/>
      <c r="C125" s="48"/>
      <c r="D125" s="48"/>
      <c r="E125" s="48"/>
      <c r="F125" s="48"/>
      <c r="G125" s="48"/>
      <c r="H125" s="1"/>
      <c r="I125" s="3"/>
      <c r="J125" s="3"/>
      <c r="K125" s="3"/>
      <c r="L125" s="3"/>
      <c r="M125" s="3"/>
      <c r="N125" s="3"/>
      <c r="O125" s="3"/>
      <c r="P125" s="3"/>
      <c r="Q125" s="3"/>
      <c r="R125" s="3"/>
      <c r="S125" s="3"/>
      <c r="T125" s="3"/>
      <c r="U125" s="3"/>
      <c r="V125" s="3"/>
      <c r="W125" s="3"/>
      <c r="X125" s="3"/>
      <c r="Y125" s="3"/>
      <c r="Z125" s="3"/>
    </row>
    <row r="126" spans="1:26" ht="15.75" customHeight="1">
      <c r="A126" s="47"/>
      <c r="B126" s="47"/>
      <c r="C126" s="48"/>
      <c r="D126" s="48"/>
      <c r="E126" s="48"/>
      <c r="F126" s="48"/>
      <c r="G126" s="48"/>
      <c r="H126" s="1"/>
      <c r="I126" s="3"/>
      <c r="J126" s="3"/>
      <c r="K126" s="3"/>
      <c r="L126" s="3"/>
      <c r="M126" s="3"/>
      <c r="N126" s="3"/>
      <c r="O126" s="3"/>
      <c r="P126" s="3"/>
      <c r="Q126" s="3"/>
      <c r="R126" s="3"/>
      <c r="S126" s="3"/>
      <c r="T126" s="3"/>
      <c r="U126" s="3"/>
      <c r="V126" s="3"/>
      <c r="W126" s="3"/>
      <c r="X126" s="3"/>
      <c r="Y126" s="3"/>
      <c r="Z126" s="3"/>
    </row>
    <row r="127" spans="1:26" ht="15.75" customHeight="1">
      <c r="A127" s="47"/>
      <c r="B127" s="47"/>
      <c r="C127" s="48"/>
      <c r="D127" s="48"/>
      <c r="E127" s="48"/>
      <c r="F127" s="48"/>
      <c r="G127" s="48"/>
      <c r="H127" s="1"/>
      <c r="I127" s="3"/>
      <c r="J127" s="3"/>
      <c r="K127" s="3"/>
      <c r="L127" s="3"/>
      <c r="M127" s="3"/>
      <c r="N127" s="3"/>
      <c r="O127" s="3"/>
      <c r="P127" s="3"/>
      <c r="Q127" s="3"/>
      <c r="R127" s="3"/>
      <c r="S127" s="3"/>
      <c r="T127" s="3"/>
      <c r="U127" s="3"/>
      <c r="V127" s="3"/>
      <c r="W127" s="3"/>
      <c r="X127" s="3"/>
      <c r="Y127" s="3"/>
      <c r="Z127" s="3"/>
    </row>
    <row r="128" spans="1:26" ht="15.75" customHeight="1">
      <c r="A128" s="47"/>
      <c r="B128" s="47"/>
      <c r="C128" s="48"/>
      <c r="D128" s="48"/>
      <c r="E128" s="48"/>
      <c r="F128" s="48"/>
      <c r="G128" s="48"/>
      <c r="H128" s="1"/>
      <c r="I128" s="3"/>
      <c r="J128" s="3"/>
      <c r="K128" s="3"/>
      <c r="L128" s="3"/>
      <c r="M128" s="3"/>
      <c r="N128" s="3"/>
      <c r="O128" s="3"/>
      <c r="P128" s="3"/>
      <c r="Q128" s="3"/>
      <c r="R128" s="3"/>
      <c r="S128" s="3"/>
      <c r="T128" s="3"/>
      <c r="U128" s="3"/>
      <c r="V128" s="3"/>
      <c r="W128" s="3"/>
      <c r="X128" s="3"/>
      <c r="Y128" s="3"/>
      <c r="Z128" s="3"/>
    </row>
    <row r="129" spans="1:26" ht="15.75" customHeight="1">
      <c r="A129" s="47"/>
      <c r="B129" s="47"/>
      <c r="C129" s="48"/>
      <c r="D129" s="48"/>
      <c r="E129" s="48"/>
      <c r="F129" s="48"/>
      <c r="G129" s="48"/>
      <c r="H129" s="1"/>
      <c r="I129" s="3"/>
      <c r="J129" s="3"/>
      <c r="K129" s="3"/>
      <c r="L129" s="3"/>
      <c r="M129" s="3"/>
      <c r="N129" s="3"/>
      <c r="O129" s="3"/>
      <c r="P129" s="3"/>
      <c r="Q129" s="3"/>
      <c r="R129" s="3"/>
      <c r="S129" s="3"/>
      <c r="T129" s="3"/>
      <c r="U129" s="3"/>
      <c r="V129" s="3"/>
      <c r="W129" s="3"/>
      <c r="X129" s="3"/>
      <c r="Y129" s="3"/>
      <c r="Z129" s="3"/>
    </row>
    <row r="130" spans="1:26" ht="15.75" customHeight="1">
      <c r="A130" s="47"/>
      <c r="B130" s="47"/>
      <c r="C130" s="48"/>
      <c r="D130" s="48"/>
      <c r="E130" s="48"/>
      <c r="F130" s="48"/>
      <c r="G130" s="48"/>
      <c r="H130" s="1"/>
      <c r="I130" s="3"/>
      <c r="J130" s="3"/>
      <c r="K130" s="3"/>
      <c r="L130" s="3"/>
      <c r="M130" s="3"/>
      <c r="N130" s="3"/>
      <c r="O130" s="3"/>
      <c r="P130" s="3"/>
      <c r="Q130" s="3"/>
      <c r="R130" s="3"/>
      <c r="S130" s="3"/>
      <c r="T130" s="3"/>
      <c r="U130" s="3"/>
      <c r="V130" s="3"/>
      <c r="W130" s="3"/>
      <c r="X130" s="3"/>
      <c r="Y130" s="3"/>
      <c r="Z130" s="3"/>
    </row>
    <row r="131" spans="1:26" ht="15.75" customHeight="1">
      <c r="A131" s="47"/>
      <c r="B131" s="47"/>
      <c r="C131" s="48"/>
      <c r="D131" s="48"/>
      <c r="E131" s="48"/>
      <c r="F131" s="48"/>
      <c r="G131" s="48"/>
      <c r="H131" s="1"/>
      <c r="I131" s="3"/>
      <c r="J131" s="3"/>
      <c r="K131" s="3"/>
      <c r="L131" s="3"/>
      <c r="M131" s="3"/>
      <c r="N131" s="3"/>
      <c r="O131" s="3"/>
      <c r="P131" s="3"/>
      <c r="Q131" s="3"/>
      <c r="R131" s="3"/>
      <c r="S131" s="3"/>
      <c r="T131" s="3"/>
      <c r="U131" s="3"/>
      <c r="V131" s="3"/>
      <c r="W131" s="3"/>
      <c r="X131" s="3"/>
      <c r="Y131" s="3"/>
      <c r="Z131" s="3"/>
    </row>
    <row r="132" spans="1:26" ht="15.75" customHeight="1">
      <c r="A132" s="47"/>
      <c r="B132" s="47"/>
      <c r="C132" s="48"/>
      <c r="D132" s="48"/>
      <c r="E132" s="48"/>
      <c r="F132" s="48"/>
      <c r="G132" s="48"/>
      <c r="H132" s="1"/>
      <c r="I132" s="3"/>
      <c r="J132" s="3"/>
      <c r="K132" s="3"/>
      <c r="L132" s="3"/>
      <c r="M132" s="3"/>
      <c r="N132" s="3"/>
      <c r="O132" s="3"/>
      <c r="P132" s="3"/>
      <c r="Q132" s="3"/>
      <c r="R132" s="3"/>
      <c r="S132" s="3"/>
      <c r="T132" s="3"/>
      <c r="U132" s="3"/>
      <c r="V132" s="3"/>
      <c r="W132" s="3"/>
      <c r="X132" s="3"/>
      <c r="Y132" s="3"/>
      <c r="Z132" s="3"/>
    </row>
    <row r="133" spans="1:26" ht="15.75" customHeight="1">
      <c r="A133" s="47"/>
      <c r="B133" s="47"/>
      <c r="C133" s="48"/>
      <c r="D133" s="48"/>
      <c r="E133" s="48"/>
      <c r="F133" s="48"/>
      <c r="G133" s="48"/>
      <c r="H133" s="1"/>
      <c r="I133" s="3"/>
      <c r="J133" s="3"/>
      <c r="K133" s="3"/>
      <c r="L133" s="3"/>
      <c r="M133" s="3"/>
      <c r="N133" s="3"/>
      <c r="O133" s="3"/>
      <c r="P133" s="3"/>
      <c r="Q133" s="3"/>
      <c r="R133" s="3"/>
      <c r="S133" s="3"/>
      <c r="T133" s="3"/>
      <c r="U133" s="3"/>
      <c r="V133" s="3"/>
      <c r="W133" s="3"/>
      <c r="X133" s="3"/>
      <c r="Y133" s="3"/>
      <c r="Z133" s="3"/>
    </row>
    <row r="134" spans="1:26" ht="15.75" customHeight="1">
      <c r="A134" s="47"/>
      <c r="B134" s="47"/>
      <c r="C134" s="48"/>
      <c r="D134" s="48"/>
      <c r="E134" s="48"/>
      <c r="F134" s="48"/>
      <c r="G134" s="48"/>
      <c r="H134" s="1"/>
      <c r="I134" s="3"/>
      <c r="J134" s="3"/>
      <c r="K134" s="3"/>
      <c r="L134" s="3"/>
      <c r="M134" s="3"/>
      <c r="N134" s="3"/>
      <c r="O134" s="3"/>
      <c r="P134" s="3"/>
      <c r="Q134" s="3"/>
      <c r="R134" s="3"/>
      <c r="S134" s="3"/>
      <c r="T134" s="3"/>
      <c r="U134" s="3"/>
      <c r="V134" s="3"/>
      <c r="W134" s="3"/>
      <c r="X134" s="3"/>
      <c r="Y134" s="3"/>
      <c r="Z134" s="3"/>
    </row>
    <row r="135" spans="1:26" ht="15.75" customHeight="1">
      <c r="A135" s="47"/>
      <c r="B135" s="47"/>
      <c r="C135" s="48"/>
      <c r="D135" s="48"/>
      <c r="E135" s="48"/>
      <c r="F135" s="48"/>
      <c r="G135" s="48"/>
      <c r="H135" s="1"/>
      <c r="I135" s="3"/>
      <c r="J135" s="3"/>
      <c r="K135" s="3"/>
      <c r="L135" s="3"/>
      <c r="M135" s="3"/>
      <c r="N135" s="3"/>
      <c r="O135" s="3"/>
      <c r="P135" s="3"/>
      <c r="Q135" s="3"/>
      <c r="R135" s="3"/>
      <c r="S135" s="3"/>
      <c r="T135" s="3"/>
      <c r="U135" s="3"/>
      <c r="V135" s="3"/>
      <c r="W135" s="3"/>
      <c r="X135" s="3"/>
      <c r="Y135" s="3"/>
      <c r="Z135" s="3"/>
    </row>
    <row r="136" spans="1:26" ht="15.75" customHeight="1">
      <c r="A136" s="47"/>
      <c r="B136" s="47"/>
      <c r="C136" s="48"/>
      <c r="D136" s="48"/>
      <c r="E136" s="48"/>
      <c r="F136" s="48"/>
      <c r="G136" s="48"/>
      <c r="H136" s="1"/>
      <c r="I136" s="3"/>
      <c r="J136" s="3"/>
      <c r="K136" s="3"/>
      <c r="L136" s="3"/>
      <c r="M136" s="3"/>
      <c r="N136" s="3"/>
      <c r="O136" s="3"/>
      <c r="P136" s="3"/>
      <c r="Q136" s="3"/>
      <c r="R136" s="3"/>
      <c r="S136" s="3"/>
      <c r="T136" s="3"/>
      <c r="U136" s="3"/>
      <c r="V136" s="3"/>
      <c r="W136" s="3"/>
      <c r="X136" s="3"/>
      <c r="Y136" s="3"/>
      <c r="Z136" s="3"/>
    </row>
    <row r="137" spans="1:26" ht="15.75" customHeight="1">
      <c r="A137" s="47"/>
      <c r="B137" s="47"/>
      <c r="C137" s="48"/>
      <c r="D137" s="48"/>
      <c r="E137" s="48"/>
      <c r="F137" s="48"/>
      <c r="G137" s="48"/>
      <c r="H137" s="1"/>
      <c r="I137" s="3"/>
      <c r="J137" s="3"/>
      <c r="K137" s="3"/>
      <c r="L137" s="3"/>
      <c r="M137" s="3"/>
      <c r="N137" s="3"/>
      <c r="O137" s="3"/>
      <c r="P137" s="3"/>
      <c r="Q137" s="3"/>
      <c r="R137" s="3"/>
      <c r="S137" s="3"/>
      <c r="T137" s="3"/>
      <c r="U137" s="3"/>
      <c r="V137" s="3"/>
      <c r="W137" s="3"/>
      <c r="X137" s="3"/>
      <c r="Y137" s="3"/>
      <c r="Z137" s="3"/>
    </row>
    <row r="138" spans="1:26" ht="15.75" customHeight="1">
      <c r="A138" s="47"/>
      <c r="B138" s="47"/>
      <c r="C138" s="48"/>
      <c r="D138" s="48"/>
      <c r="E138" s="48"/>
      <c r="F138" s="48"/>
      <c r="G138" s="48"/>
      <c r="H138" s="1"/>
      <c r="I138" s="3"/>
      <c r="J138" s="3"/>
      <c r="K138" s="3"/>
      <c r="L138" s="3"/>
      <c r="M138" s="3"/>
      <c r="N138" s="3"/>
      <c r="O138" s="3"/>
      <c r="P138" s="3"/>
      <c r="Q138" s="3"/>
      <c r="R138" s="3"/>
      <c r="S138" s="3"/>
      <c r="T138" s="3"/>
      <c r="U138" s="3"/>
      <c r="V138" s="3"/>
      <c r="W138" s="3"/>
      <c r="X138" s="3"/>
      <c r="Y138" s="3"/>
      <c r="Z138" s="3"/>
    </row>
    <row r="139" spans="1:26" ht="15.75" customHeight="1">
      <c r="A139" s="47"/>
      <c r="B139" s="47"/>
      <c r="C139" s="48"/>
      <c r="D139" s="48"/>
      <c r="E139" s="48"/>
      <c r="F139" s="48"/>
      <c r="G139" s="48"/>
      <c r="H139" s="1"/>
      <c r="I139" s="3"/>
      <c r="J139" s="3"/>
      <c r="K139" s="3"/>
      <c r="L139" s="3"/>
      <c r="M139" s="3"/>
      <c r="N139" s="3"/>
      <c r="O139" s="3"/>
      <c r="P139" s="3"/>
      <c r="Q139" s="3"/>
      <c r="R139" s="3"/>
      <c r="S139" s="3"/>
      <c r="T139" s="3"/>
      <c r="U139" s="3"/>
      <c r="V139" s="3"/>
      <c r="W139" s="3"/>
      <c r="X139" s="3"/>
      <c r="Y139" s="3"/>
      <c r="Z139" s="3"/>
    </row>
    <row r="140" spans="1:26" ht="15.75" customHeight="1">
      <c r="A140" s="47"/>
      <c r="B140" s="47"/>
      <c r="C140" s="48"/>
      <c r="D140" s="48"/>
      <c r="E140" s="48"/>
      <c r="F140" s="48"/>
      <c r="G140" s="48"/>
      <c r="H140" s="1"/>
      <c r="I140" s="3"/>
      <c r="J140" s="3"/>
      <c r="K140" s="3"/>
      <c r="L140" s="3"/>
      <c r="M140" s="3"/>
      <c r="N140" s="3"/>
      <c r="O140" s="3"/>
      <c r="P140" s="3"/>
      <c r="Q140" s="3"/>
      <c r="R140" s="3"/>
      <c r="S140" s="3"/>
      <c r="T140" s="3"/>
      <c r="U140" s="3"/>
      <c r="V140" s="3"/>
      <c r="W140" s="3"/>
      <c r="X140" s="3"/>
      <c r="Y140" s="3"/>
      <c r="Z140" s="3"/>
    </row>
    <row r="141" spans="1:26" ht="15.75" customHeight="1">
      <c r="A141" s="47"/>
      <c r="B141" s="47"/>
      <c r="C141" s="48"/>
      <c r="D141" s="48"/>
      <c r="E141" s="48"/>
      <c r="F141" s="48"/>
      <c r="G141" s="48"/>
      <c r="H141" s="1"/>
      <c r="I141" s="3"/>
      <c r="J141" s="3"/>
      <c r="K141" s="3"/>
      <c r="L141" s="3"/>
      <c r="M141" s="3"/>
      <c r="N141" s="3"/>
      <c r="O141" s="3"/>
      <c r="P141" s="3"/>
      <c r="Q141" s="3"/>
      <c r="R141" s="3"/>
      <c r="S141" s="3"/>
      <c r="T141" s="3"/>
      <c r="U141" s="3"/>
      <c r="V141" s="3"/>
      <c r="W141" s="3"/>
      <c r="X141" s="3"/>
      <c r="Y141" s="3"/>
      <c r="Z141" s="3"/>
    </row>
    <row r="142" spans="1:26" ht="15.75" customHeight="1">
      <c r="A142" s="47"/>
      <c r="B142" s="47"/>
      <c r="C142" s="48"/>
      <c r="D142" s="48"/>
      <c r="E142" s="48"/>
      <c r="F142" s="48"/>
      <c r="G142" s="48"/>
      <c r="H142" s="1"/>
      <c r="I142" s="3"/>
      <c r="J142" s="3"/>
      <c r="K142" s="3"/>
      <c r="L142" s="3"/>
      <c r="M142" s="3"/>
      <c r="N142" s="3"/>
      <c r="O142" s="3"/>
      <c r="P142" s="3"/>
      <c r="Q142" s="3"/>
      <c r="R142" s="3"/>
      <c r="S142" s="3"/>
      <c r="T142" s="3"/>
      <c r="U142" s="3"/>
      <c r="V142" s="3"/>
      <c r="W142" s="3"/>
      <c r="X142" s="3"/>
      <c r="Y142" s="3"/>
      <c r="Z142" s="3"/>
    </row>
    <row r="143" spans="1:26" ht="15.75" customHeight="1">
      <c r="A143" s="47"/>
      <c r="B143" s="47"/>
      <c r="C143" s="48"/>
      <c r="D143" s="48"/>
      <c r="E143" s="48"/>
      <c r="F143" s="48"/>
      <c r="G143" s="48"/>
      <c r="H143" s="1"/>
      <c r="I143" s="3"/>
      <c r="J143" s="3"/>
      <c r="K143" s="3"/>
      <c r="L143" s="3"/>
      <c r="M143" s="3"/>
      <c r="N143" s="3"/>
      <c r="O143" s="3"/>
      <c r="P143" s="3"/>
      <c r="Q143" s="3"/>
      <c r="R143" s="3"/>
      <c r="S143" s="3"/>
      <c r="T143" s="3"/>
      <c r="U143" s="3"/>
      <c r="V143" s="3"/>
      <c r="W143" s="3"/>
      <c r="X143" s="3"/>
      <c r="Y143" s="3"/>
      <c r="Z143" s="3"/>
    </row>
    <row r="144" spans="1:26" ht="15.75" customHeight="1">
      <c r="A144" s="47"/>
      <c r="B144" s="47"/>
      <c r="C144" s="48"/>
      <c r="D144" s="48"/>
      <c r="E144" s="48"/>
      <c r="F144" s="48"/>
      <c r="G144" s="48"/>
      <c r="H144" s="1"/>
      <c r="I144" s="3"/>
      <c r="J144" s="3"/>
      <c r="K144" s="3"/>
      <c r="L144" s="3"/>
      <c r="M144" s="3"/>
      <c r="N144" s="3"/>
      <c r="O144" s="3"/>
      <c r="P144" s="3"/>
      <c r="Q144" s="3"/>
      <c r="R144" s="3"/>
      <c r="S144" s="3"/>
      <c r="T144" s="3"/>
      <c r="U144" s="3"/>
      <c r="V144" s="3"/>
      <c r="W144" s="3"/>
      <c r="X144" s="3"/>
      <c r="Y144" s="3"/>
      <c r="Z144" s="3"/>
    </row>
    <row r="145" spans="1:26" ht="15.75" customHeight="1">
      <c r="A145" s="47"/>
      <c r="B145" s="47"/>
      <c r="C145" s="48"/>
      <c r="D145" s="48"/>
      <c r="E145" s="48"/>
      <c r="F145" s="48"/>
      <c r="G145" s="48"/>
      <c r="H145" s="1"/>
      <c r="I145" s="3"/>
      <c r="J145" s="3"/>
      <c r="K145" s="3"/>
      <c r="L145" s="3"/>
      <c r="M145" s="3"/>
      <c r="N145" s="3"/>
      <c r="O145" s="3"/>
      <c r="P145" s="3"/>
      <c r="Q145" s="3"/>
      <c r="R145" s="3"/>
      <c r="S145" s="3"/>
      <c r="T145" s="3"/>
      <c r="U145" s="3"/>
      <c r="V145" s="3"/>
      <c r="W145" s="3"/>
      <c r="X145" s="3"/>
      <c r="Y145" s="3"/>
      <c r="Z145" s="3"/>
    </row>
    <row r="146" spans="1:26" ht="15.75" customHeight="1">
      <c r="A146" s="47"/>
      <c r="B146" s="47"/>
      <c r="C146" s="48"/>
      <c r="D146" s="48"/>
      <c r="E146" s="48"/>
      <c r="F146" s="48"/>
      <c r="G146" s="48"/>
      <c r="H146" s="1"/>
      <c r="I146" s="3"/>
      <c r="J146" s="3"/>
      <c r="K146" s="3"/>
      <c r="L146" s="3"/>
      <c r="M146" s="3"/>
      <c r="N146" s="3"/>
      <c r="O146" s="3"/>
      <c r="P146" s="3"/>
      <c r="Q146" s="3"/>
      <c r="R146" s="3"/>
      <c r="S146" s="3"/>
      <c r="T146" s="3"/>
      <c r="U146" s="3"/>
      <c r="V146" s="3"/>
      <c r="W146" s="3"/>
      <c r="X146" s="3"/>
      <c r="Y146" s="3"/>
      <c r="Z146" s="3"/>
    </row>
    <row r="147" spans="1:26" ht="15.75" customHeight="1">
      <c r="A147" s="47"/>
      <c r="B147" s="47"/>
      <c r="C147" s="48"/>
      <c r="D147" s="48"/>
      <c r="E147" s="48"/>
      <c r="F147" s="48"/>
      <c r="G147" s="48"/>
      <c r="H147" s="1"/>
      <c r="I147" s="3"/>
      <c r="J147" s="3"/>
      <c r="K147" s="3"/>
      <c r="L147" s="3"/>
      <c r="M147" s="3"/>
      <c r="N147" s="3"/>
      <c r="O147" s="3"/>
      <c r="P147" s="3"/>
      <c r="Q147" s="3"/>
      <c r="R147" s="3"/>
      <c r="S147" s="3"/>
      <c r="T147" s="3"/>
      <c r="U147" s="3"/>
      <c r="V147" s="3"/>
      <c r="W147" s="3"/>
      <c r="X147" s="3"/>
      <c r="Y147" s="3"/>
      <c r="Z147" s="3"/>
    </row>
    <row r="148" spans="1:26" ht="15.75" customHeight="1">
      <c r="A148" s="47"/>
      <c r="B148" s="47"/>
      <c r="C148" s="48"/>
      <c r="D148" s="48"/>
      <c r="E148" s="48"/>
      <c r="F148" s="48"/>
      <c r="G148" s="48"/>
      <c r="H148" s="1"/>
      <c r="I148" s="3"/>
      <c r="J148" s="3"/>
      <c r="K148" s="3"/>
      <c r="L148" s="3"/>
      <c r="M148" s="3"/>
      <c r="N148" s="3"/>
      <c r="O148" s="3"/>
      <c r="P148" s="3"/>
      <c r="Q148" s="3"/>
      <c r="R148" s="3"/>
      <c r="S148" s="3"/>
      <c r="T148" s="3"/>
      <c r="U148" s="3"/>
      <c r="V148" s="3"/>
      <c r="W148" s="3"/>
      <c r="X148" s="3"/>
      <c r="Y148" s="3"/>
      <c r="Z148" s="3"/>
    </row>
    <row r="149" spans="1:26" ht="15.75" customHeight="1">
      <c r="A149" s="47"/>
      <c r="B149" s="47"/>
      <c r="C149" s="48"/>
      <c r="D149" s="48"/>
      <c r="E149" s="48"/>
      <c r="F149" s="48"/>
      <c r="G149" s="48"/>
      <c r="H149" s="1"/>
      <c r="I149" s="3"/>
      <c r="J149" s="3"/>
      <c r="K149" s="3"/>
      <c r="L149" s="3"/>
      <c r="M149" s="3"/>
      <c r="N149" s="3"/>
      <c r="O149" s="3"/>
      <c r="P149" s="3"/>
      <c r="Q149" s="3"/>
      <c r="R149" s="3"/>
      <c r="S149" s="3"/>
      <c r="T149" s="3"/>
      <c r="U149" s="3"/>
      <c r="V149" s="3"/>
      <c r="W149" s="3"/>
      <c r="X149" s="3"/>
      <c r="Y149" s="3"/>
      <c r="Z149" s="3"/>
    </row>
    <row r="150" spans="1:26" ht="15.75" customHeight="1">
      <c r="A150" s="47"/>
      <c r="B150" s="47"/>
      <c r="C150" s="48"/>
      <c r="D150" s="48"/>
      <c r="E150" s="48"/>
      <c r="F150" s="48"/>
      <c r="G150" s="48"/>
      <c r="H150" s="1"/>
      <c r="I150" s="3"/>
      <c r="J150" s="3"/>
      <c r="K150" s="3"/>
      <c r="L150" s="3"/>
      <c r="M150" s="3"/>
      <c r="N150" s="3"/>
      <c r="O150" s="3"/>
      <c r="P150" s="3"/>
      <c r="Q150" s="3"/>
      <c r="R150" s="3"/>
      <c r="S150" s="3"/>
      <c r="T150" s="3"/>
      <c r="U150" s="3"/>
      <c r="V150" s="3"/>
      <c r="W150" s="3"/>
      <c r="X150" s="3"/>
      <c r="Y150" s="3"/>
      <c r="Z150" s="3"/>
    </row>
    <row r="151" spans="1:26" ht="15.75" customHeight="1">
      <c r="A151" s="47"/>
      <c r="B151" s="47"/>
      <c r="C151" s="48"/>
      <c r="D151" s="48"/>
      <c r="E151" s="48"/>
      <c r="F151" s="48"/>
      <c r="G151" s="48"/>
      <c r="H151" s="1"/>
      <c r="I151" s="3"/>
      <c r="J151" s="3"/>
      <c r="K151" s="3"/>
      <c r="L151" s="3"/>
      <c r="M151" s="3"/>
      <c r="N151" s="3"/>
      <c r="O151" s="3"/>
      <c r="P151" s="3"/>
      <c r="Q151" s="3"/>
      <c r="R151" s="3"/>
      <c r="S151" s="3"/>
      <c r="T151" s="3"/>
      <c r="U151" s="3"/>
      <c r="V151" s="3"/>
      <c r="W151" s="3"/>
      <c r="X151" s="3"/>
      <c r="Y151" s="3"/>
      <c r="Z151" s="3"/>
    </row>
    <row r="152" spans="1:26" ht="15.75" customHeight="1">
      <c r="A152" s="47"/>
      <c r="B152" s="47"/>
      <c r="C152" s="48"/>
      <c r="D152" s="48"/>
      <c r="E152" s="48"/>
      <c r="F152" s="48"/>
      <c r="G152" s="48"/>
      <c r="H152" s="1"/>
      <c r="I152" s="3"/>
      <c r="J152" s="3"/>
      <c r="K152" s="3"/>
      <c r="L152" s="3"/>
      <c r="M152" s="3"/>
      <c r="N152" s="3"/>
      <c r="O152" s="3"/>
      <c r="P152" s="3"/>
      <c r="Q152" s="3"/>
      <c r="R152" s="3"/>
      <c r="S152" s="3"/>
      <c r="T152" s="3"/>
      <c r="U152" s="3"/>
      <c r="V152" s="3"/>
      <c r="W152" s="3"/>
      <c r="X152" s="3"/>
      <c r="Y152" s="3"/>
      <c r="Z152" s="3"/>
    </row>
    <row r="153" spans="1:26" ht="15.75" customHeight="1">
      <c r="A153" s="47"/>
      <c r="B153" s="47"/>
      <c r="C153" s="48"/>
      <c r="D153" s="48"/>
      <c r="E153" s="48"/>
      <c r="F153" s="48"/>
      <c r="G153" s="48"/>
      <c r="H153" s="1"/>
      <c r="I153" s="3"/>
      <c r="J153" s="3"/>
      <c r="K153" s="3"/>
      <c r="L153" s="3"/>
      <c r="M153" s="3"/>
      <c r="N153" s="3"/>
      <c r="O153" s="3"/>
      <c r="P153" s="3"/>
      <c r="Q153" s="3"/>
      <c r="R153" s="3"/>
      <c r="S153" s="3"/>
      <c r="T153" s="3"/>
      <c r="U153" s="3"/>
      <c r="V153" s="3"/>
      <c r="W153" s="3"/>
      <c r="X153" s="3"/>
      <c r="Y153" s="3"/>
      <c r="Z153" s="3"/>
    </row>
    <row r="154" spans="1:26" ht="15.75" customHeight="1">
      <c r="A154" s="47"/>
      <c r="B154" s="47"/>
      <c r="C154" s="48"/>
      <c r="D154" s="48"/>
      <c r="E154" s="48"/>
      <c r="F154" s="48"/>
      <c r="G154" s="48"/>
      <c r="H154" s="1"/>
      <c r="I154" s="3"/>
      <c r="J154" s="3"/>
      <c r="K154" s="3"/>
      <c r="L154" s="3"/>
      <c r="M154" s="3"/>
      <c r="N154" s="3"/>
      <c r="O154" s="3"/>
      <c r="P154" s="3"/>
      <c r="Q154" s="3"/>
      <c r="R154" s="3"/>
      <c r="S154" s="3"/>
      <c r="T154" s="3"/>
      <c r="U154" s="3"/>
      <c r="V154" s="3"/>
      <c r="W154" s="3"/>
      <c r="X154" s="3"/>
      <c r="Y154" s="3"/>
      <c r="Z154" s="3"/>
    </row>
    <row r="155" spans="1:26" ht="15.75" customHeight="1">
      <c r="A155" s="47"/>
      <c r="B155" s="47"/>
      <c r="C155" s="48"/>
      <c r="D155" s="48"/>
      <c r="E155" s="48"/>
      <c r="F155" s="48"/>
      <c r="G155" s="48"/>
      <c r="H155" s="1"/>
      <c r="I155" s="3"/>
      <c r="J155" s="3"/>
      <c r="K155" s="3"/>
      <c r="L155" s="3"/>
      <c r="M155" s="3"/>
      <c r="N155" s="3"/>
      <c r="O155" s="3"/>
      <c r="P155" s="3"/>
      <c r="Q155" s="3"/>
      <c r="R155" s="3"/>
      <c r="S155" s="3"/>
      <c r="T155" s="3"/>
      <c r="U155" s="3"/>
      <c r="V155" s="3"/>
      <c r="W155" s="3"/>
      <c r="X155" s="3"/>
      <c r="Y155" s="3"/>
      <c r="Z155" s="3"/>
    </row>
    <row r="156" spans="1:26" ht="15.75" customHeight="1">
      <c r="A156" s="47"/>
      <c r="B156" s="47"/>
      <c r="C156" s="48"/>
      <c r="D156" s="48"/>
      <c r="E156" s="48"/>
      <c r="F156" s="48"/>
      <c r="G156" s="48"/>
      <c r="H156" s="1"/>
      <c r="I156" s="3"/>
      <c r="J156" s="3"/>
      <c r="K156" s="3"/>
      <c r="L156" s="3"/>
      <c r="M156" s="3"/>
      <c r="N156" s="3"/>
      <c r="O156" s="3"/>
      <c r="P156" s="3"/>
      <c r="Q156" s="3"/>
      <c r="R156" s="3"/>
      <c r="S156" s="3"/>
      <c r="T156" s="3"/>
      <c r="U156" s="3"/>
      <c r="V156" s="3"/>
      <c r="W156" s="3"/>
      <c r="X156" s="3"/>
      <c r="Y156" s="3"/>
      <c r="Z156" s="3"/>
    </row>
    <row r="157" spans="1:26" ht="15.75" customHeight="1">
      <c r="A157" s="47"/>
      <c r="B157" s="47"/>
      <c r="C157" s="48"/>
      <c r="D157" s="48"/>
      <c r="E157" s="48"/>
      <c r="F157" s="48"/>
      <c r="G157" s="48"/>
      <c r="H157" s="1"/>
      <c r="I157" s="3"/>
      <c r="J157" s="3"/>
      <c r="K157" s="3"/>
      <c r="L157" s="3"/>
      <c r="M157" s="3"/>
      <c r="N157" s="3"/>
      <c r="O157" s="3"/>
      <c r="P157" s="3"/>
      <c r="Q157" s="3"/>
      <c r="R157" s="3"/>
      <c r="S157" s="3"/>
      <c r="T157" s="3"/>
      <c r="U157" s="3"/>
      <c r="V157" s="3"/>
      <c r="W157" s="3"/>
      <c r="X157" s="3"/>
      <c r="Y157" s="3"/>
      <c r="Z157" s="3"/>
    </row>
    <row r="158" spans="1:26" ht="15.75" customHeight="1">
      <c r="A158" s="47"/>
      <c r="B158" s="47"/>
      <c r="C158" s="48"/>
      <c r="D158" s="48"/>
      <c r="E158" s="48"/>
      <c r="F158" s="48"/>
      <c r="G158" s="48"/>
      <c r="H158" s="1"/>
      <c r="I158" s="3"/>
      <c r="J158" s="3"/>
      <c r="K158" s="3"/>
      <c r="L158" s="3"/>
      <c r="M158" s="3"/>
      <c r="N158" s="3"/>
      <c r="O158" s="3"/>
      <c r="P158" s="3"/>
      <c r="Q158" s="3"/>
      <c r="R158" s="3"/>
      <c r="S158" s="3"/>
      <c r="T158" s="3"/>
      <c r="U158" s="3"/>
      <c r="V158" s="3"/>
      <c r="W158" s="3"/>
      <c r="X158" s="3"/>
      <c r="Y158" s="3"/>
      <c r="Z158" s="3"/>
    </row>
    <row r="159" spans="1:26" ht="15.75" customHeight="1">
      <c r="A159" s="47"/>
      <c r="B159" s="47"/>
      <c r="C159" s="48"/>
      <c r="D159" s="48"/>
      <c r="E159" s="48"/>
      <c r="F159" s="48"/>
      <c r="G159" s="48"/>
      <c r="H159" s="1"/>
      <c r="I159" s="3"/>
      <c r="J159" s="3"/>
      <c r="K159" s="3"/>
      <c r="L159" s="3"/>
      <c r="M159" s="3"/>
      <c r="N159" s="3"/>
      <c r="O159" s="3"/>
      <c r="P159" s="3"/>
      <c r="Q159" s="3"/>
      <c r="R159" s="3"/>
      <c r="S159" s="3"/>
      <c r="T159" s="3"/>
      <c r="U159" s="3"/>
      <c r="V159" s="3"/>
      <c r="W159" s="3"/>
      <c r="X159" s="3"/>
      <c r="Y159" s="3"/>
      <c r="Z159" s="3"/>
    </row>
    <row r="160" spans="1:26" ht="15.75" customHeight="1">
      <c r="A160" s="47"/>
      <c r="B160" s="47"/>
      <c r="C160" s="48"/>
      <c r="D160" s="48"/>
      <c r="E160" s="48"/>
      <c r="F160" s="48"/>
      <c r="G160" s="48"/>
      <c r="H160" s="1"/>
      <c r="I160" s="3"/>
      <c r="J160" s="3"/>
      <c r="K160" s="3"/>
      <c r="L160" s="3"/>
      <c r="M160" s="3"/>
      <c r="N160" s="3"/>
      <c r="O160" s="3"/>
      <c r="P160" s="3"/>
      <c r="Q160" s="3"/>
      <c r="R160" s="3"/>
      <c r="S160" s="3"/>
      <c r="T160" s="3"/>
      <c r="U160" s="3"/>
      <c r="V160" s="3"/>
      <c r="W160" s="3"/>
      <c r="X160" s="3"/>
      <c r="Y160" s="3"/>
      <c r="Z160" s="3"/>
    </row>
    <row r="161" spans="1:26" ht="15.75" customHeight="1">
      <c r="A161" s="47"/>
      <c r="B161" s="47"/>
      <c r="C161" s="48"/>
      <c r="D161" s="48"/>
      <c r="E161" s="48"/>
      <c r="F161" s="48"/>
      <c r="G161" s="48"/>
      <c r="H161" s="1"/>
      <c r="I161" s="3"/>
      <c r="J161" s="3"/>
      <c r="K161" s="3"/>
      <c r="L161" s="3"/>
      <c r="M161" s="3"/>
      <c r="N161" s="3"/>
      <c r="O161" s="3"/>
      <c r="P161" s="3"/>
      <c r="Q161" s="3"/>
      <c r="R161" s="3"/>
      <c r="S161" s="3"/>
      <c r="T161" s="3"/>
      <c r="U161" s="3"/>
      <c r="V161" s="3"/>
      <c r="W161" s="3"/>
      <c r="X161" s="3"/>
      <c r="Y161" s="3"/>
      <c r="Z161" s="3"/>
    </row>
    <row r="162" spans="1:26" ht="15.75" customHeight="1">
      <c r="A162" s="47"/>
      <c r="B162" s="47"/>
      <c r="C162" s="48"/>
      <c r="D162" s="48"/>
      <c r="E162" s="48"/>
      <c r="F162" s="48"/>
      <c r="G162" s="48"/>
      <c r="H162" s="1"/>
      <c r="I162" s="3"/>
      <c r="J162" s="3"/>
      <c r="K162" s="3"/>
      <c r="L162" s="3"/>
      <c r="M162" s="3"/>
      <c r="N162" s="3"/>
      <c r="O162" s="3"/>
      <c r="P162" s="3"/>
      <c r="Q162" s="3"/>
      <c r="R162" s="3"/>
      <c r="S162" s="3"/>
      <c r="T162" s="3"/>
      <c r="U162" s="3"/>
      <c r="V162" s="3"/>
      <c r="W162" s="3"/>
      <c r="X162" s="3"/>
      <c r="Y162" s="3"/>
      <c r="Z162" s="3"/>
    </row>
    <row r="163" spans="1:26" ht="15.75" customHeight="1">
      <c r="A163" s="47"/>
      <c r="B163" s="47"/>
      <c r="C163" s="48"/>
      <c r="D163" s="48"/>
      <c r="E163" s="48"/>
      <c r="F163" s="48"/>
      <c r="G163" s="48"/>
      <c r="H163" s="1"/>
      <c r="I163" s="3"/>
      <c r="J163" s="3"/>
      <c r="K163" s="3"/>
      <c r="L163" s="3"/>
      <c r="M163" s="3"/>
      <c r="N163" s="3"/>
      <c r="O163" s="3"/>
      <c r="P163" s="3"/>
      <c r="Q163" s="3"/>
      <c r="R163" s="3"/>
      <c r="S163" s="3"/>
      <c r="T163" s="3"/>
      <c r="U163" s="3"/>
      <c r="V163" s="3"/>
      <c r="W163" s="3"/>
      <c r="X163" s="3"/>
      <c r="Y163" s="3"/>
      <c r="Z163" s="3"/>
    </row>
    <row r="164" spans="1:26" ht="15.75" customHeight="1">
      <c r="A164" s="47"/>
      <c r="B164" s="47"/>
      <c r="C164" s="48"/>
      <c r="D164" s="48"/>
      <c r="E164" s="48"/>
      <c r="F164" s="48"/>
      <c r="G164" s="48"/>
      <c r="H164" s="1"/>
      <c r="I164" s="3"/>
      <c r="J164" s="3"/>
      <c r="K164" s="3"/>
      <c r="L164" s="3"/>
      <c r="M164" s="3"/>
      <c r="N164" s="3"/>
      <c r="O164" s="3"/>
      <c r="P164" s="3"/>
      <c r="Q164" s="3"/>
      <c r="R164" s="3"/>
      <c r="S164" s="3"/>
      <c r="T164" s="3"/>
      <c r="U164" s="3"/>
      <c r="V164" s="3"/>
      <c r="W164" s="3"/>
      <c r="X164" s="3"/>
      <c r="Y164" s="3"/>
      <c r="Z164" s="3"/>
    </row>
    <row r="165" spans="1:26" ht="15.75" customHeight="1">
      <c r="A165" s="47"/>
      <c r="B165" s="47"/>
      <c r="C165" s="48"/>
      <c r="D165" s="48"/>
      <c r="E165" s="48"/>
      <c r="F165" s="48"/>
      <c r="G165" s="48"/>
      <c r="H165" s="1"/>
      <c r="I165" s="3"/>
      <c r="J165" s="3"/>
      <c r="K165" s="3"/>
      <c r="L165" s="3"/>
      <c r="M165" s="3"/>
      <c r="N165" s="3"/>
      <c r="O165" s="3"/>
      <c r="P165" s="3"/>
      <c r="Q165" s="3"/>
      <c r="R165" s="3"/>
      <c r="S165" s="3"/>
      <c r="T165" s="3"/>
      <c r="U165" s="3"/>
      <c r="V165" s="3"/>
      <c r="W165" s="3"/>
      <c r="X165" s="3"/>
      <c r="Y165" s="3"/>
      <c r="Z165" s="3"/>
    </row>
    <row r="166" spans="1:26" ht="15.75" customHeight="1">
      <c r="A166" s="47"/>
      <c r="B166" s="47"/>
      <c r="C166" s="48"/>
      <c r="D166" s="48"/>
      <c r="E166" s="48"/>
      <c r="F166" s="48"/>
      <c r="G166" s="48"/>
      <c r="H166" s="1"/>
      <c r="I166" s="3"/>
      <c r="J166" s="3"/>
      <c r="K166" s="3"/>
      <c r="L166" s="3"/>
      <c r="M166" s="3"/>
      <c r="N166" s="3"/>
      <c r="O166" s="3"/>
      <c r="P166" s="3"/>
      <c r="Q166" s="3"/>
      <c r="R166" s="3"/>
      <c r="S166" s="3"/>
      <c r="T166" s="3"/>
      <c r="U166" s="3"/>
      <c r="V166" s="3"/>
      <c r="W166" s="3"/>
      <c r="X166" s="3"/>
      <c r="Y166" s="3"/>
      <c r="Z166" s="3"/>
    </row>
    <row r="167" spans="1:26" ht="15.75" customHeight="1">
      <c r="A167" s="47"/>
      <c r="B167" s="47"/>
      <c r="C167" s="48"/>
      <c r="D167" s="48"/>
      <c r="E167" s="48"/>
      <c r="F167" s="48"/>
      <c r="G167" s="48"/>
      <c r="H167" s="1"/>
      <c r="I167" s="3"/>
      <c r="J167" s="3"/>
      <c r="K167" s="3"/>
      <c r="L167" s="3"/>
      <c r="M167" s="3"/>
      <c r="N167" s="3"/>
      <c r="O167" s="3"/>
      <c r="P167" s="3"/>
      <c r="Q167" s="3"/>
      <c r="R167" s="3"/>
      <c r="S167" s="3"/>
      <c r="T167" s="3"/>
      <c r="U167" s="3"/>
      <c r="V167" s="3"/>
      <c r="W167" s="3"/>
      <c r="X167" s="3"/>
      <c r="Y167" s="3"/>
      <c r="Z167" s="3"/>
    </row>
    <row r="168" spans="1:26" ht="15.75" customHeight="1">
      <c r="A168" s="47"/>
      <c r="B168" s="47"/>
      <c r="C168" s="48"/>
      <c r="D168" s="48"/>
      <c r="E168" s="48"/>
      <c r="F168" s="48"/>
      <c r="G168" s="48"/>
      <c r="H168" s="1"/>
      <c r="I168" s="3"/>
      <c r="J168" s="3"/>
      <c r="K168" s="3"/>
      <c r="L168" s="3"/>
      <c r="M168" s="3"/>
      <c r="N168" s="3"/>
      <c r="O168" s="3"/>
      <c r="P168" s="3"/>
      <c r="Q168" s="3"/>
      <c r="R168" s="3"/>
      <c r="S168" s="3"/>
      <c r="T168" s="3"/>
      <c r="U168" s="3"/>
      <c r="V168" s="3"/>
      <c r="W168" s="3"/>
      <c r="X168" s="3"/>
      <c r="Y168" s="3"/>
      <c r="Z168" s="3"/>
    </row>
    <row r="169" spans="1:26" ht="15.75" customHeight="1">
      <c r="A169" s="47"/>
      <c r="B169" s="47"/>
      <c r="C169" s="48"/>
      <c r="D169" s="48"/>
      <c r="E169" s="48"/>
      <c r="F169" s="48"/>
      <c r="G169" s="48"/>
      <c r="H169" s="1"/>
      <c r="I169" s="3"/>
      <c r="J169" s="3"/>
      <c r="K169" s="3"/>
      <c r="L169" s="3"/>
      <c r="M169" s="3"/>
      <c r="N169" s="3"/>
      <c r="O169" s="3"/>
      <c r="P169" s="3"/>
      <c r="Q169" s="3"/>
      <c r="R169" s="3"/>
      <c r="S169" s="3"/>
      <c r="T169" s="3"/>
      <c r="U169" s="3"/>
      <c r="V169" s="3"/>
      <c r="W169" s="3"/>
      <c r="X169" s="3"/>
      <c r="Y169" s="3"/>
      <c r="Z169" s="3"/>
    </row>
    <row r="170" spans="1:26" ht="15.75" customHeight="1">
      <c r="A170" s="47"/>
      <c r="B170" s="47"/>
      <c r="C170" s="48"/>
      <c r="D170" s="48"/>
      <c r="E170" s="48"/>
      <c r="F170" s="48"/>
      <c r="G170" s="48"/>
      <c r="H170" s="1"/>
      <c r="I170" s="3"/>
      <c r="J170" s="3"/>
      <c r="K170" s="3"/>
      <c r="L170" s="3"/>
      <c r="M170" s="3"/>
      <c r="N170" s="3"/>
      <c r="O170" s="3"/>
      <c r="P170" s="3"/>
      <c r="Q170" s="3"/>
      <c r="R170" s="3"/>
      <c r="S170" s="3"/>
      <c r="T170" s="3"/>
      <c r="U170" s="3"/>
      <c r="V170" s="3"/>
      <c r="W170" s="3"/>
      <c r="X170" s="3"/>
      <c r="Y170" s="3"/>
      <c r="Z170" s="3"/>
    </row>
    <row r="171" spans="1:26" ht="15.75" customHeight="1">
      <c r="A171" s="47"/>
      <c r="B171" s="47"/>
      <c r="C171" s="48"/>
      <c r="D171" s="48"/>
      <c r="E171" s="48"/>
      <c r="F171" s="48"/>
      <c r="G171" s="48"/>
      <c r="H171" s="1"/>
      <c r="I171" s="3"/>
      <c r="J171" s="3"/>
      <c r="K171" s="3"/>
      <c r="L171" s="3"/>
      <c r="M171" s="3"/>
      <c r="N171" s="3"/>
      <c r="O171" s="3"/>
      <c r="P171" s="3"/>
      <c r="Q171" s="3"/>
      <c r="R171" s="3"/>
      <c r="S171" s="3"/>
      <c r="T171" s="3"/>
      <c r="U171" s="3"/>
      <c r="V171" s="3"/>
      <c r="W171" s="3"/>
      <c r="X171" s="3"/>
      <c r="Y171" s="3"/>
      <c r="Z171" s="3"/>
    </row>
    <row r="172" spans="1:26" ht="15.75" customHeight="1">
      <c r="A172" s="47"/>
      <c r="B172" s="47"/>
      <c r="C172" s="48"/>
      <c r="D172" s="48"/>
      <c r="E172" s="48"/>
      <c r="F172" s="48"/>
      <c r="G172" s="48"/>
      <c r="H172" s="1"/>
      <c r="I172" s="3"/>
      <c r="J172" s="3"/>
      <c r="K172" s="3"/>
      <c r="L172" s="3"/>
      <c r="M172" s="3"/>
      <c r="N172" s="3"/>
      <c r="O172" s="3"/>
      <c r="P172" s="3"/>
      <c r="Q172" s="3"/>
      <c r="R172" s="3"/>
      <c r="S172" s="3"/>
      <c r="T172" s="3"/>
      <c r="U172" s="3"/>
      <c r="V172" s="3"/>
      <c r="W172" s="3"/>
      <c r="X172" s="3"/>
      <c r="Y172" s="3"/>
      <c r="Z172" s="3"/>
    </row>
    <row r="173" spans="1:26" ht="15.75" customHeight="1">
      <c r="A173" s="47"/>
      <c r="B173" s="47"/>
      <c r="C173" s="48"/>
      <c r="D173" s="48"/>
      <c r="E173" s="48"/>
      <c r="F173" s="48"/>
      <c r="G173" s="48"/>
      <c r="H173" s="1"/>
      <c r="I173" s="3"/>
      <c r="J173" s="3"/>
      <c r="K173" s="3"/>
      <c r="L173" s="3"/>
      <c r="M173" s="3"/>
      <c r="N173" s="3"/>
      <c r="O173" s="3"/>
      <c r="P173" s="3"/>
      <c r="Q173" s="3"/>
      <c r="R173" s="3"/>
      <c r="S173" s="3"/>
      <c r="T173" s="3"/>
      <c r="U173" s="3"/>
      <c r="V173" s="3"/>
      <c r="W173" s="3"/>
      <c r="X173" s="3"/>
      <c r="Y173" s="3"/>
      <c r="Z173" s="3"/>
    </row>
    <row r="174" spans="1:26" ht="15.75" customHeight="1">
      <c r="A174" s="47"/>
      <c r="B174" s="47"/>
      <c r="C174" s="48"/>
      <c r="D174" s="48"/>
      <c r="E174" s="48"/>
      <c r="F174" s="48"/>
      <c r="G174" s="48"/>
      <c r="H174" s="1"/>
      <c r="I174" s="3"/>
      <c r="J174" s="3"/>
      <c r="K174" s="3"/>
      <c r="L174" s="3"/>
      <c r="M174" s="3"/>
      <c r="N174" s="3"/>
      <c r="O174" s="3"/>
      <c r="P174" s="3"/>
      <c r="Q174" s="3"/>
      <c r="R174" s="3"/>
      <c r="S174" s="3"/>
      <c r="T174" s="3"/>
      <c r="U174" s="3"/>
      <c r="V174" s="3"/>
      <c r="W174" s="3"/>
      <c r="X174" s="3"/>
      <c r="Y174" s="3"/>
      <c r="Z174" s="3"/>
    </row>
    <row r="175" spans="1:26" ht="15.75" customHeight="1">
      <c r="A175" s="47"/>
      <c r="B175" s="47"/>
      <c r="C175" s="48"/>
      <c r="D175" s="48"/>
      <c r="E175" s="48"/>
      <c r="F175" s="48"/>
      <c r="G175" s="48"/>
      <c r="H175" s="1"/>
      <c r="I175" s="3"/>
      <c r="J175" s="3"/>
      <c r="K175" s="3"/>
      <c r="L175" s="3"/>
      <c r="M175" s="3"/>
      <c r="N175" s="3"/>
      <c r="O175" s="3"/>
      <c r="P175" s="3"/>
      <c r="Q175" s="3"/>
      <c r="R175" s="3"/>
      <c r="S175" s="3"/>
      <c r="T175" s="3"/>
      <c r="U175" s="3"/>
      <c r="V175" s="3"/>
      <c r="W175" s="3"/>
      <c r="X175" s="3"/>
      <c r="Y175" s="3"/>
      <c r="Z175" s="3"/>
    </row>
    <row r="176" spans="1:26" ht="15.75" customHeight="1">
      <c r="A176" s="47"/>
      <c r="B176" s="47"/>
      <c r="C176" s="48"/>
      <c r="D176" s="48"/>
      <c r="E176" s="48"/>
      <c r="F176" s="48"/>
      <c r="G176" s="48"/>
      <c r="H176" s="1"/>
      <c r="I176" s="3"/>
      <c r="J176" s="3"/>
      <c r="K176" s="3"/>
      <c r="L176" s="3"/>
      <c r="M176" s="3"/>
      <c r="N176" s="3"/>
      <c r="O176" s="3"/>
      <c r="P176" s="3"/>
      <c r="Q176" s="3"/>
      <c r="R176" s="3"/>
      <c r="S176" s="3"/>
      <c r="T176" s="3"/>
      <c r="U176" s="3"/>
      <c r="V176" s="3"/>
      <c r="W176" s="3"/>
      <c r="X176" s="3"/>
      <c r="Y176" s="3"/>
      <c r="Z176" s="3"/>
    </row>
    <row r="177" spans="1:26" ht="15.75" customHeight="1">
      <c r="A177" s="47"/>
      <c r="B177" s="47"/>
      <c r="C177" s="48"/>
      <c r="D177" s="48"/>
      <c r="E177" s="48"/>
      <c r="F177" s="48"/>
      <c r="G177" s="48"/>
      <c r="H177" s="1"/>
      <c r="I177" s="3"/>
      <c r="J177" s="3"/>
      <c r="K177" s="3"/>
      <c r="L177" s="3"/>
      <c r="M177" s="3"/>
      <c r="N177" s="3"/>
      <c r="O177" s="3"/>
      <c r="P177" s="3"/>
      <c r="Q177" s="3"/>
      <c r="R177" s="3"/>
      <c r="S177" s="3"/>
      <c r="T177" s="3"/>
      <c r="U177" s="3"/>
      <c r="V177" s="3"/>
      <c r="W177" s="3"/>
      <c r="X177" s="3"/>
      <c r="Y177" s="3"/>
      <c r="Z177" s="3"/>
    </row>
    <row r="178" spans="1:26" ht="15.75" customHeight="1">
      <c r="A178" s="47"/>
      <c r="B178" s="47"/>
      <c r="C178" s="48"/>
      <c r="D178" s="48"/>
      <c r="E178" s="48"/>
      <c r="F178" s="48"/>
      <c r="G178" s="48"/>
      <c r="H178" s="1"/>
      <c r="I178" s="3"/>
      <c r="J178" s="3"/>
      <c r="K178" s="3"/>
      <c r="L178" s="3"/>
      <c r="M178" s="3"/>
      <c r="N178" s="3"/>
      <c r="O178" s="3"/>
      <c r="P178" s="3"/>
      <c r="Q178" s="3"/>
      <c r="R178" s="3"/>
      <c r="S178" s="3"/>
      <c r="T178" s="3"/>
      <c r="U178" s="3"/>
      <c r="V178" s="3"/>
      <c r="W178" s="3"/>
      <c r="X178" s="3"/>
      <c r="Y178" s="3"/>
      <c r="Z178" s="3"/>
    </row>
    <row r="179" spans="1:26" ht="15.75" customHeight="1">
      <c r="A179" s="47"/>
      <c r="B179" s="47"/>
      <c r="C179" s="48"/>
      <c r="D179" s="48"/>
      <c r="E179" s="48"/>
      <c r="F179" s="48"/>
      <c r="G179" s="48"/>
      <c r="H179" s="1"/>
      <c r="I179" s="3"/>
      <c r="J179" s="3"/>
      <c r="K179" s="3"/>
      <c r="L179" s="3"/>
      <c r="M179" s="3"/>
      <c r="N179" s="3"/>
      <c r="O179" s="3"/>
      <c r="P179" s="3"/>
      <c r="Q179" s="3"/>
      <c r="R179" s="3"/>
      <c r="S179" s="3"/>
      <c r="T179" s="3"/>
      <c r="U179" s="3"/>
      <c r="V179" s="3"/>
      <c r="W179" s="3"/>
      <c r="X179" s="3"/>
      <c r="Y179" s="3"/>
      <c r="Z179" s="3"/>
    </row>
    <row r="180" spans="1:26" ht="15.75" customHeight="1">
      <c r="A180" s="47"/>
      <c r="B180" s="47"/>
      <c r="C180" s="48"/>
      <c r="D180" s="48"/>
      <c r="E180" s="48"/>
      <c r="F180" s="48"/>
      <c r="G180" s="48"/>
      <c r="H180" s="1"/>
      <c r="I180" s="3"/>
      <c r="J180" s="3"/>
      <c r="K180" s="3"/>
      <c r="L180" s="3"/>
      <c r="M180" s="3"/>
      <c r="N180" s="3"/>
      <c r="O180" s="3"/>
      <c r="P180" s="3"/>
      <c r="Q180" s="3"/>
      <c r="R180" s="3"/>
      <c r="S180" s="3"/>
      <c r="T180" s="3"/>
      <c r="U180" s="3"/>
      <c r="V180" s="3"/>
      <c r="W180" s="3"/>
      <c r="X180" s="3"/>
      <c r="Y180" s="3"/>
      <c r="Z180" s="3"/>
    </row>
    <row r="181" spans="1:26" ht="15.75" customHeight="1">
      <c r="A181" s="47"/>
      <c r="B181" s="47"/>
      <c r="C181" s="48"/>
      <c r="D181" s="48"/>
      <c r="E181" s="48"/>
      <c r="F181" s="48"/>
      <c r="G181" s="48"/>
      <c r="H181" s="1"/>
      <c r="I181" s="3"/>
      <c r="J181" s="3"/>
      <c r="K181" s="3"/>
      <c r="L181" s="3"/>
      <c r="M181" s="3"/>
      <c r="N181" s="3"/>
      <c r="O181" s="3"/>
      <c r="P181" s="3"/>
      <c r="Q181" s="3"/>
      <c r="R181" s="3"/>
      <c r="S181" s="3"/>
      <c r="T181" s="3"/>
      <c r="U181" s="3"/>
      <c r="V181" s="3"/>
      <c r="W181" s="3"/>
      <c r="X181" s="3"/>
      <c r="Y181" s="3"/>
      <c r="Z181" s="3"/>
    </row>
    <row r="182" spans="1:26" ht="15.75" customHeight="1">
      <c r="A182" s="47"/>
      <c r="B182" s="47"/>
      <c r="C182" s="48"/>
      <c r="D182" s="48"/>
      <c r="E182" s="48"/>
      <c r="F182" s="48"/>
      <c r="G182" s="48"/>
      <c r="H182" s="1"/>
      <c r="I182" s="3"/>
      <c r="J182" s="3"/>
      <c r="K182" s="3"/>
      <c r="L182" s="3"/>
      <c r="M182" s="3"/>
      <c r="N182" s="3"/>
      <c r="O182" s="3"/>
      <c r="P182" s="3"/>
      <c r="Q182" s="3"/>
      <c r="R182" s="3"/>
      <c r="S182" s="3"/>
      <c r="T182" s="3"/>
      <c r="U182" s="3"/>
      <c r="V182" s="3"/>
      <c r="W182" s="3"/>
      <c r="X182" s="3"/>
      <c r="Y182" s="3"/>
      <c r="Z182" s="3"/>
    </row>
    <row r="183" spans="1:26" ht="15.75" customHeight="1">
      <c r="A183" s="47"/>
      <c r="B183" s="47"/>
      <c r="C183" s="48"/>
      <c r="D183" s="48"/>
      <c r="E183" s="48"/>
      <c r="F183" s="48"/>
      <c r="G183" s="48"/>
      <c r="H183" s="1"/>
      <c r="I183" s="3"/>
      <c r="J183" s="3"/>
      <c r="K183" s="3"/>
      <c r="L183" s="3"/>
      <c r="M183" s="3"/>
      <c r="N183" s="3"/>
      <c r="O183" s="3"/>
      <c r="P183" s="3"/>
      <c r="Q183" s="3"/>
      <c r="R183" s="3"/>
      <c r="S183" s="3"/>
      <c r="T183" s="3"/>
      <c r="U183" s="3"/>
      <c r="V183" s="3"/>
      <c r="W183" s="3"/>
      <c r="X183" s="3"/>
      <c r="Y183" s="3"/>
      <c r="Z183" s="3"/>
    </row>
    <row r="184" spans="1:26" ht="15.75" customHeight="1">
      <c r="A184" s="47"/>
      <c r="B184" s="47"/>
      <c r="C184" s="48"/>
      <c r="D184" s="48"/>
      <c r="E184" s="48"/>
      <c r="F184" s="48"/>
      <c r="G184" s="48"/>
      <c r="H184" s="1"/>
      <c r="I184" s="3"/>
      <c r="J184" s="3"/>
      <c r="K184" s="3"/>
      <c r="L184" s="3"/>
      <c r="M184" s="3"/>
      <c r="N184" s="3"/>
      <c r="O184" s="3"/>
      <c r="P184" s="3"/>
      <c r="Q184" s="3"/>
      <c r="R184" s="3"/>
      <c r="S184" s="3"/>
      <c r="T184" s="3"/>
      <c r="U184" s="3"/>
      <c r="V184" s="3"/>
      <c r="W184" s="3"/>
      <c r="X184" s="3"/>
      <c r="Y184" s="3"/>
      <c r="Z184" s="3"/>
    </row>
    <row r="185" spans="1:26" ht="15.75" customHeight="1">
      <c r="A185" s="47"/>
      <c r="B185" s="47"/>
      <c r="C185" s="48"/>
      <c r="D185" s="48"/>
      <c r="E185" s="48"/>
      <c r="F185" s="48"/>
      <c r="G185" s="48"/>
      <c r="H185" s="1"/>
      <c r="I185" s="3"/>
      <c r="J185" s="3"/>
      <c r="K185" s="3"/>
      <c r="L185" s="3"/>
      <c r="M185" s="3"/>
      <c r="N185" s="3"/>
      <c r="O185" s="3"/>
      <c r="P185" s="3"/>
      <c r="Q185" s="3"/>
      <c r="R185" s="3"/>
      <c r="S185" s="3"/>
      <c r="T185" s="3"/>
      <c r="U185" s="3"/>
      <c r="V185" s="3"/>
      <c r="W185" s="3"/>
      <c r="X185" s="3"/>
      <c r="Y185" s="3"/>
      <c r="Z185" s="3"/>
    </row>
    <row r="186" spans="1:26" ht="15.75" customHeight="1">
      <c r="A186" s="47"/>
      <c r="B186" s="47"/>
      <c r="C186" s="48"/>
      <c r="D186" s="48"/>
      <c r="E186" s="48"/>
      <c r="F186" s="48"/>
      <c r="G186" s="48"/>
      <c r="H186" s="1"/>
      <c r="I186" s="3"/>
      <c r="J186" s="3"/>
      <c r="K186" s="3"/>
      <c r="L186" s="3"/>
      <c r="M186" s="3"/>
      <c r="N186" s="3"/>
      <c r="O186" s="3"/>
      <c r="P186" s="3"/>
      <c r="Q186" s="3"/>
      <c r="R186" s="3"/>
      <c r="S186" s="3"/>
      <c r="T186" s="3"/>
      <c r="U186" s="3"/>
      <c r="V186" s="3"/>
      <c r="W186" s="3"/>
      <c r="X186" s="3"/>
      <c r="Y186" s="3"/>
      <c r="Z186" s="3"/>
    </row>
    <row r="187" spans="1:26" ht="15.75" customHeight="1">
      <c r="A187" s="47"/>
      <c r="B187" s="47"/>
      <c r="C187" s="48"/>
      <c r="D187" s="48"/>
      <c r="E187" s="48"/>
      <c r="F187" s="48"/>
      <c r="G187" s="48"/>
      <c r="H187" s="1"/>
      <c r="I187" s="3"/>
      <c r="J187" s="3"/>
      <c r="K187" s="3"/>
      <c r="L187" s="3"/>
      <c r="M187" s="3"/>
      <c r="N187" s="3"/>
      <c r="O187" s="3"/>
      <c r="P187" s="3"/>
      <c r="Q187" s="3"/>
      <c r="R187" s="3"/>
      <c r="S187" s="3"/>
      <c r="T187" s="3"/>
      <c r="U187" s="3"/>
      <c r="V187" s="3"/>
      <c r="W187" s="3"/>
      <c r="X187" s="3"/>
      <c r="Y187" s="3"/>
      <c r="Z187" s="3"/>
    </row>
    <row r="188" spans="1:26" ht="15.75" customHeight="1">
      <c r="A188" s="47"/>
      <c r="B188" s="47"/>
      <c r="C188" s="48"/>
      <c r="D188" s="48"/>
      <c r="E188" s="48"/>
      <c r="F188" s="48"/>
      <c r="G188" s="48"/>
      <c r="H188" s="1"/>
      <c r="I188" s="3"/>
      <c r="J188" s="3"/>
      <c r="K188" s="3"/>
      <c r="L188" s="3"/>
      <c r="M188" s="3"/>
      <c r="N188" s="3"/>
      <c r="O188" s="3"/>
      <c r="P188" s="3"/>
      <c r="Q188" s="3"/>
      <c r="R188" s="3"/>
      <c r="S188" s="3"/>
      <c r="T188" s="3"/>
      <c r="U188" s="3"/>
      <c r="V188" s="3"/>
      <c r="W188" s="3"/>
      <c r="X188" s="3"/>
      <c r="Y188" s="3"/>
      <c r="Z188" s="3"/>
    </row>
    <row r="189" spans="1:26" ht="15.75" customHeight="1">
      <c r="A189" s="47"/>
      <c r="B189" s="47"/>
      <c r="C189" s="48"/>
      <c r="D189" s="48"/>
      <c r="E189" s="48"/>
      <c r="F189" s="48"/>
      <c r="G189" s="48"/>
      <c r="H189" s="1"/>
      <c r="I189" s="3"/>
      <c r="J189" s="3"/>
      <c r="K189" s="3"/>
      <c r="L189" s="3"/>
      <c r="M189" s="3"/>
      <c r="N189" s="3"/>
      <c r="O189" s="3"/>
      <c r="P189" s="3"/>
      <c r="Q189" s="3"/>
      <c r="R189" s="3"/>
      <c r="S189" s="3"/>
      <c r="T189" s="3"/>
      <c r="U189" s="3"/>
      <c r="V189" s="3"/>
      <c r="W189" s="3"/>
      <c r="X189" s="3"/>
      <c r="Y189" s="3"/>
      <c r="Z189" s="3"/>
    </row>
    <row r="190" spans="1:26" ht="15.75" customHeight="1">
      <c r="A190" s="47"/>
      <c r="B190" s="47"/>
      <c r="C190" s="48"/>
      <c r="D190" s="48"/>
      <c r="E190" s="48"/>
      <c r="F190" s="48"/>
      <c r="G190" s="48"/>
      <c r="H190" s="1"/>
      <c r="I190" s="3"/>
      <c r="J190" s="3"/>
      <c r="K190" s="3"/>
      <c r="L190" s="3"/>
      <c r="M190" s="3"/>
      <c r="N190" s="3"/>
      <c r="O190" s="3"/>
      <c r="P190" s="3"/>
      <c r="Q190" s="3"/>
      <c r="R190" s="3"/>
      <c r="S190" s="3"/>
      <c r="T190" s="3"/>
      <c r="U190" s="3"/>
      <c r="V190" s="3"/>
      <c r="W190" s="3"/>
      <c r="X190" s="3"/>
      <c r="Y190" s="3"/>
      <c r="Z190" s="3"/>
    </row>
    <row r="191" spans="1:26" ht="15.75" customHeight="1">
      <c r="A191" s="47"/>
      <c r="B191" s="47"/>
      <c r="C191" s="48"/>
      <c r="D191" s="48"/>
      <c r="E191" s="48"/>
      <c r="F191" s="48"/>
      <c r="G191" s="48"/>
      <c r="H191" s="1"/>
      <c r="I191" s="3"/>
      <c r="J191" s="3"/>
      <c r="K191" s="3"/>
      <c r="L191" s="3"/>
      <c r="M191" s="3"/>
      <c r="N191" s="3"/>
      <c r="O191" s="3"/>
      <c r="P191" s="3"/>
      <c r="Q191" s="3"/>
      <c r="R191" s="3"/>
      <c r="S191" s="3"/>
      <c r="T191" s="3"/>
      <c r="U191" s="3"/>
      <c r="V191" s="3"/>
      <c r="W191" s="3"/>
      <c r="X191" s="3"/>
      <c r="Y191" s="3"/>
      <c r="Z191" s="3"/>
    </row>
    <row r="192" spans="1:26" ht="15.75" customHeight="1">
      <c r="A192" s="47"/>
      <c r="B192" s="47"/>
      <c r="C192" s="48"/>
      <c r="D192" s="48"/>
      <c r="E192" s="48"/>
      <c r="F192" s="48"/>
      <c r="G192" s="48"/>
      <c r="H192" s="1"/>
      <c r="I192" s="3"/>
      <c r="J192" s="3"/>
      <c r="K192" s="3"/>
      <c r="L192" s="3"/>
      <c r="M192" s="3"/>
      <c r="N192" s="3"/>
      <c r="O192" s="3"/>
      <c r="P192" s="3"/>
      <c r="Q192" s="3"/>
      <c r="R192" s="3"/>
      <c r="S192" s="3"/>
      <c r="T192" s="3"/>
      <c r="U192" s="3"/>
      <c r="V192" s="3"/>
      <c r="W192" s="3"/>
      <c r="X192" s="3"/>
      <c r="Y192" s="3"/>
      <c r="Z192" s="3"/>
    </row>
    <row r="193" spans="1:26" ht="15.75" customHeight="1">
      <c r="A193" s="47"/>
      <c r="B193" s="47"/>
      <c r="C193" s="48"/>
      <c r="D193" s="48"/>
      <c r="E193" s="48"/>
      <c r="F193" s="48"/>
      <c r="G193" s="48"/>
      <c r="H193" s="1"/>
      <c r="I193" s="3"/>
      <c r="J193" s="3"/>
      <c r="K193" s="3"/>
      <c r="L193" s="3"/>
      <c r="M193" s="3"/>
      <c r="N193" s="3"/>
      <c r="O193" s="3"/>
      <c r="P193" s="3"/>
      <c r="Q193" s="3"/>
      <c r="R193" s="3"/>
      <c r="S193" s="3"/>
      <c r="T193" s="3"/>
      <c r="U193" s="3"/>
      <c r="V193" s="3"/>
      <c r="W193" s="3"/>
      <c r="X193" s="3"/>
      <c r="Y193" s="3"/>
      <c r="Z193" s="3"/>
    </row>
    <row r="194" spans="1:26" ht="15.75" customHeight="1">
      <c r="A194" s="47"/>
      <c r="B194" s="47"/>
      <c r="C194" s="48"/>
      <c r="D194" s="48"/>
      <c r="E194" s="48"/>
      <c r="F194" s="48"/>
      <c r="G194" s="48"/>
      <c r="H194" s="1"/>
      <c r="I194" s="3"/>
      <c r="J194" s="3"/>
      <c r="K194" s="3"/>
      <c r="L194" s="3"/>
      <c r="M194" s="3"/>
      <c r="N194" s="3"/>
      <c r="O194" s="3"/>
      <c r="P194" s="3"/>
      <c r="Q194" s="3"/>
      <c r="R194" s="3"/>
      <c r="S194" s="3"/>
      <c r="T194" s="3"/>
      <c r="U194" s="3"/>
      <c r="V194" s="3"/>
      <c r="W194" s="3"/>
      <c r="X194" s="3"/>
      <c r="Y194" s="3"/>
      <c r="Z194" s="3"/>
    </row>
    <row r="195" spans="1:26" ht="15.75" customHeight="1">
      <c r="A195" s="47"/>
      <c r="B195" s="47"/>
      <c r="C195" s="48"/>
      <c r="D195" s="48"/>
      <c r="E195" s="48"/>
      <c r="F195" s="48"/>
      <c r="G195" s="48"/>
      <c r="H195" s="1"/>
      <c r="I195" s="3"/>
      <c r="J195" s="3"/>
      <c r="K195" s="3"/>
      <c r="L195" s="3"/>
      <c r="M195" s="3"/>
      <c r="N195" s="3"/>
      <c r="O195" s="3"/>
      <c r="P195" s="3"/>
      <c r="Q195" s="3"/>
      <c r="R195" s="3"/>
      <c r="S195" s="3"/>
      <c r="T195" s="3"/>
      <c r="U195" s="3"/>
      <c r="V195" s="3"/>
      <c r="W195" s="3"/>
      <c r="X195" s="3"/>
      <c r="Y195" s="3"/>
      <c r="Z195" s="3"/>
    </row>
    <row r="196" spans="1:26" ht="15.75" customHeight="1">
      <c r="A196" s="47"/>
      <c r="B196" s="47"/>
      <c r="C196" s="48"/>
      <c r="D196" s="48"/>
      <c r="E196" s="48"/>
      <c r="F196" s="48"/>
      <c r="G196" s="48"/>
      <c r="H196" s="1"/>
      <c r="I196" s="3"/>
      <c r="J196" s="3"/>
      <c r="K196" s="3"/>
      <c r="L196" s="3"/>
      <c r="M196" s="3"/>
      <c r="N196" s="3"/>
      <c r="O196" s="3"/>
      <c r="P196" s="3"/>
      <c r="Q196" s="3"/>
      <c r="R196" s="3"/>
      <c r="S196" s="3"/>
      <c r="T196" s="3"/>
      <c r="U196" s="3"/>
      <c r="V196" s="3"/>
      <c r="W196" s="3"/>
      <c r="X196" s="3"/>
      <c r="Y196" s="3"/>
      <c r="Z196" s="3"/>
    </row>
    <row r="197" spans="1:26" ht="15.75" customHeight="1">
      <c r="A197" s="47"/>
      <c r="B197" s="47"/>
      <c r="C197" s="48"/>
      <c r="D197" s="48"/>
      <c r="E197" s="48"/>
      <c r="F197" s="48"/>
      <c r="G197" s="48"/>
      <c r="H197" s="1"/>
      <c r="I197" s="3"/>
      <c r="J197" s="3"/>
      <c r="K197" s="3"/>
      <c r="L197" s="3"/>
      <c r="M197" s="3"/>
      <c r="N197" s="3"/>
      <c r="O197" s="3"/>
      <c r="P197" s="3"/>
      <c r="Q197" s="3"/>
      <c r="R197" s="3"/>
      <c r="S197" s="3"/>
      <c r="T197" s="3"/>
      <c r="U197" s="3"/>
      <c r="V197" s="3"/>
      <c r="W197" s="3"/>
      <c r="X197" s="3"/>
      <c r="Y197" s="3"/>
      <c r="Z197" s="3"/>
    </row>
    <row r="198" spans="1:26" ht="15.75" customHeight="1">
      <c r="A198" s="47"/>
      <c r="B198" s="47"/>
      <c r="C198" s="48"/>
      <c r="D198" s="48"/>
      <c r="E198" s="48"/>
      <c r="F198" s="48"/>
      <c r="G198" s="48"/>
      <c r="H198" s="1"/>
      <c r="I198" s="3"/>
      <c r="J198" s="3"/>
      <c r="K198" s="3"/>
      <c r="L198" s="3"/>
      <c r="M198" s="3"/>
      <c r="N198" s="3"/>
      <c r="O198" s="3"/>
      <c r="P198" s="3"/>
      <c r="Q198" s="3"/>
      <c r="R198" s="3"/>
      <c r="S198" s="3"/>
      <c r="T198" s="3"/>
      <c r="U198" s="3"/>
      <c r="V198" s="3"/>
      <c r="W198" s="3"/>
      <c r="X198" s="3"/>
      <c r="Y198" s="3"/>
      <c r="Z198" s="3"/>
    </row>
    <row r="199" spans="1:26" ht="15.75" customHeight="1">
      <c r="A199" s="47"/>
      <c r="B199" s="47"/>
      <c r="C199" s="48"/>
      <c r="D199" s="48"/>
      <c r="E199" s="48"/>
      <c r="F199" s="48"/>
      <c r="G199" s="48"/>
      <c r="H199" s="1"/>
      <c r="I199" s="3"/>
      <c r="J199" s="3"/>
      <c r="K199" s="3"/>
      <c r="L199" s="3"/>
      <c r="M199" s="3"/>
      <c r="N199" s="3"/>
      <c r="O199" s="3"/>
      <c r="P199" s="3"/>
      <c r="Q199" s="3"/>
      <c r="R199" s="3"/>
      <c r="S199" s="3"/>
      <c r="T199" s="3"/>
      <c r="U199" s="3"/>
      <c r="V199" s="3"/>
      <c r="W199" s="3"/>
      <c r="X199" s="3"/>
      <c r="Y199" s="3"/>
      <c r="Z199" s="3"/>
    </row>
    <row r="200" spans="1:26" ht="15.75" customHeight="1">
      <c r="A200" s="47"/>
      <c r="B200" s="47"/>
      <c r="C200" s="48"/>
      <c r="D200" s="48"/>
      <c r="E200" s="48"/>
      <c r="F200" s="48"/>
      <c r="G200" s="48"/>
      <c r="H200" s="1"/>
      <c r="I200" s="3"/>
      <c r="J200" s="3"/>
      <c r="K200" s="3"/>
      <c r="L200" s="3"/>
      <c r="M200" s="3"/>
      <c r="N200" s="3"/>
      <c r="O200" s="3"/>
      <c r="P200" s="3"/>
      <c r="Q200" s="3"/>
      <c r="R200" s="3"/>
      <c r="S200" s="3"/>
      <c r="T200" s="3"/>
      <c r="U200" s="3"/>
      <c r="V200" s="3"/>
      <c r="W200" s="3"/>
      <c r="X200" s="3"/>
      <c r="Y200" s="3"/>
      <c r="Z200" s="3"/>
    </row>
    <row r="201" spans="1:26" ht="15.75" customHeight="1">
      <c r="A201" s="47"/>
      <c r="B201" s="47"/>
      <c r="C201" s="48"/>
      <c r="D201" s="48"/>
      <c r="E201" s="48"/>
      <c r="F201" s="48"/>
      <c r="G201" s="48"/>
      <c r="H201" s="1"/>
      <c r="I201" s="3"/>
      <c r="J201" s="3"/>
      <c r="K201" s="3"/>
      <c r="L201" s="3"/>
      <c r="M201" s="3"/>
      <c r="N201" s="3"/>
      <c r="O201" s="3"/>
      <c r="P201" s="3"/>
      <c r="Q201" s="3"/>
      <c r="R201" s="3"/>
      <c r="S201" s="3"/>
      <c r="T201" s="3"/>
      <c r="U201" s="3"/>
      <c r="V201" s="3"/>
      <c r="W201" s="3"/>
      <c r="X201" s="3"/>
      <c r="Y201" s="3"/>
      <c r="Z201" s="3"/>
    </row>
    <row r="202" spans="1:26" ht="15.75" customHeight="1">
      <c r="A202" s="47"/>
      <c r="B202" s="47"/>
      <c r="C202" s="48"/>
      <c r="D202" s="48"/>
      <c r="E202" s="48"/>
      <c r="F202" s="48"/>
      <c r="G202" s="48"/>
      <c r="H202" s="1"/>
      <c r="I202" s="3"/>
      <c r="J202" s="3"/>
      <c r="K202" s="3"/>
      <c r="L202" s="3"/>
      <c r="M202" s="3"/>
      <c r="N202" s="3"/>
      <c r="O202" s="3"/>
      <c r="P202" s="3"/>
      <c r="Q202" s="3"/>
      <c r="R202" s="3"/>
      <c r="S202" s="3"/>
      <c r="T202" s="3"/>
      <c r="U202" s="3"/>
      <c r="V202" s="3"/>
      <c r="W202" s="3"/>
      <c r="X202" s="3"/>
      <c r="Y202" s="3"/>
      <c r="Z202" s="3"/>
    </row>
    <row r="203" spans="1:26" ht="15.75" customHeight="1">
      <c r="A203" s="47"/>
      <c r="B203" s="47"/>
      <c r="C203" s="48"/>
      <c r="D203" s="48"/>
      <c r="E203" s="48"/>
      <c r="F203" s="48"/>
      <c r="G203" s="48"/>
      <c r="H203" s="1"/>
      <c r="I203" s="3"/>
      <c r="J203" s="3"/>
      <c r="K203" s="3"/>
      <c r="L203" s="3"/>
      <c r="M203" s="3"/>
      <c r="N203" s="3"/>
      <c r="O203" s="3"/>
      <c r="P203" s="3"/>
      <c r="Q203" s="3"/>
      <c r="R203" s="3"/>
      <c r="S203" s="3"/>
      <c r="T203" s="3"/>
      <c r="U203" s="3"/>
      <c r="V203" s="3"/>
      <c r="W203" s="3"/>
      <c r="X203" s="3"/>
      <c r="Y203" s="3"/>
      <c r="Z203" s="3"/>
    </row>
    <row r="204" spans="1:26" ht="15.75" customHeight="1">
      <c r="A204" s="47"/>
      <c r="B204" s="47"/>
      <c r="C204" s="48"/>
      <c r="D204" s="48"/>
      <c r="E204" s="48"/>
      <c r="F204" s="48"/>
      <c r="G204" s="48"/>
      <c r="H204" s="1"/>
      <c r="I204" s="3"/>
      <c r="J204" s="3"/>
      <c r="K204" s="3"/>
      <c r="L204" s="3"/>
      <c r="M204" s="3"/>
      <c r="N204" s="3"/>
      <c r="O204" s="3"/>
      <c r="P204" s="3"/>
      <c r="Q204" s="3"/>
      <c r="R204" s="3"/>
      <c r="S204" s="3"/>
      <c r="T204" s="3"/>
      <c r="U204" s="3"/>
      <c r="V204" s="3"/>
      <c r="W204" s="3"/>
      <c r="X204" s="3"/>
      <c r="Y204" s="3"/>
      <c r="Z204" s="3"/>
    </row>
    <row r="205" spans="1:26" ht="15.75" customHeight="1">
      <c r="A205" s="47"/>
      <c r="B205" s="47"/>
      <c r="C205" s="48"/>
      <c r="D205" s="48"/>
      <c r="E205" s="48"/>
      <c r="F205" s="48"/>
      <c r="G205" s="48"/>
      <c r="H205" s="1"/>
      <c r="I205" s="3"/>
      <c r="J205" s="3"/>
      <c r="K205" s="3"/>
      <c r="L205" s="3"/>
      <c r="M205" s="3"/>
      <c r="N205" s="3"/>
      <c r="O205" s="3"/>
      <c r="P205" s="3"/>
      <c r="Q205" s="3"/>
      <c r="R205" s="3"/>
      <c r="S205" s="3"/>
      <c r="T205" s="3"/>
      <c r="U205" s="3"/>
      <c r="V205" s="3"/>
      <c r="W205" s="3"/>
      <c r="X205" s="3"/>
      <c r="Y205" s="3"/>
      <c r="Z205" s="3"/>
    </row>
    <row r="206" spans="1:26" ht="15.75" customHeight="1">
      <c r="A206" s="47"/>
      <c r="B206" s="47"/>
      <c r="C206" s="48"/>
      <c r="D206" s="48"/>
      <c r="E206" s="48"/>
      <c r="F206" s="48"/>
      <c r="G206" s="48"/>
      <c r="H206" s="1"/>
      <c r="I206" s="3"/>
      <c r="J206" s="3"/>
      <c r="K206" s="3"/>
      <c r="L206" s="3"/>
      <c r="M206" s="3"/>
      <c r="N206" s="3"/>
      <c r="O206" s="3"/>
      <c r="P206" s="3"/>
      <c r="Q206" s="3"/>
      <c r="R206" s="3"/>
      <c r="S206" s="3"/>
      <c r="T206" s="3"/>
      <c r="U206" s="3"/>
      <c r="V206" s="3"/>
      <c r="W206" s="3"/>
      <c r="X206" s="3"/>
      <c r="Y206" s="3"/>
      <c r="Z206" s="3"/>
    </row>
    <row r="207" spans="1:26" ht="15.75" customHeight="1">
      <c r="A207" s="47"/>
      <c r="B207" s="47"/>
      <c r="C207" s="48"/>
      <c r="D207" s="48"/>
      <c r="E207" s="48"/>
      <c r="F207" s="48"/>
      <c r="G207" s="48"/>
      <c r="H207" s="1"/>
      <c r="I207" s="3"/>
      <c r="J207" s="3"/>
      <c r="K207" s="3"/>
      <c r="L207" s="3"/>
      <c r="M207" s="3"/>
      <c r="N207" s="3"/>
      <c r="O207" s="3"/>
      <c r="P207" s="3"/>
      <c r="Q207" s="3"/>
      <c r="R207" s="3"/>
      <c r="S207" s="3"/>
      <c r="T207" s="3"/>
      <c r="U207" s="3"/>
      <c r="V207" s="3"/>
      <c r="W207" s="3"/>
      <c r="X207" s="3"/>
      <c r="Y207" s="3"/>
      <c r="Z207" s="3"/>
    </row>
    <row r="208" spans="1:26" ht="15.75" customHeight="1">
      <c r="A208" s="47"/>
      <c r="B208" s="47"/>
      <c r="C208" s="48"/>
      <c r="D208" s="48"/>
      <c r="E208" s="48"/>
      <c r="F208" s="48"/>
      <c r="G208" s="48"/>
      <c r="H208" s="1"/>
      <c r="I208" s="3"/>
      <c r="J208" s="3"/>
      <c r="K208" s="3"/>
      <c r="L208" s="3"/>
      <c r="M208" s="3"/>
      <c r="N208" s="3"/>
      <c r="O208" s="3"/>
      <c r="P208" s="3"/>
      <c r="Q208" s="3"/>
      <c r="R208" s="3"/>
      <c r="S208" s="3"/>
      <c r="T208" s="3"/>
      <c r="U208" s="3"/>
      <c r="V208" s="3"/>
      <c r="W208" s="3"/>
      <c r="X208" s="3"/>
      <c r="Y208" s="3"/>
      <c r="Z208" s="3"/>
    </row>
    <row r="209" spans="1:26" ht="15.75" customHeight="1">
      <c r="A209" s="47"/>
      <c r="B209" s="47"/>
      <c r="C209" s="48"/>
      <c r="D209" s="48"/>
      <c r="E209" s="48"/>
      <c r="F209" s="48"/>
      <c r="G209" s="48"/>
      <c r="H209" s="1"/>
      <c r="I209" s="3"/>
      <c r="J209" s="3"/>
      <c r="K209" s="3"/>
      <c r="L209" s="3"/>
      <c r="M209" s="3"/>
      <c r="N209" s="3"/>
      <c r="O209" s="3"/>
      <c r="P209" s="3"/>
      <c r="Q209" s="3"/>
      <c r="R209" s="3"/>
      <c r="S209" s="3"/>
      <c r="T209" s="3"/>
      <c r="U209" s="3"/>
      <c r="V209" s="3"/>
      <c r="W209" s="3"/>
      <c r="X209" s="3"/>
      <c r="Y209" s="3"/>
      <c r="Z209" s="3"/>
    </row>
    <row r="210" spans="1:26" ht="15.75" customHeight="1">
      <c r="A210" s="47"/>
      <c r="B210" s="47"/>
      <c r="C210" s="48"/>
      <c r="D210" s="48"/>
      <c r="E210" s="48"/>
      <c r="F210" s="48"/>
      <c r="G210" s="48"/>
      <c r="H210" s="1"/>
      <c r="I210" s="3"/>
      <c r="J210" s="3"/>
      <c r="K210" s="3"/>
      <c r="L210" s="3"/>
      <c r="M210" s="3"/>
      <c r="N210" s="3"/>
      <c r="O210" s="3"/>
      <c r="P210" s="3"/>
      <c r="Q210" s="3"/>
      <c r="R210" s="3"/>
      <c r="S210" s="3"/>
      <c r="T210" s="3"/>
      <c r="U210" s="3"/>
      <c r="V210" s="3"/>
      <c r="W210" s="3"/>
      <c r="X210" s="3"/>
      <c r="Y210" s="3"/>
      <c r="Z210" s="3"/>
    </row>
    <row r="211" spans="1:26" ht="15.75" customHeight="1">
      <c r="A211" s="47"/>
      <c r="B211" s="47"/>
      <c r="C211" s="48"/>
      <c r="D211" s="48"/>
      <c r="E211" s="48"/>
      <c r="F211" s="48"/>
      <c r="G211" s="48"/>
      <c r="H211" s="1"/>
      <c r="I211" s="3"/>
      <c r="J211" s="3"/>
      <c r="K211" s="3"/>
      <c r="L211" s="3"/>
      <c r="M211" s="3"/>
      <c r="N211" s="3"/>
      <c r="O211" s="3"/>
      <c r="P211" s="3"/>
      <c r="Q211" s="3"/>
      <c r="R211" s="3"/>
      <c r="S211" s="3"/>
      <c r="T211" s="3"/>
      <c r="U211" s="3"/>
      <c r="V211" s="3"/>
      <c r="W211" s="3"/>
      <c r="X211" s="3"/>
      <c r="Y211" s="3"/>
      <c r="Z211" s="3"/>
    </row>
    <row r="212" spans="1:26" ht="15.75" customHeight="1">
      <c r="A212" s="47"/>
      <c r="B212" s="47"/>
      <c r="C212" s="48"/>
      <c r="D212" s="48"/>
      <c r="E212" s="48"/>
      <c r="F212" s="48"/>
      <c r="G212" s="48"/>
      <c r="H212" s="1"/>
      <c r="I212" s="3"/>
      <c r="J212" s="3"/>
      <c r="K212" s="3"/>
      <c r="L212" s="3"/>
      <c r="M212" s="3"/>
      <c r="N212" s="3"/>
      <c r="O212" s="3"/>
      <c r="P212" s="3"/>
      <c r="Q212" s="3"/>
      <c r="R212" s="3"/>
      <c r="S212" s="3"/>
      <c r="T212" s="3"/>
      <c r="U212" s="3"/>
      <c r="V212" s="3"/>
      <c r="W212" s="3"/>
      <c r="X212" s="3"/>
      <c r="Y212" s="3"/>
      <c r="Z212" s="3"/>
    </row>
    <row r="213" spans="1:26" ht="15.75" customHeight="1">
      <c r="A213" s="47"/>
      <c r="B213" s="47"/>
      <c r="C213" s="48"/>
      <c r="D213" s="48"/>
      <c r="E213" s="48"/>
      <c r="F213" s="48"/>
      <c r="G213" s="48"/>
      <c r="H213" s="1"/>
      <c r="I213" s="3"/>
      <c r="J213" s="3"/>
      <c r="K213" s="3"/>
      <c r="L213" s="3"/>
      <c r="M213" s="3"/>
      <c r="N213" s="3"/>
      <c r="O213" s="3"/>
      <c r="P213" s="3"/>
      <c r="Q213" s="3"/>
      <c r="R213" s="3"/>
      <c r="S213" s="3"/>
      <c r="T213" s="3"/>
      <c r="U213" s="3"/>
      <c r="V213" s="3"/>
      <c r="W213" s="3"/>
      <c r="X213" s="3"/>
      <c r="Y213" s="3"/>
      <c r="Z213" s="3"/>
    </row>
    <row r="214" spans="1:26" ht="15.75" customHeight="1">
      <c r="A214" s="47"/>
      <c r="B214" s="47"/>
      <c r="C214" s="48"/>
      <c r="D214" s="48"/>
      <c r="E214" s="48"/>
      <c r="F214" s="48"/>
      <c r="G214" s="48"/>
      <c r="H214" s="1"/>
      <c r="I214" s="3"/>
      <c r="J214" s="3"/>
      <c r="K214" s="3"/>
      <c r="L214" s="3"/>
      <c r="M214" s="3"/>
      <c r="N214" s="3"/>
      <c r="O214" s="3"/>
      <c r="P214" s="3"/>
      <c r="Q214" s="3"/>
      <c r="R214" s="3"/>
      <c r="S214" s="3"/>
      <c r="T214" s="3"/>
      <c r="U214" s="3"/>
      <c r="V214" s="3"/>
      <c r="W214" s="3"/>
      <c r="X214" s="3"/>
      <c r="Y214" s="3"/>
      <c r="Z214" s="3"/>
    </row>
    <row r="215" spans="1:26" ht="15.75" customHeight="1">
      <c r="A215" s="47"/>
      <c r="B215" s="47"/>
      <c r="C215" s="48"/>
      <c r="D215" s="48"/>
      <c r="E215" s="48"/>
      <c r="F215" s="48"/>
      <c r="G215" s="48"/>
      <c r="H215" s="1"/>
      <c r="I215" s="3"/>
      <c r="J215" s="3"/>
      <c r="K215" s="3"/>
      <c r="L215" s="3"/>
      <c r="M215" s="3"/>
      <c r="N215" s="3"/>
      <c r="O215" s="3"/>
      <c r="P215" s="3"/>
      <c r="Q215" s="3"/>
      <c r="R215" s="3"/>
      <c r="S215" s="3"/>
      <c r="T215" s="3"/>
      <c r="U215" s="3"/>
      <c r="V215" s="3"/>
      <c r="W215" s="3"/>
      <c r="X215" s="3"/>
      <c r="Y215" s="3"/>
      <c r="Z215" s="3"/>
    </row>
    <row r="216" spans="1:26" ht="15.75" customHeight="1">
      <c r="A216" s="47"/>
      <c r="B216" s="47"/>
      <c r="C216" s="48"/>
      <c r="D216" s="48"/>
      <c r="E216" s="48"/>
      <c r="F216" s="48"/>
      <c r="G216" s="48"/>
      <c r="H216" s="1"/>
      <c r="I216" s="3"/>
      <c r="J216" s="3"/>
      <c r="K216" s="3"/>
      <c r="L216" s="3"/>
      <c r="M216" s="3"/>
      <c r="N216" s="3"/>
      <c r="O216" s="3"/>
      <c r="P216" s="3"/>
      <c r="Q216" s="3"/>
      <c r="R216" s="3"/>
      <c r="S216" s="3"/>
      <c r="T216" s="3"/>
      <c r="U216" s="3"/>
      <c r="V216" s="3"/>
      <c r="W216" s="3"/>
      <c r="X216" s="3"/>
      <c r="Y216" s="3"/>
      <c r="Z216" s="3"/>
    </row>
    <row r="217" spans="1:26" ht="15.75" customHeight="1">
      <c r="A217" s="47"/>
      <c r="B217" s="47"/>
      <c r="C217" s="48"/>
      <c r="D217" s="48"/>
      <c r="E217" s="48"/>
      <c r="F217" s="48"/>
      <c r="G217" s="48"/>
      <c r="H217" s="1"/>
      <c r="I217" s="3"/>
      <c r="J217" s="3"/>
      <c r="K217" s="3"/>
      <c r="L217" s="3"/>
      <c r="M217" s="3"/>
      <c r="N217" s="3"/>
      <c r="O217" s="3"/>
      <c r="P217" s="3"/>
      <c r="Q217" s="3"/>
      <c r="R217" s="3"/>
      <c r="S217" s="3"/>
      <c r="T217" s="3"/>
      <c r="U217" s="3"/>
      <c r="V217" s="3"/>
      <c r="W217" s="3"/>
      <c r="X217" s="3"/>
      <c r="Y217" s="3"/>
      <c r="Z217" s="3"/>
    </row>
    <row r="218" spans="1:26" ht="15.75" customHeight="1">
      <c r="A218" s="47"/>
      <c r="B218" s="47"/>
      <c r="C218" s="48"/>
      <c r="D218" s="48"/>
      <c r="E218" s="48"/>
      <c r="F218" s="48"/>
      <c r="G218" s="48"/>
      <c r="H218" s="1"/>
      <c r="I218" s="3"/>
      <c r="J218" s="3"/>
      <c r="K218" s="3"/>
      <c r="L218" s="3"/>
      <c r="M218" s="3"/>
      <c r="N218" s="3"/>
      <c r="O218" s="3"/>
      <c r="P218" s="3"/>
      <c r="Q218" s="3"/>
      <c r="R218" s="3"/>
      <c r="S218" s="3"/>
      <c r="T218" s="3"/>
      <c r="U218" s="3"/>
      <c r="V218" s="3"/>
      <c r="W218" s="3"/>
      <c r="X218" s="3"/>
      <c r="Y218" s="3"/>
      <c r="Z218" s="3"/>
    </row>
    <row r="219" spans="1:26" ht="15.75" customHeight="1">
      <c r="A219" s="47"/>
      <c r="B219" s="47"/>
      <c r="C219" s="48"/>
      <c r="D219" s="48"/>
      <c r="E219" s="48"/>
      <c r="F219" s="48"/>
      <c r="G219" s="48"/>
      <c r="H219" s="1"/>
      <c r="I219" s="3"/>
      <c r="J219" s="3"/>
      <c r="K219" s="3"/>
      <c r="L219" s="3"/>
      <c r="M219" s="3"/>
      <c r="N219" s="3"/>
      <c r="O219" s="3"/>
      <c r="P219" s="3"/>
      <c r="Q219" s="3"/>
      <c r="R219" s="3"/>
      <c r="S219" s="3"/>
      <c r="T219" s="3"/>
      <c r="U219" s="3"/>
      <c r="V219" s="3"/>
      <c r="W219" s="3"/>
      <c r="X219" s="3"/>
      <c r="Y219" s="3"/>
      <c r="Z219" s="3"/>
    </row>
    <row r="220" spans="1:26" ht="15.75" customHeight="1">
      <c r="A220" s="47"/>
      <c r="B220" s="47"/>
      <c r="C220" s="48"/>
      <c r="D220" s="48"/>
      <c r="E220" s="48"/>
      <c r="F220" s="48"/>
      <c r="G220" s="48"/>
      <c r="H220" s="1"/>
      <c r="I220" s="3"/>
      <c r="J220" s="3"/>
      <c r="K220" s="3"/>
      <c r="L220" s="3"/>
      <c r="M220" s="3"/>
      <c r="N220" s="3"/>
      <c r="O220" s="3"/>
      <c r="P220" s="3"/>
      <c r="Q220" s="3"/>
      <c r="R220" s="3"/>
      <c r="S220" s="3"/>
      <c r="T220" s="3"/>
      <c r="U220" s="3"/>
      <c r="V220" s="3"/>
      <c r="W220" s="3"/>
      <c r="X220" s="3"/>
      <c r="Y220" s="3"/>
      <c r="Z220" s="3"/>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H8"/>
    <mergeCell ref="A9:H9"/>
    <mergeCell ref="A20:H20"/>
    <mergeCell ref="A2:H2"/>
    <mergeCell ref="A4:H4"/>
    <mergeCell ref="A5:H5"/>
    <mergeCell ref="A6:H6"/>
    <mergeCell ref="A7:H7"/>
  </mergeCells>
  <pageMargins left="0.75" right="0.75" top="1" bottom="1"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Z1000"/>
  <sheetViews>
    <sheetView workbookViewId="0"/>
  </sheetViews>
  <sheetFormatPr defaultColWidth="14.3984375" defaultRowHeight="15" customHeight="1"/>
  <cols>
    <col min="1" max="1" width="23.73046875" customWidth="1"/>
    <col min="2" max="2" width="15.3984375" customWidth="1"/>
    <col min="3" max="3" width="12.3984375" customWidth="1"/>
    <col min="4" max="4" width="16.86328125" customWidth="1"/>
    <col min="5" max="5" width="12.3984375" customWidth="1"/>
    <col min="6" max="6" width="26.3984375" customWidth="1"/>
    <col min="7" max="7" width="12.1328125" customWidth="1"/>
    <col min="8" max="8" width="10.73046875" customWidth="1"/>
    <col min="9" max="9" width="7.3984375" customWidth="1"/>
    <col min="10" max="10" width="21.265625" customWidth="1"/>
    <col min="11" max="25" width="8" customWidth="1"/>
  </cols>
  <sheetData>
    <row r="1" spans="1:26" ht="14.25">
      <c r="A1" s="47"/>
      <c r="B1" s="47"/>
      <c r="C1" s="47"/>
      <c r="D1" s="47"/>
      <c r="E1" s="48"/>
      <c r="F1" s="48"/>
      <c r="G1" s="48"/>
      <c r="H1" s="48"/>
      <c r="I1" s="1"/>
      <c r="J1" s="3"/>
      <c r="K1" s="3"/>
      <c r="L1" s="3"/>
      <c r="M1" s="3"/>
      <c r="N1" s="3"/>
      <c r="O1" s="3"/>
      <c r="P1" s="3"/>
      <c r="Q1" s="3"/>
      <c r="R1" s="3"/>
      <c r="S1" s="3"/>
      <c r="T1" s="3"/>
      <c r="U1" s="3"/>
      <c r="V1" s="3"/>
      <c r="W1" s="3"/>
      <c r="X1" s="3"/>
      <c r="Y1" s="3"/>
      <c r="Z1" s="3"/>
    </row>
    <row r="2" spans="1:26" ht="14.25">
      <c r="A2" s="283" t="s">
        <v>4105</v>
      </c>
      <c r="B2" s="276"/>
      <c r="C2" s="276"/>
      <c r="D2" s="276"/>
      <c r="E2" s="276"/>
      <c r="F2" s="276"/>
      <c r="G2" s="276"/>
      <c r="H2" s="276"/>
      <c r="I2" s="277"/>
      <c r="J2" s="3"/>
      <c r="K2" s="3"/>
      <c r="L2" s="3"/>
      <c r="M2" s="3"/>
      <c r="N2" s="3"/>
      <c r="O2" s="3"/>
      <c r="P2" s="3"/>
      <c r="Q2" s="3"/>
      <c r="R2" s="3"/>
      <c r="S2" s="3"/>
      <c r="T2" s="3"/>
      <c r="U2" s="3"/>
      <c r="V2" s="3"/>
      <c r="W2" s="3"/>
      <c r="X2" s="3"/>
      <c r="Y2" s="3"/>
      <c r="Z2" s="3"/>
    </row>
    <row r="3" spans="1:26" ht="14.25">
      <c r="A3" s="111"/>
      <c r="B3" s="111"/>
      <c r="C3" s="111"/>
      <c r="D3" s="111"/>
      <c r="E3" s="111"/>
      <c r="F3" s="111"/>
      <c r="G3" s="111"/>
      <c r="H3" s="111"/>
      <c r="I3" s="111"/>
      <c r="J3" s="3"/>
      <c r="K3" s="3"/>
      <c r="L3" s="3"/>
      <c r="M3" s="3"/>
      <c r="N3" s="3"/>
      <c r="O3" s="3"/>
      <c r="P3" s="3"/>
      <c r="Q3" s="3"/>
      <c r="R3" s="3"/>
      <c r="S3" s="3"/>
      <c r="T3" s="3"/>
      <c r="U3" s="3"/>
      <c r="V3" s="3"/>
      <c r="W3" s="3"/>
      <c r="X3" s="3"/>
      <c r="Y3" s="3"/>
      <c r="Z3" s="3"/>
    </row>
    <row r="4" spans="1:26" ht="14.25">
      <c r="A4" s="285" t="s">
        <v>4106</v>
      </c>
      <c r="B4" s="276"/>
      <c r="C4" s="276"/>
      <c r="D4" s="276"/>
      <c r="E4" s="276"/>
      <c r="F4" s="276"/>
      <c r="G4" s="276"/>
      <c r="H4" s="276"/>
      <c r="I4" s="277"/>
      <c r="J4" s="3"/>
      <c r="K4" s="3"/>
      <c r="L4" s="3"/>
      <c r="M4" s="3"/>
      <c r="N4" s="3"/>
      <c r="O4" s="3"/>
      <c r="P4" s="3"/>
      <c r="Q4" s="3"/>
      <c r="R4" s="3"/>
      <c r="S4" s="3"/>
      <c r="T4" s="3"/>
      <c r="U4" s="3"/>
      <c r="V4" s="3"/>
      <c r="W4" s="3"/>
      <c r="X4" s="3"/>
      <c r="Y4" s="3"/>
      <c r="Z4" s="3"/>
    </row>
    <row r="5" spans="1:26" ht="14.25">
      <c r="A5" s="285" t="s">
        <v>2399</v>
      </c>
      <c r="B5" s="276"/>
      <c r="C5" s="276"/>
      <c r="D5" s="276"/>
      <c r="E5" s="276"/>
      <c r="F5" s="276"/>
      <c r="G5" s="276"/>
      <c r="H5" s="276"/>
      <c r="I5" s="277"/>
      <c r="J5" s="3"/>
      <c r="K5" s="3"/>
      <c r="L5" s="3"/>
      <c r="M5" s="3"/>
      <c r="N5" s="3"/>
      <c r="O5" s="3"/>
      <c r="P5" s="3"/>
      <c r="Q5" s="3"/>
      <c r="R5" s="3"/>
      <c r="S5" s="3"/>
      <c r="T5" s="3"/>
      <c r="U5" s="3"/>
      <c r="V5" s="3"/>
      <c r="W5" s="3"/>
      <c r="X5" s="3"/>
      <c r="Y5" s="3"/>
      <c r="Z5" s="3"/>
    </row>
    <row r="6" spans="1:26" ht="14.25">
      <c r="A6" s="285" t="s">
        <v>2401</v>
      </c>
      <c r="B6" s="276"/>
      <c r="C6" s="276"/>
      <c r="D6" s="276"/>
      <c r="E6" s="276"/>
      <c r="F6" s="276"/>
      <c r="G6" s="276"/>
      <c r="H6" s="276"/>
      <c r="I6" s="277"/>
      <c r="J6" s="3"/>
      <c r="K6" s="3"/>
      <c r="L6" s="3"/>
      <c r="M6" s="3"/>
      <c r="N6" s="3"/>
      <c r="O6" s="3"/>
      <c r="P6" s="3"/>
      <c r="Q6" s="3"/>
      <c r="R6" s="3"/>
      <c r="S6" s="3"/>
      <c r="T6" s="3"/>
      <c r="U6" s="3"/>
      <c r="V6" s="3"/>
      <c r="W6" s="3"/>
      <c r="X6" s="3"/>
      <c r="Y6" s="3"/>
      <c r="Z6" s="3"/>
    </row>
    <row r="7" spans="1:26" ht="14.25">
      <c r="A7" s="285" t="s">
        <v>4107</v>
      </c>
      <c r="B7" s="276"/>
      <c r="C7" s="276"/>
      <c r="D7" s="276"/>
      <c r="E7" s="276"/>
      <c r="F7" s="276"/>
      <c r="G7" s="276"/>
      <c r="H7" s="276"/>
      <c r="I7" s="277"/>
      <c r="J7" s="3"/>
      <c r="K7" s="3"/>
      <c r="L7" s="3"/>
      <c r="M7" s="3"/>
      <c r="N7" s="3"/>
      <c r="O7" s="3"/>
      <c r="P7" s="3"/>
      <c r="Q7" s="3"/>
      <c r="R7" s="3"/>
      <c r="S7" s="3"/>
      <c r="T7" s="3"/>
      <c r="U7" s="3"/>
      <c r="V7" s="3"/>
      <c r="W7" s="3"/>
      <c r="X7" s="3"/>
      <c r="Y7" s="3"/>
      <c r="Z7" s="3"/>
    </row>
    <row r="8" spans="1:26" ht="14.25">
      <c r="A8" s="285" t="s">
        <v>4108</v>
      </c>
      <c r="B8" s="276"/>
      <c r="C8" s="276"/>
      <c r="D8" s="276"/>
      <c r="E8" s="276"/>
      <c r="F8" s="276"/>
      <c r="G8" s="276"/>
      <c r="H8" s="276"/>
      <c r="I8" s="277"/>
      <c r="J8" s="3"/>
      <c r="K8" s="3"/>
      <c r="L8" s="3"/>
      <c r="M8" s="3"/>
      <c r="N8" s="3"/>
      <c r="O8" s="3"/>
      <c r="P8" s="3"/>
      <c r="Q8" s="3"/>
      <c r="R8" s="3"/>
      <c r="S8" s="3"/>
      <c r="T8" s="3"/>
      <c r="U8" s="3"/>
      <c r="V8" s="3"/>
      <c r="W8" s="3"/>
      <c r="X8" s="3"/>
      <c r="Y8" s="3"/>
      <c r="Z8" s="3"/>
    </row>
    <row r="9" spans="1:26" ht="14.25">
      <c r="A9" s="285" t="s">
        <v>4109</v>
      </c>
      <c r="B9" s="276"/>
      <c r="C9" s="276"/>
      <c r="D9" s="276"/>
      <c r="E9" s="276"/>
      <c r="F9" s="276"/>
      <c r="G9" s="276"/>
      <c r="H9" s="276"/>
      <c r="I9" s="277"/>
      <c r="J9" s="3"/>
      <c r="K9" s="3"/>
      <c r="L9" s="3"/>
      <c r="M9" s="3"/>
      <c r="N9" s="3"/>
      <c r="O9" s="3"/>
      <c r="P9" s="3"/>
      <c r="Q9" s="3"/>
      <c r="R9" s="3"/>
      <c r="S9" s="3"/>
      <c r="T9" s="3"/>
      <c r="U9" s="3"/>
      <c r="V9" s="3"/>
      <c r="W9" s="3"/>
      <c r="X9" s="3"/>
      <c r="Y9" s="3"/>
      <c r="Z9" s="3"/>
    </row>
    <row r="10" spans="1:26" ht="64.5" customHeight="1">
      <c r="A10" s="275" t="s">
        <v>4110</v>
      </c>
      <c r="B10" s="276"/>
      <c r="C10" s="276"/>
      <c r="D10" s="276"/>
      <c r="E10" s="276"/>
      <c r="F10" s="276"/>
      <c r="G10" s="276"/>
      <c r="H10" s="276"/>
      <c r="I10" s="277"/>
      <c r="J10" s="3"/>
      <c r="K10" s="3"/>
      <c r="L10" s="3"/>
      <c r="M10" s="3"/>
      <c r="N10" s="3"/>
      <c r="O10" s="3"/>
      <c r="P10" s="3"/>
      <c r="Q10" s="3"/>
      <c r="R10" s="3"/>
      <c r="S10" s="3"/>
      <c r="T10" s="3"/>
      <c r="U10" s="3"/>
      <c r="V10" s="3"/>
      <c r="W10" s="3"/>
      <c r="X10" s="3"/>
      <c r="Y10" s="3"/>
      <c r="Z10" s="3"/>
    </row>
    <row r="11" spans="1:26" ht="14.25">
      <c r="A11" s="47"/>
      <c r="B11" s="47"/>
      <c r="C11" s="47"/>
      <c r="D11" s="47"/>
      <c r="E11" s="48"/>
      <c r="F11" s="48"/>
      <c r="G11" s="48"/>
      <c r="H11" s="48"/>
      <c r="I11" s="1"/>
      <c r="J11" s="3"/>
      <c r="K11" s="3"/>
      <c r="L11" s="3"/>
      <c r="M11" s="3"/>
      <c r="N11" s="3"/>
      <c r="O11" s="3"/>
      <c r="P11" s="3"/>
      <c r="Q11" s="3"/>
      <c r="R11" s="3"/>
      <c r="S11" s="3"/>
      <c r="T11" s="3"/>
      <c r="U11" s="3"/>
      <c r="V11" s="3"/>
      <c r="W11" s="3"/>
      <c r="X11" s="3"/>
      <c r="Y11" s="3"/>
      <c r="Z11" s="3"/>
    </row>
    <row r="12" spans="1:26" ht="38.25" customHeight="1">
      <c r="A12" s="55" t="s">
        <v>2393</v>
      </c>
      <c r="B12" s="55" t="s">
        <v>7</v>
      </c>
      <c r="C12" s="55" t="s">
        <v>2394</v>
      </c>
      <c r="D12" s="55" t="s">
        <v>2395</v>
      </c>
      <c r="E12" s="55" t="s">
        <v>2396</v>
      </c>
      <c r="F12" s="55" t="s">
        <v>2397</v>
      </c>
      <c r="G12" s="55" t="s">
        <v>2407</v>
      </c>
      <c r="H12" s="55" t="s">
        <v>756</v>
      </c>
      <c r="I12" s="55" t="s">
        <v>162</v>
      </c>
      <c r="J12" s="60" t="s">
        <v>163</v>
      </c>
      <c r="K12" s="3"/>
      <c r="L12" s="3"/>
      <c r="M12" s="3"/>
      <c r="N12" s="3"/>
      <c r="O12" s="3"/>
      <c r="P12" s="3"/>
      <c r="Q12" s="3"/>
      <c r="R12" s="3"/>
      <c r="S12" s="3"/>
      <c r="T12" s="3"/>
      <c r="U12" s="3"/>
      <c r="V12" s="3"/>
      <c r="W12" s="3"/>
      <c r="X12" s="3"/>
      <c r="Y12" s="3"/>
      <c r="Z12" s="3"/>
    </row>
    <row r="13" spans="1:26" ht="14.25">
      <c r="A13" s="215" t="s">
        <v>88</v>
      </c>
      <c r="B13" s="216" t="s">
        <v>2409</v>
      </c>
      <c r="C13" s="217" t="s">
        <v>4111</v>
      </c>
      <c r="D13" s="217" t="s">
        <v>4112</v>
      </c>
      <c r="E13" s="217" t="s">
        <v>4113</v>
      </c>
      <c r="F13" s="217"/>
      <c r="G13" s="217" t="s">
        <v>4114</v>
      </c>
      <c r="H13" s="217">
        <v>100</v>
      </c>
      <c r="I13" s="217">
        <v>100</v>
      </c>
      <c r="J13" s="172" t="s">
        <v>88</v>
      </c>
      <c r="K13" s="3"/>
      <c r="L13" s="3"/>
      <c r="M13" s="3"/>
      <c r="N13" s="3"/>
      <c r="O13" s="3"/>
      <c r="P13" s="3"/>
      <c r="Q13" s="3"/>
      <c r="R13" s="3"/>
      <c r="S13" s="3"/>
      <c r="T13" s="3"/>
      <c r="U13" s="3"/>
      <c r="V13" s="3"/>
      <c r="W13" s="3"/>
      <c r="X13" s="3"/>
      <c r="Y13" s="3"/>
      <c r="Z13" s="3"/>
    </row>
    <row r="14" spans="1:26" ht="14.25">
      <c r="A14" s="215" t="s">
        <v>88</v>
      </c>
      <c r="B14" s="216" t="s">
        <v>2409</v>
      </c>
      <c r="C14" s="218" t="s">
        <v>4115</v>
      </c>
      <c r="D14" s="219" t="s">
        <v>4116</v>
      </c>
      <c r="E14" s="219" t="s">
        <v>4117</v>
      </c>
      <c r="F14" s="220" t="s">
        <v>4118</v>
      </c>
      <c r="G14" s="221" t="s">
        <v>2414</v>
      </c>
      <c r="H14" s="221" t="s">
        <v>4119</v>
      </c>
      <c r="I14" s="222">
        <v>7.5</v>
      </c>
      <c r="J14" s="172" t="s">
        <v>88</v>
      </c>
      <c r="K14" s="3"/>
      <c r="L14" s="3"/>
      <c r="M14" s="3"/>
      <c r="N14" s="3"/>
      <c r="O14" s="3"/>
      <c r="P14" s="3"/>
      <c r="Q14" s="3"/>
      <c r="R14" s="3"/>
      <c r="S14" s="3"/>
      <c r="T14" s="3"/>
      <c r="U14" s="3"/>
      <c r="V14" s="3"/>
      <c r="W14" s="3"/>
      <c r="X14" s="3"/>
      <c r="Y14" s="3"/>
      <c r="Z14" s="3"/>
    </row>
    <row r="15" spans="1:26" ht="14.25">
      <c r="A15" s="223" t="s">
        <v>91</v>
      </c>
      <c r="B15" s="124" t="s">
        <v>89</v>
      </c>
      <c r="C15" s="95" t="s">
        <v>4115</v>
      </c>
      <c r="D15" s="95" t="s">
        <v>4120</v>
      </c>
      <c r="E15" s="187">
        <v>45077</v>
      </c>
      <c r="F15" s="178" t="s">
        <v>4121</v>
      </c>
      <c r="G15" s="224" t="s">
        <v>2414</v>
      </c>
      <c r="H15" s="95">
        <v>100</v>
      </c>
      <c r="I15" s="70">
        <v>40</v>
      </c>
      <c r="J15" s="172" t="s">
        <v>484</v>
      </c>
      <c r="K15" s="3"/>
      <c r="L15" s="3"/>
      <c r="M15" s="3"/>
      <c r="N15" s="3"/>
      <c r="O15" s="3"/>
      <c r="P15" s="3"/>
      <c r="Q15" s="3"/>
      <c r="R15" s="3"/>
      <c r="S15" s="3"/>
      <c r="T15" s="3"/>
      <c r="U15" s="3"/>
      <c r="V15" s="3"/>
      <c r="W15" s="3"/>
      <c r="X15" s="3"/>
      <c r="Y15" s="3"/>
      <c r="Z15" s="3"/>
    </row>
    <row r="16" spans="1:26" ht="14.25">
      <c r="A16" s="223" t="s">
        <v>91</v>
      </c>
      <c r="B16" s="124" t="s">
        <v>89</v>
      </c>
      <c r="C16" s="95" t="s">
        <v>4122</v>
      </c>
      <c r="D16" s="95" t="s">
        <v>4120</v>
      </c>
      <c r="E16" s="225" t="s">
        <v>4123</v>
      </c>
      <c r="F16" s="178" t="s">
        <v>4124</v>
      </c>
      <c r="G16" s="95" t="s">
        <v>2414</v>
      </c>
      <c r="H16" s="95">
        <v>100</v>
      </c>
      <c r="I16" s="195">
        <v>10</v>
      </c>
      <c r="J16" s="172" t="s">
        <v>484</v>
      </c>
      <c r="K16" s="3"/>
      <c r="L16" s="3"/>
      <c r="M16" s="3"/>
      <c r="N16" s="3"/>
      <c r="O16" s="3"/>
      <c r="P16" s="3"/>
      <c r="Q16" s="3"/>
      <c r="R16" s="3"/>
      <c r="S16" s="3"/>
      <c r="T16" s="3"/>
      <c r="U16" s="3"/>
      <c r="V16" s="3"/>
      <c r="W16" s="3"/>
      <c r="X16" s="3"/>
      <c r="Y16" s="3"/>
      <c r="Z16" s="3"/>
    </row>
    <row r="17" spans="1:26" ht="14.25">
      <c r="A17" s="215" t="s">
        <v>4125</v>
      </c>
      <c r="B17" s="216" t="s">
        <v>2409</v>
      </c>
      <c r="C17" s="217" t="s">
        <v>4111</v>
      </c>
      <c r="D17" s="217" t="s">
        <v>4126</v>
      </c>
      <c r="E17" s="217" t="s">
        <v>4127</v>
      </c>
      <c r="F17" s="217" t="s">
        <v>4128</v>
      </c>
      <c r="G17" s="217" t="s">
        <v>4129</v>
      </c>
      <c r="H17" s="217">
        <v>100</v>
      </c>
      <c r="I17" s="217">
        <v>100</v>
      </c>
      <c r="J17" s="172" t="s">
        <v>493</v>
      </c>
      <c r="K17" s="3"/>
      <c r="L17" s="3"/>
      <c r="M17" s="3"/>
      <c r="N17" s="3"/>
      <c r="O17" s="3"/>
      <c r="P17" s="3"/>
      <c r="Q17" s="3"/>
      <c r="R17" s="3"/>
      <c r="S17" s="3"/>
      <c r="T17" s="3"/>
      <c r="U17" s="3"/>
      <c r="V17" s="3"/>
      <c r="W17" s="3"/>
      <c r="X17" s="3"/>
      <c r="Y17" s="3"/>
      <c r="Z17" s="3"/>
    </row>
    <row r="18" spans="1:26" ht="14.25">
      <c r="A18" s="215" t="s">
        <v>95</v>
      </c>
      <c r="B18" s="216" t="s">
        <v>2409</v>
      </c>
      <c r="C18" s="218" t="s">
        <v>4115</v>
      </c>
      <c r="D18" s="219" t="s">
        <v>4116</v>
      </c>
      <c r="E18" s="219" t="s">
        <v>4117</v>
      </c>
      <c r="F18" s="220" t="s">
        <v>4118</v>
      </c>
      <c r="G18" s="221" t="s">
        <v>2414</v>
      </c>
      <c r="H18" s="221" t="s">
        <v>4119</v>
      </c>
      <c r="I18" s="222">
        <v>7.5</v>
      </c>
      <c r="J18" s="172" t="s">
        <v>495</v>
      </c>
      <c r="K18" s="3"/>
      <c r="L18" s="3"/>
      <c r="M18" s="3"/>
      <c r="N18" s="3"/>
      <c r="O18" s="3"/>
      <c r="P18" s="3"/>
      <c r="Q18" s="3"/>
      <c r="R18" s="3"/>
      <c r="S18" s="3"/>
      <c r="T18" s="3"/>
      <c r="U18" s="3"/>
      <c r="V18" s="3"/>
      <c r="W18" s="3"/>
      <c r="X18" s="3"/>
      <c r="Y18" s="3"/>
      <c r="Z18" s="3"/>
    </row>
    <row r="19" spans="1:26" ht="14.25">
      <c r="A19" s="215" t="s">
        <v>97</v>
      </c>
      <c r="B19" s="216" t="s">
        <v>89</v>
      </c>
      <c r="C19" s="217" t="s">
        <v>4130</v>
      </c>
      <c r="D19" s="217" t="s">
        <v>4116</v>
      </c>
      <c r="E19" s="226">
        <v>44974</v>
      </c>
      <c r="F19" s="178" t="s">
        <v>4124</v>
      </c>
      <c r="G19" s="70" t="s">
        <v>2414</v>
      </c>
      <c r="H19" s="70">
        <v>100</v>
      </c>
      <c r="I19" s="70">
        <v>40</v>
      </c>
      <c r="J19" s="172" t="s">
        <v>97</v>
      </c>
      <c r="K19" s="3"/>
      <c r="L19" s="3"/>
      <c r="M19" s="3"/>
      <c r="N19" s="3"/>
      <c r="O19" s="3"/>
      <c r="P19" s="3"/>
      <c r="Q19" s="3"/>
      <c r="R19" s="3"/>
      <c r="S19" s="3"/>
      <c r="T19" s="3"/>
      <c r="U19" s="3"/>
      <c r="V19" s="3"/>
      <c r="W19" s="3"/>
      <c r="X19" s="3"/>
      <c r="Y19" s="3"/>
      <c r="Z19" s="3"/>
    </row>
    <row r="20" spans="1:26" ht="14.25">
      <c r="A20" s="215" t="s">
        <v>97</v>
      </c>
      <c r="B20" s="216" t="s">
        <v>89</v>
      </c>
      <c r="C20" s="95" t="s">
        <v>4115</v>
      </c>
      <c r="D20" s="70" t="s">
        <v>4116</v>
      </c>
      <c r="E20" s="70" t="s">
        <v>2441</v>
      </c>
      <c r="F20" s="227" t="s">
        <v>4121</v>
      </c>
      <c r="G20" s="94" t="s">
        <v>2414</v>
      </c>
      <c r="H20" s="94" t="s">
        <v>4119</v>
      </c>
      <c r="I20" s="195">
        <v>7.5</v>
      </c>
      <c r="J20" s="172" t="s">
        <v>97</v>
      </c>
      <c r="K20" s="3"/>
      <c r="L20" s="3"/>
      <c r="M20" s="3"/>
      <c r="N20" s="3"/>
      <c r="O20" s="3"/>
      <c r="P20" s="3"/>
      <c r="Q20" s="3"/>
      <c r="R20" s="3"/>
      <c r="S20" s="3"/>
      <c r="T20" s="3"/>
      <c r="U20" s="3"/>
      <c r="V20" s="3"/>
      <c r="W20" s="3"/>
      <c r="X20" s="3"/>
      <c r="Y20" s="3"/>
      <c r="Z20" s="3"/>
    </row>
    <row r="21" spans="1:26" ht="15.75" customHeight="1">
      <c r="A21" s="215" t="s">
        <v>4131</v>
      </c>
      <c r="B21" s="216" t="s">
        <v>2409</v>
      </c>
      <c r="C21" s="218" t="s">
        <v>4115</v>
      </c>
      <c r="D21" s="219" t="s">
        <v>4116</v>
      </c>
      <c r="E21" s="219" t="s">
        <v>4117</v>
      </c>
      <c r="F21" s="220" t="s">
        <v>4118</v>
      </c>
      <c r="G21" s="221" t="s">
        <v>2414</v>
      </c>
      <c r="H21" s="221" t="s">
        <v>4119</v>
      </c>
      <c r="I21" s="222">
        <v>7.5</v>
      </c>
      <c r="J21" s="172" t="s">
        <v>100</v>
      </c>
      <c r="K21" s="3"/>
      <c r="L21" s="3"/>
      <c r="M21" s="3"/>
      <c r="N21" s="3"/>
      <c r="O21" s="3"/>
      <c r="P21" s="3"/>
      <c r="Q21" s="3"/>
      <c r="R21" s="3"/>
      <c r="S21" s="3"/>
      <c r="T21" s="3"/>
      <c r="U21" s="3"/>
      <c r="V21" s="3"/>
      <c r="W21" s="3"/>
      <c r="X21" s="3"/>
      <c r="Y21" s="3"/>
      <c r="Z21" s="3"/>
    </row>
    <row r="22" spans="1:26" ht="15.75" customHeight="1">
      <c r="A22" s="124" t="s">
        <v>101</v>
      </c>
      <c r="B22" s="216" t="s">
        <v>89</v>
      </c>
      <c r="C22" s="217" t="s">
        <v>4130</v>
      </c>
      <c r="D22" s="217" t="s">
        <v>4116</v>
      </c>
      <c r="E22" s="226" t="s">
        <v>3726</v>
      </c>
      <c r="F22" s="178" t="s">
        <v>4124</v>
      </c>
      <c r="G22" s="70" t="s">
        <v>2414</v>
      </c>
      <c r="H22" s="70">
        <v>100</v>
      </c>
      <c r="I22" s="70">
        <v>10</v>
      </c>
      <c r="J22" s="172" t="s">
        <v>101</v>
      </c>
      <c r="K22" s="3"/>
      <c r="L22" s="3"/>
      <c r="M22" s="3"/>
      <c r="N22" s="3"/>
      <c r="O22" s="3"/>
      <c r="P22" s="3"/>
      <c r="Q22" s="3"/>
      <c r="R22" s="3"/>
      <c r="S22" s="3"/>
      <c r="T22" s="3"/>
      <c r="U22" s="3"/>
      <c r="V22" s="3"/>
      <c r="W22" s="3"/>
      <c r="X22" s="3"/>
      <c r="Y22" s="3"/>
      <c r="Z22" s="3"/>
    </row>
    <row r="23" spans="1:26" ht="15.75" customHeight="1">
      <c r="A23" s="124" t="s">
        <v>2443</v>
      </c>
      <c r="B23" s="124" t="s">
        <v>89</v>
      </c>
      <c r="C23" s="70" t="s">
        <v>4132</v>
      </c>
      <c r="D23" s="70" t="s">
        <v>4116</v>
      </c>
      <c r="E23" s="70"/>
      <c r="F23" s="70"/>
      <c r="G23" s="70" t="s">
        <v>2414</v>
      </c>
      <c r="H23" s="70">
        <v>100</v>
      </c>
      <c r="I23" s="228">
        <v>10</v>
      </c>
      <c r="J23" s="172" t="s">
        <v>103</v>
      </c>
      <c r="K23" s="3"/>
      <c r="L23" s="3"/>
      <c r="M23" s="3"/>
      <c r="N23" s="3"/>
      <c r="O23" s="3"/>
      <c r="P23" s="3"/>
      <c r="Q23" s="3"/>
      <c r="R23" s="3"/>
      <c r="S23" s="3"/>
      <c r="T23" s="3"/>
      <c r="U23" s="3"/>
      <c r="V23" s="3"/>
      <c r="W23" s="3"/>
      <c r="X23" s="3"/>
      <c r="Y23" s="3"/>
      <c r="Z23" s="3"/>
    </row>
    <row r="24" spans="1:26" ht="15.75" customHeight="1">
      <c r="A24" s="124" t="s">
        <v>2443</v>
      </c>
      <c r="B24" s="124" t="s">
        <v>89</v>
      </c>
      <c r="C24" s="70" t="s">
        <v>4115</v>
      </c>
      <c r="D24" s="70" t="s">
        <v>4116</v>
      </c>
      <c r="E24" s="70"/>
      <c r="F24" s="70"/>
      <c r="G24" s="70" t="s">
        <v>2414</v>
      </c>
      <c r="H24" s="70">
        <v>100</v>
      </c>
      <c r="I24" s="228">
        <v>7.5</v>
      </c>
      <c r="J24" s="172" t="s">
        <v>103</v>
      </c>
      <c r="K24" s="3"/>
      <c r="L24" s="3"/>
      <c r="M24" s="3"/>
      <c r="N24" s="3"/>
      <c r="O24" s="3"/>
      <c r="P24" s="3"/>
      <c r="Q24" s="3"/>
      <c r="R24" s="3"/>
      <c r="S24" s="3"/>
      <c r="T24" s="3"/>
      <c r="U24" s="3"/>
      <c r="V24" s="3"/>
      <c r="W24" s="3"/>
      <c r="X24" s="3"/>
      <c r="Y24" s="3"/>
      <c r="Z24" s="3"/>
    </row>
    <row r="25" spans="1:26" ht="15.75" customHeight="1">
      <c r="A25" s="229" t="s">
        <v>104</v>
      </c>
      <c r="B25" s="223" t="s">
        <v>89</v>
      </c>
      <c r="C25" s="90" t="s">
        <v>4133</v>
      </c>
      <c r="D25" s="90" t="s">
        <v>4116</v>
      </c>
      <c r="E25" s="90" t="s">
        <v>4134</v>
      </c>
      <c r="F25" s="230" t="s">
        <v>4124</v>
      </c>
      <c r="G25" s="90" t="s">
        <v>2414</v>
      </c>
      <c r="H25" s="219">
        <v>100</v>
      </c>
      <c r="I25" s="219">
        <v>10</v>
      </c>
      <c r="J25" s="172" t="s">
        <v>104</v>
      </c>
      <c r="K25" s="3"/>
      <c r="L25" s="3"/>
      <c r="M25" s="3"/>
      <c r="N25" s="3"/>
      <c r="O25" s="3"/>
      <c r="P25" s="3"/>
      <c r="Q25" s="3"/>
      <c r="R25" s="3"/>
      <c r="S25" s="3"/>
      <c r="T25" s="3"/>
      <c r="U25" s="3"/>
      <c r="V25" s="3"/>
      <c r="W25" s="3"/>
      <c r="X25" s="3"/>
      <c r="Y25" s="3"/>
      <c r="Z25" s="3"/>
    </row>
    <row r="26" spans="1:26" ht="15.75" customHeight="1">
      <c r="A26" s="229" t="s">
        <v>104</v>
      </c>
      <c r="B26" s="223" t="s">
        <v>89</v>
      </c>
      <c r="C26" s="90" t="s">
        <v>4115</v>
      </c>
      <c r="D26" s="90" t="s">
        <v>4116</v>
      </c>
      <c r="E26" s="219" t="s">
        <v>4117</v>
      </c>
      <c r="F26" s="220" t="s">
        <v>4118</v>
      </c>
      <c r="G26" s="221" t="s">
        <v>2414</v>
      </c>
      <c r="H26" s="221" t="s">
        <v>4119</v>
      </c>
      <c r="I26" s="222">
        <v>7.5</v>
      </c>
      <c r="J26" s="172" t="s">
        <v>104</v>
      </c>
      <c r="K26" s="3"/>
      <c r="L26" s="3"/>
      <c r="M26" s="3"/>
      <c r="N26" s="3"/>
      <c r="O26" s="3"/>
      <c r="P26" s="3"/>
      <c r="Q26" s="3"/>
      <c r="R26" s="3"/>
      <c r="S26" s="3"/>
      <c r="T26" s="3"/>
      <c r="U26" s="3"/>
      <c r="V26" s="3"/>
      <c r="W26" s="3"/>
      <c r="X26" s="3"/>
      <c r="Y26" s="3"/>
      <c r="Z26" s="3"/>
    </row>
    <row r="27" spans="1:26" ht="15.75" customHeight="1">
      <c r="A27" s="96" t="s">
        <v>121</v>
      </c>
      <c r="B27" s="47"/>
      <c r="C27" s="47"/>
      <c r="D27" s="47"/>
      <c r="E27" s="48"/>
      <c r="F27" s="48"/>
      <c r="G27" s="1"/>
      <c r="H27" s="1"/>
      <c r="I27" s="196">
        <f>SUM(I13:I26)</f>
        <v>365</v>
      </c>
      <c r="J27" s="3"/>
      <c r="K27" s="3"/>
      <c r="L27" s="3"/>
      <c r="M27" s="3"/>
      <c r="N27" s="3"/>
      <c r="O27" s="3"/>
      <c r="P27" s="3"/>
      <c r="Q27" s="3"/>
      <c r="R27" s="3"/>
      <c r="S27" s="3"/>
      <c r="T27" s="3"/>
      <c r="U27" s="3"/>
      <c r="V27" s="3"/>
      <c r="W27" s="3"/>
      <c r="X27" s="3"/>
      <c r="Y27" s="3"/>
      <c r="Z27" s="3"/>
    </row>
    <row r="28" spans="1:26" ht="15.75" customHeight="1">
      <c r="A28" s="1"/>
      <c r="B28" s="47"/>
      <c r="C28" s="47"/>
      <c r="D28" s="47"/>
      <c r="E28" s="48"/>
      <c r="F28" s="48"/>
      <c r="G28" s="48"/>
      <c r="H28" s="48"/>
      <c r="I28" s="1"/>
      <c r="J28" s="3"/>
      <c r="K28" s="3"/>
      <c r="L28" s="3"/>
      <c r="M28" s="3"/>
      <c r="N28" s="3"/>
      <c r="O28" s="3"/>
      <c r="P28" s="3"/>
      <c r="Q28" s="3"/>
      <c r="R28" s="3"/>
      <c r="S28" s="3"/>
      <c r="T28" s="3"/>
      <c r="U28" s="3"/>
      <c r="V28" s="3"/>
      <c r="W28" s="3"/>
      <c r="X28" s="3"/>
      <c r="Y28" s="3"/>
      <c r="Z28" s="3"/>
    </row>
    <row r="29" spans="1:26" ht="15.75" customHeight="1">
      <c r="A29" s="47"/>
      <c r="B29" s="48"/>
      <c r="C29" s="48"/>
      <c r="D29" s="48"/>
      <c r="E29" s="48"/>
      <c r="F29" s="48"/>
      <c r="G29" s="1"/>
      <c r="H29" s="3"/>
      <c r="I29" s="3"/>
      <c r="J29" s="3"/>
      <c r="K29" s="3"/>
      <c r="L29" s="3"/>
      <c r="M29" s="3"/>
      <c r="N29" s="3"/>
      <c r="O29" s="3"/>
      <c r="P29" s="3"/>
      <c r="Q29" s="3"/>
      <c r="R29" s="3"/>
      <c r="S29" s="3"/>
      <c r="T29" s="3"/>
      <c r="U29" s="3"/>
      <c r="V29" s="3"/>
      <c r="W29" s="3"/>
      <c r="X29" s="3"/>
      <c r="Y29" s="3"/>
      <c r="Z29" s="3"/>
    </row>
    <row r="30" spans="1:26" ht="15.75" customHeight="1">
      <c r="A30" s="298" t="s">
        <v>726</v>
      </c>
      <c r="B30" s="280"/>
      <c r="C30" s="280"/>
      <c r="D30" s="280"/>
      <c r="E30" s="280"/>
      <c r="F30" s="280"/>
      <c r="G30" s="280"/>
      <c r="H30" s="280"/>
      <c r="I30" s="281"/>
      <c r="J30" s="3"/>
      <c r="K30" s="3"/>
      <c r="L30" s="3"/>
      <c r="M30" s="3"/>
      <c r="N30" s="3"/>
      <c r="O30" s="3"/>
      <c r="P30" s="3"/>
      <c r="Q30" s="3"/>
      <c r="R30" s="3"/>
      <c r="S30" s="3"/>
      <c r="T30" s="3"/>
      <c r="U30" s="3"/>
      <c r="V30" s="3"/>
      <c r="W30" s="3"/>
      <c r="X30" s="3"/>
      <c r="Y30" s="3"/>
      <c r="Z30" s="3"/>
    </row>
    <row r="31" spans="1:26" ht="15.75" customHeight="1">
      <c r="A31" s="47"/>
      <c r="B31" s="47"/>
      <c r="C31" s="47"/>
      <c r="D31" s="47"/>
      <c r="E31" s="48"/>
      <c r="F31" s="48"/>
      <c r="G31" s="48"/>
      <c r="H31" s="48"/>
      <c r="I31" s="1"/>
      <c r="J31" s="3"/>
      <c r="K31" s="3"/>
      <c r="L31" s="3"/>
      <c r="M31" s="3"/>
      <c r="N31" s="3"/>
      <c r="O31" s="3"/>
      <c r="P31" s="3"/>
      <c r="Q31" s="3"/>
      <c r="R31" s="3"/>
      <c r="S31" s="3"/>
      <c r="T31" s="3"/>
      <c r="U31" s="3"/>
      <c r="V31" s="3"/>
      <c r="W31" s="3"/>
      <c r="X31" s="3"/>
      <c r="Y31" s="3"/>
      <c r="Z31" s="3"/>
    </row>
    <row r="32" spans="1:26" ht="15.75" customHeight="1">
      <c r="A32" s="47"/>
      <c r="B32" s="47"/>
      <c r="C32" s="47"/>
      <c r="D32" s="47"/>
      <c r="E32" s="48"/>
      <c r="F32" s="48"/>
      <c r="G32" s="48"/>
      <c r="H32" s="48"/>
      <c r="I32" s="1"/>
      <c r="J32" s="3"/>
      <c r="K32" s="3"/>
      <c r="L32" s="3"/>
      <c r="M32" s="3"/>
      <c r="N32" s="3"/>
      <c r="O32" s="3"/>
      <c r="P32" s="3"/>
      <c r="Q32" s="3"/>
      <c r="R32" s="3"/>
      <c r="S32" s="3"/>
      <c r="T32" s="3"/>
      <c r="U32" s="3"/>
      <c r="V32" s="3"/>
      <c r="W32" s="3"/>
      <c r="X32" s="3"/>
      <c r="Y32" s="3"/>
      <c r="Z32" s="3"/>
    </row>
    <row r="33" spans="1:26" ht="15.75" customHeight="1">
      <c r="A33" s="47"/>
      <c r="B33" s="47"/>
      <c r="C33" s="47"/>
      <c r="D33" s="47"/>
      <c r="E33" s="48"/>
      <c r="F33" s="48"/>
      <c r="G33" s="48"/>
      <c r="H33" s="48"/>
      <c r="I33" s="1"/>
      <c r="J33" s="3"/>
      <c r="K33" s="3"/>
      <c r="L33" s="3"/>
      <c r="M33" s="3"/>
      <c r="N33" s="3"/>
      <c r="O33" s="3"/>
      <c r="P33" s="3"/>
      <c r="Q33" s="3"/>
      <c r="R33" s="3"/>
      <c r="S33" s="3"/>
      <c r="T33" s="3"/>
      <c r="U33" s="3"/>
      <c r="V33" s="3"/>
      <c r="W33" s="3"/>
      <c r="X33" s="3"/>
      <c r="Y33" s="3"/>
      <c r="Z33" s="3"/>
    </row>
    <row r="34" spans="1:26" ht="15.75" customHeight="1">
      <c r="A34" s="47"/>
      <c r="B34" s="47"/>
      <c r="C34" s="47"/>
      <c r="D34" s="47"/>
      <c r="E34" s="48"/>
      <c r="F34" s="48"/>
      <c r="G34" s="48"/>
      <c r="H34" s="48"/>
      <c r="I34" s="1"/>
      <c r="J34" s="3"/>
      <c r="K34" s="3"/>
      <c r="L34" s="3"/>
      <c r="M34" s="3"/>
      <c r="N34" s="3"/>
      <c r="O34" s="3"/>
      <c r="P34" s="3"/>
      <c r="Q34" s="3"/>
      <c r="R34" s="3"/>
      <c r="S34" s="3"/>
      <c r="T34" s="3"/>
      <c r="U34" s="3"/>
      <c r="V34" s="3"/>
      <c r="W34" s="3"/>
      <c r="X34" s="3"/>
      <c r="Y34" s="3"/>
      <c r="Z34" s="3"/>
    </row>
    <row r="35" spans="1:26" ht="15.75" customHeight="1">
      <c r="A35" s="47"/>
      <c r="B35" s="47"/>
      <c r="C35" s="47"/>
      <c r="D35" s="47"/>
      <c r="E35" s="48"/>
      <c r="F35" s="48"/>
      <c r="G35" s="48"/>
      <c r="H35" s="48"/>
      <c r="I35" s="1"/>
      <c r="J35" s="3"/>
      <c r="K35" s="3"/>
      <c r="L35" s="3"/>
      <c r="M35" s="3"/>
      <c r="N35" s="3"/>
      <c r="O35" s="3"/>
      <c r="P35" s="3"/>
      <c r="Q35" s="3"/>
      <c r="R35" s="3"/>
      <c r="S35" s="3"/>
      <c r="T35" s="3"/>
      <c r="U35" s="3"/>
      <c r="V35" s="3"/>
      <c r="W35" s="3"/>
      <c r="X35" s="3"/>
      <c r="Y35" s="3"/>
      <c r="Z35" s="3"/>
    </row>
    <row r="36" spans="1:26" ht="15.75" customHeight="1">
      <c r="A36" s="47"/>
      <c r="B36" s="47"/>
      <c r="C36" s="47"/>
      <c r="D36" s="47"/>
      <c r="E36" s="48"/>
      <c r="F36" s="48"/>
      <c r="G36" s="48"/>
      <c r="H36" s="48"/>
      <c r="I36" s="1"/>
      <c r="J36" s="3"/>
      <c r="K36" s="3"/>
      <c r="L36" s="3"/>
      <c r="M36" s="3"/>
      <c r="N36" s="3"/>
      <c r="O36" s="3"/>
      <c r="P36" s="3"/>
      <c r="Q36" s="3"/>
      <c r="R36" s="3"/>
      <c r="S36" s="3"/>
      <c r="T36" s="3"/>
      <c r="U36" s="3"/>
      <c r="V36" s="3"/>
      <c r="W36" s="3"/>
      <c r="X36" s="3"/>
      <c r="Y36" s="3"/>
      <c r="Z36" s="3"/>
    </row>
    <row r="37" spans="1:26" ht="15.75" customHeight="1">
      <c r="A37" s="47"/>
      <c r="B37" s="47"/>
      <c r="C37" s="47"/>
      <c r="D37" s="47"/>
      <c r="E37" s="48"/>
      <c r="F37" s="48"/>
      <c r="G37" s="48"/>
      <c r="H37" s="48"/>
      <c r="I37" s="1"/>
      <c r="J37" s="3"/>
      <c r="K37" s="3"/>
      <c r="L37" s="3"/>
      <c r="M37" s="3"/>
      <c r="N37" s="3"/>
      <c r="O37" s="3"/>
      <c r="P37" s="3"/>
      <c r="Q37" s="3"/>
      <c r="R37" s="3"/>
      <c r="S37" s="3"/>
      <c r="T37" s="3"/>
      <c r="U37" s="3"/>
      <c r="V37" s="3"/>
      <c r="W37" s="3"/>
      <c r="X37" s="3"/>
      <c r="Y37" s="3"/>
      <c r="Z37" s="3"/>
    </row>
    <row r="38" spans="1:26" ht="15.75" customHeight="1">
      <c r="A38" s="47"/>
      <c r="B38" s="47"/>
      <c r="C38" s="47"/>
      <c r="D38" s="47"/>
      <c r="E38" s="48"/>
      <c r="F38" s="48"/>
      <c r="G38" s="48"/>
      <c r="H38" s="48"/>
      <c r="I38" s="1"/>
      <c r="J38" s="3"/>
      <c r="K38" s="3"/>
      <c r="L38" s="3"/>
      <c r="M38" s="3"/>
      <c r="N38" s="3"/>
      <c r="O38" s="3"/>
      <c r="P38" s="3"/>
      <c r="Q38" s="3"/>
      <c r="R38" s="3"/>
      <c r="S38" s="3"/>
      <c r="T38" s="3"/>
      <c r="U38" s="3"/>
      <c r="V38" s="3"/>
      <c r="W38" s="3"/>
      <c r="X38" s="3"/>
      <c r="Y38" s="3"/>
      <c r="Z38" s="3"/>
    </row>
    <row r="39" spans="1:26" ht="15.75" customHeight="1">
      <c r="A39" s="47"/>
      <c r="B39" s="47"/>
      <c r="C39" s="47"/>
      <c r="D39" s="47"/>
      <c r="E39" s="48"/>
      <c r="F39" s="48"/>
      <c r="G39" s="48"/>
      <c r="H39" s="48"/>
      <c r="I39" s="1"/>
      <c r="J39" s="3"/>
      <c r="K39" s="3"/>
      <c r="L39" s="3"/>
      <c r="M39" s="3"/>
      <c r="N39" s="3"/>
      <c r="O39" s="3"/>
      <c r="P39" s="3"/>
      <c r="Q39" s="3"/>
      <c r="R39" s="3"/>
      <c r="S39" s="3"/>
      <c r="T39" s="3"/>
      <c r="U39" s="3"/>
      <c r="V39" s="3"/>
      <c r="W39" s="3"/>
      <c r="X39" s="3"/>
      <c r="Y39" s="3"/>
      <c r="Z39" s="3"/>
    </row>
    <row r="40" spans="1:26" ht="15.75" customHeight="1">
      <c r="A40" s="47"/>
      <c r="B40" s="47"/>
      <c r="C40" s="47"/>
      <c r="D40" s="47"/>
      <c r="E40" s="48"/>
      <c r="F40" s="48"/>
      <c r="G40" s="48"/>
      <c r="H40" s="48"/>
      <c r="I40" s="1"/>
      <c r="J40" s="3"/>
      <c r="K40" s="3"/>
      <c r="L40" s="3"/>
      <c r="M40" s="3"/>
      <c r="N40" s="3"/>
      <c r="O40" s="3"/>
      <c r="P40" s="3"/>
      <c r="Q40" s="3"/>
      <c r="R40" s="3"/>
      <c r="S40" s="3"/>
      <c r="T40" s="3"/>
      <c r="U40" s="3"/>
      <c r="V40" s="3"/>
      <c r="W40" s="3"/>
      <c r="X40" s="3"/>
      <c r="Y40" s="3"/>
      <c r="Z40" s="3"/>
    </row>
    <row r="41" spans="1:26" ht="15.75" customHeight="1">
      <c r="A41" s="47"/>
      <c r="B41" s="47"/>
      <c r="C41" s="47"/>
      <c r="D41" s="47"/>
      <c r="E41" s="48"/>
      <c r="F41" s="48"/>
      <c r="G41" s="48"/>
      <c r="H41" s="48"/>
      <c r="I41" s="1"/>
      <c r="J41" s="3"/>
      <c r="K41" s="3"/>
      <c r="L41" s="3"/>
      <c r="M41" s="3"/>
      <c r="N41" s="3"/>
      <c r="O41" s="3"/>
      <c r="P41" s="3"/>
      <c r="Q41" s="3"/>
      <c r="R41" s="3"/>
      <c r="S41" s="3"/>
      <c r="T41" s="3"/>
      <c r="U41" s="3"/>
      <c r="V41" s="3"/>
      <c r="W41" s="3"/>
      <c r="X41" s="3"/>
      <c r="Y41" s="3"/>
      <c r="Z41" s="3"/>
    </row>
    <row r="42" spans="1:26" ht="15.75" customHeight="1">
      <c r="A42" s="47"/>
      <c r="B42" s="47"/>
      <c r="C42" s="47"/>
      <c r="D42" s="47"/>
      <c r="E42" s="48"/>
      <c r="F42" s="48"/>
      <c r="G42" s="48"/>
      <c r="H42" s="48"/>
      <c r="I42" s="1"/>
      <c r="J42" s="3"/>
      <c r="K42" s="3"/>
      <c r="L42" s="3"/>
      <c r="M42" s="3"/>
      <c r="N42" s="3"/>
      <c r="O42" s="3"/>
      <c r="P42" s="3"/>
      <c r="Q42" s="3"/>
      <c r="R42" s="3"/>
      <c r="S42" s="3"/>
      <c r="T42" s="3"/>
      <c r="U42" s="3"/>
      <c r="V42" s="3"/>
      <c r="W42" s="3"/>
      <c r="X42" s="3"/>
      <c r="Y42" s="3"/>
      <c r="Z42" s="3"/>
    </row>
    <row r="43" spans="1:26" ht="15.75" customHeight="1">
      <c r="A43" s="47"/>
      <c r="B43" s="47"/>
      <c r="C43" s="47"/>
      <c r="D43" s="47"/>
      <c r="E43" s="48"/>
      <c r="F43" s="48"/>
      <c r="G43" s="48"/>
      <c r="H43" s="48"/>
      <c r="I43" s="1"/>
      <c r="J43" s="3"/>
      <c r="K43" s="3"/>
      <c r="L43" s="3"/>
      <c r="M43" s="3"/>
      <c r="N43" s="3"/>
      <c r="O43" s="3"/>
      <c r="P43" s="3"/>
      <c r="Q43" s="3"/>
      <c r="R43" s="3"/>
      <c r="S43" s="3"/>
      <c r="T43" s="3"/>
      <c r="U43" s="3"/>
      <c r="V43" s="3"/>
      <c r="W43" s="3"/>
      <c r="X43" s="3"/>
      <c r="Y43" s="3"/>
      <c r="Z43" s="3"/>
    </row>
    <row r="44" spans="1:26" ht="15.75" customHeight="1">
      <c r="A44" s="47"/>
      <c r="B44" s="47"/>
      <c r="C44" s="47"/>
      <c r="D44" s="47"/>
      <c r="E44" s="48"/>
      <c r="F44" s="48"/>
      <c r="G44" s="48"/>
      <c r="H44" s="48"/>
      <c r="I44" s="1"/>
      <c r="J44" s="3"/>
      <c r="K44" s="3"/>
      <c r="L44" s="3"/>
      <c r="M44" s="3"/>
      <c r="N44" s="3"/>
      <c r="O44" s="3"/>
      <c r="P44" s="3"/>
      <c r="Q44" s="3"/>
      <c r="R44" s="3"/>
      <c r="S44" s="3"/>
      <c r="T44" s="3"/>
      <c r="U44" s="3"/>
      <c r="V44" s="3"/>
      <c r="W44" s="3"/>
      <c r="X44" s="3"/>
      <c r="Y44" s="3"/>
      <c r="Z44" s="3"/>
    </row>
    <row r="45" spans="1:26" ht="15.75" customHeight="1">
      <c r="A45" s="47"/>
      <c r="B45" s="47"/>
      <c r="C45" s="47"/>
      <c r="D45" s="47"/>
      <c r="E45" s="48"/>
      <c r="F45" s="48"/>
      <c r="G45" s="48"/>
      <c r="H45" s="48"/>
      <c r="I45" s="1"/>
      <c r="J45" s="3"/>
      <c r="K45" s="3"/>
      <c r="L45" s="3"/>
      <c r="M45" s="3"/>
      <c r="N45" s="3"/>
      <c r="O45" s="3"/>
      <c r="P45" s="3"/>
      <c r="Q45" s="3"/>
      <c r="R45" s="3"/>
      <c r="S45" s="3"/>
      <c r="T45" s="3"/>
      <c r="U45" s="3"/>
      <c r="V45" s="3"/>
      <c r="W45" s="3"/>
      <c r="X45" s="3"/>
      <c r="Y45" s="3"/>
      <c r="Z45" s="3"/>
    </row>
    <row r="46" spans="1:26" ht="15.75" customHeight="1">
      <c r="A46" s="47"/>
      <c r="B46" s="47"/>
      <c r="C46" s="47"/>
      <c r="D46" s="47"/>
      <c r="E46" s="48"/>
      <c r="F46" s="48"/>
      <c r="G46" s="48"/>
      <c r="H46" s="48"/>
      <c r="I46" s="1"/>
      <c r="J46" s="3"/>
      <c r="K46" s="3"/>
      <c r="L46" s="3"/>
      <c r="M46" s="3"/>
      <c r="N46" s="3"/>
      <c r="O46" s="3"/>
      <c r="P46" s="3"/>
      <c r="Q46" s="3"/>
      <c r="R46" s="3"/>
      <c r="S46" s="3"/>
      <c r="T46" s="3"/>
      <c r="U46" s="3"/>
      <c r="V46" s="3"/>
      <c r="W46" s="3"/>
      <c r="X46" s="3"/>
      <c r="Y46" s="3"/>
      <c r="Z46" s="3"/>
    </row>
    <row r="47" spans="1:26" ht="15.75" customHeight="1">
      <c r="A47" s="47"/>
      <c r="B47" s="47"/>
      <c r="C47" s="47"/>
      <c r="D47" s="47"/>
      <c r="E47" s="48"/>
      <c r="F47" s="48"/>
      <c r="G47" s="48"/>
      <c r="H47" s="48"/>
      <c r="I47" s="1"/>
      <c r="J47" s="3"/>
      <c r="K47" s="3"/>
      <c r="L47" s="3"/>
      <c r="M47" s="3"/>
      <c r="N47" s="3"/>
      <c r="O47" s="3"/>
      <c r="P47" s="3"/>
      <c r="Q47" s="3"/>
      <c r="R47" s="3"/>
      <c r="S47" s="3"/>
      <c r="T47" s="3"/>
      <c r="U47" s="3"/>
      <c r="V47" s="3"/>
      <c r="W47" s="3"/>
      <c r="X47" s="3"/>
      <c r="Y47" s="3"/>
      <c r="Z47" s="3"/>
    </row>
    <row r="48" spans="1:26" ht="15.75" customHeight="1">
      <c r="A48" s="47"/>
      <c r="B48" s="47"/>
      <c r="C48" s="47"/>
      <c r="D48" s="47"/>
      <c r="E48" s="48"/>
      <c r="F48" s="48"/>
      <c r="G48" s="48"/>
      <c r="H48" s="48"/>
      <c r="I48" s="1"/>
      <c r="J48" s="3"/>
      <c r="K48" s="3"/>
      <c r="L48" s="3"/>
      <c r="M48" s="3"/>
      <c r="N48" s="3"/>
      <c r="O48" s="3"/>
      <c r="P48" s="3"/>
      <c r="Q48" s="3"/>
      <c r="R48" s="3"/>
      <c r="S48" s="3"/>
      <c r="T48" s="3"/>
      <c r="U48" s="3"/>
      <c r="V48" s="3"/>
      <c r="W48" s="3"/>
      <c r="X48" s="3"/>
      <c r="Y48" s="3"/>
      <c r="Z48" s="3"/>
    </row>
    <row r="49" spans="1:26" ht="15.75" customHeight="1">
      <c r="A49" s="47"/>
      <c r="B49" s="47"/>
      <c r="C49" s="47"/>
      <c r="D49" s="47"/>
      <c r="E49" s="48"/>
      <c r="F49" s="48"/>
      <c r="G49" s="48"/>
      <c r="H49" s="48"/>
      <c r="I49" s="1"/>
      <c r="J49" s="3"/>
      <c r="K49" s="3"/>
      <c r="L49" s="3"/>
      <c r="M49" s="3"/>
      <c r="N49" s="3"/>
      <c r="O49" s="3"/>
      <c r="P49" s="3"/>
      <c r="Q49" s="3"/>
      <c r="R49" s="3"/>
      <c r="S49" s="3"/>
      <c r="T49" s="3"/>
      <c r="U49" s="3"/>
      <c r="V49" s="3"/>
      <c r="W49" s="3"/>
      <c r="X49" s="3"/>
      <c r="Y49" s="3"/>
      <c r="Z49" s="3"/>
    </row>
    <row r="50" spans="1:26" ht="15.75" customHeight="1">
      <c r="A50" s="47"/>
      <c r="B50" s="47"/>
      <c r="C50" s="47"/>
      <c r="D50" s="47"/>
      <c r="E50" s="48"/>
      <c r="F50" s="48"/>
      <c r="G50" s="48"/>
      <c r="H50" s="48"/>
      <c r="I50" s="1"/>
      <c r="J50" s="3"/>
      <c r="K50" s="3"/>
      <c r="L50" s="3"/>
      <c r="M50" s="3"/>
      <c r="N50" s="3"/>
      <c r="O50" s="3"/>
      <c r="P50" s="3"/>
      <c r="Q50" s="3"/>
      <c r="R50" s="3"/>
      <c r="S50" s="3"/>
      <c r="T50" s="3"/>
      <c r="U50" s="3"/>
      <c r="V50" s="3"/>
      <c r="W50" s="3"/>
      <c r="X50" s="3"/>
      <c r="Y50" s="3"/>
      <c r="Z50" s="3"/>
    </row>
    <row r="51" spans="1:26" ht="15.75" customHeight="1">
      <c r="A51" s="47"/>
      <c r="B51" s="47"/>
      <c r="C51" s="47"/>
      <c r="D51" s="47"/>
      <c r="E51" s="48"/>
      <c r="F51" s="48"/>
      <c r="G51" s="48"/>
      <c r="H51" s="48"/>
      <c r="I51" s="1"/>
      <c r="J51" s="3"/>
      <c r="K51" s="3"/>
      <c r="L51" s="3"/>
      <c r="M51" s="3"/>
      <c r="N51" s="3"/>
      <c r="O51" s="3"/>
      <c r="P51" s="3"/>
      <c r="Q51" s="3"/>
      <c r="R51" s="3"/>
      <c r="S51" s="3"/>
      <c r="T51" s="3"/>
      <c r="U51" s="3"/>
      <c r="V51" s="3"/>
      <c r="W51" s="3"/>
      <c r="X51" s="3"/>
      <c r="Y51" s="3"/>
      <c r="Z51" s="3"/>
    </row>
    <row r="52" spans="1:26" ht="15.75" customHeight="1">
      <c r="A52" s="47"/>
      <c r="B52" s="47"/>
      <c r="C52" s="47"/>
      <c r="D52" s="47"/>
      <c r="E52" s="48"/>
      <c r="F52" s="48"/>
      <c r="G52" s="48"/>
      <c r="H52" s="48"/>
      <c r="I52" s="1"/>
      <c r="J52" s="3"/>
      <c r="K52" s="3"/>
      <c r="L52" s="3"/>
      <c r="M52" s="3"/>
      <c r="N52" s="3"/>
      <c r="O52" s="3"/>
      <c r="P52" s="3"/>
      <c r="Q52" s="3"/>
      <c r="R52" s="3"/>
      <c r="S52" s="3"/>
      <c r="T52" s="3"/>
      <c r="U52" s="3"/>
      <c r="V52" s="3"/>
      <c r="W52" s="3"/>
      <c r="X52" s="3"/>
      <c r="Y52" s="3"/>
      <c r="Z52" s="3"/>
    </row>
    <row r="53" spans="1:26" ht="15.75" customHeight="1">
      <c r="A53" s="47"/>
      <c r="B53" s="47"/>
      <c r="C53" s="47"/>
      <c r="D53" s="47"/>
      <c r="E53" s="48"/>
      <c r="F53" s="48"/>
      <c r="G53" s="48"/>
      <c r="H53" s="48"/>
      <c r="I53" s="1"/>
      <c r="J53" s="3"/>
      <c r="K53" s="3"/>
      <c r="L53" s="3"/>
      <c r="M53" s="3"/>
      <c r="N53" s="3"/>
      <c r="O53" s="3"/>
      <c r="P53" s="3"/>
      <c r="Q53" s="3"/>
      <c r="R53" s="3"/>
      <c r="S53" s="3"/>
      <c r="T53" s="3"/>
      <c r="U53" s="3"/>
      <c r="V53" s="3"/>
      <c r="W53" s="3"/>
      <c r="X53" s="3"/>
      <c r="Y53" s="3"/>
      <c r="Z53" s="3"/>
    </row>
    <row r="54" spans="1:26" ht="15.75" customHeight="1">
      <c r="A54" s="47"/>
      <c r="B54" s="47"/>
      <c r="C54" s="47"/>
      <c r="D54" s="47"/>
      <c r="E54" s="48"/>
      <c r="F54" s="48"/>
      <c r="G54" s="48"/>
      <c r="H54" s="48"/>
      <c r="I54" s="1"/>
      <c r="J54" s="3"/>
      <c r="K54" s="3"/>
      <c r="L54" s="3"/>
      <c r="M54" s="3"/>
      <c r="N54" s="3"/>
      <c r="O54" s="3"/>
      <c r="P54" s="3"/>
      <c r="Q54" s="3"/>
      <c r="R54" s="3"/>
      <c r="S54" s="3"/>
      <c r="T54" s="3"/>
      <c r="U54" s="3"/>
      <c r="V54" s="3"/>
      <c r="W54" s="3"/>
      <c r="X54" s="3"/>
      <c r="Y54" s="3"/>
      <c r="Z54" s="3"/>
    </row>
    <row r="55" spans="1:26" ht="15.75" customHeight="1">
      <c r="A55" s="47"/>
      <c r="B55" s="47"/>
      <c r="C55" s="47"/>
      <c r="D55" s="47"/>
      <c r="E55" s="48"/>
      <c r="F55" s="48"/>
      <c r="G55" s="48"/>
      <c r="H55" s="48"/>
      <c r="I55" s="1"/>
      <c r="J55" s="3"/>
      <c r="K55" s="3"/>
      <c r="L55" s="3"/>
      <c r="M55" s="3"/>
      <c r="N55" s="3"/>
      <c r="O55" s="3"/>
      <c r="P55" s="3"/>
      <c r="Q55" s="3"/>
      <c r="R55" s="3"/>
      <c r="S55" s="3"/>
      <c r="T55" s="3"/>
      <c r="U55" s="3"/>
      <c r="V55" s="3"/>
      <c r="W55" s="3"/>
      <c r="X55" s="3"/>
      <c r="Y55" s="3"/>
      <c r="Z55" s="3"/>
    </row>
    <row r="56" spans="1:26" ht="15.75" customHeight="1">
      <c r="A56" s="47"/>
      <c r="B56" s="47"/>
      <c r="C56" s="47"/>
      <c r="D56" s="47"/>
      <c r="E56" s="48"/>
      <c r="F56" s="48"/>
      <c r="G56" s="48"/>
      <c r="H56" s="48"/>
      <c r="I56" s="1"/>
      <c r="J56" s="3"/>
      <c r="K56" s="3"/>
      <c r="L56" s="3"/>
      <c r="M56" s="3"/>
      <c r="N56" s="3"/>
      <c r="O56" s="3"/>
      <c r="P56" s="3"/>
      <c r="Q56" s="3"/>
      <c r="R56" s="3"/>
      <c r="S56" s="3"/>
      <c r="T56" s="3"/>
      <c r="U56" s="3"/>
      <c r="V56" s="3"/>
      <c r="W56" s="3"/>
      <c r="X56" s="3"/>
      <c r="Y56" s="3"/>
      <c r="Z56" s="3"/>
    </row>
    <row r="57" spans="1:26" ht="15.75" customHeight="1">
      <c r="A57" s="47"/>
      <c r="B57" s="47"/>
      <c r="C57" s="47"/>
      <c r="D57" s="47"/>
      <c r="E57" s="48"/>
      <c r="F57" s="48"/>
      <c r="G57" s="48"/>
      <c r="H57" s="48"/>
      <c r="I57" s="1"/>
      <c r="J57" s="3"/>
      <c r="K57" s="3"/>
      <c r="L57" s="3"/>
      <c r="M57" s="3"/>
      <c r="N57" s="3"/>
      <c r="O57" s="3"/>
      <c r="P57" s="3"/>
      <c r="Q57" s="3"/>
      <c r="R57" s="3"/>
      <c r="S57" s="3"/>
      <c r="T57" s="3"/>
      <c r="U57" s="3"/>
      <c r="V57" s="3"/>
      <c r="W57" s="3"/>
      <c r="X57" s="3"/>
      <c r="Y57" s="3"/>
      <c r="Z57" s="3"/>
    </row>
    <row r="58" spans="1:26" ht="15.75" customHeight="1">
      <c r="A58" s="47"/>
      <c r="B58" s="47"/>
      <c r="C58" s="47"/>
      <c r="D58" s="47"/>
      <c r="E58" s="48"/>
      <c r="F58" s="48"/>
      <c r="G58" s="48"/>
      <c r="H58" s="48"/>
      <c r="I58" s="1"/>
      <c r="J58" s="3"/>
      <c r="K58" s="3"/>
      <c r="L58" s="3"/>
      <c r="M58" s="3"/>
      <c r="N58" s="3"/>
      <c r="O58" s="3"/>
      <c r="P58" s="3"/>
      <c r="Q58" s="3"/>
      <c r="R58" s="3"/>
      <c r="S58" s="3"/>
      <c r="T58" s="3"/>
      <c r="U58" s="3"/>
      <c r="V58" s="3"/>
      <c r="W58" s="3"/>
      <c r="X58" s="3"/>
      <c r="Y58" s="3"/>
      <c r="Z58" s="3"/>
    </row>
    <row r="59" spans="1:26" ht="15.75" customHeight="1">
      <c r="A59" s="47"/>
      <c r="B59" s="47"/>
      <c r="C59" s="47"/>
      <c r="D59" s="47"/>
      <c r="E59" s="48"/>
      <c r="F59" s="48"/>
      <c r="G59" s="48"/>
      <c r="H59" s="48"/>
      <c r="I59" s="1"/>
      <c r="J59" s="3"/>
      <c r="K59" s="3"/>
      <c r="L59" s="3"/>
      <c r="M59" s="3"/>
      <c r="N59" s="3"/>
      <c r="O59" s="3"/>
      <c r="P59" s="3"/>
      <c r="Q59" s="3"/>
      <c r="R59" s="3"/>
      <c r="S59" s="3"/>
      <c r="T59" s="3"/>
      <c r="U59" s="3"/>
      <c r="V59" s="3"/>
      <c r="W59" s="3"/>
      <c r="X59" s="3"/>
      <c r="Y59" s="3"/>
      <c r="Z59" s="3"/>
    </row>
    <row r="60" spans="1:26" ht="15.75" customHeight="1">
      <c r="A60" s="47"/>
      <c r="B60" s="47"/>
      <c r="C60" s="47"/>
      <c r="D60" s="47"/>
      <c r="E60" s="48"/>
      <c r="F60" s="48"/>
      <c r="G60" s="48"/>
      <c r="H60" s="48"/>
      <c r="I60" s="1"/>
      <c r="J60" s="3"/>
      <c r="K60" s="3"/>
      <c r="L60" s="3"/>
      <c r="M60" s="3"/>
      <c r="N60" s="3"/>
      <c r="O60" s="3"/>
      <c r="P60" s="3"/>
      <c r="Q60" s="3"/>
      <c r="R60" s="3"/>
      <c r="S60" s="3"/>
      <c r="T60" s="3"/>
      <c r="U60" s="3"/>
      <c r="V60" s="3"/>
      <c r="W60" s="3"/>
      <c r="X60" s="3"/>
      <c r="Y60" s="3"/>
      <c r="Z60" s="3"/>
    </row>
    <row r="61" spans="1:26" ht="15.75" customHeight="1">
      <c r="A61" s="47"/>
      <c r="B61" s="47"/>
      <c r="C61" s="47"/>
      <c r="D61" s="47"/>
      <c r="E61" s="48"/>
      <c r="F61" s="48"/>
      <c r="G61" s="48"/>
      <c r="H61" s="48"/>
      <c r="I61" s="1"/>
      <c r="J61" s="3"/>
      <c r="K61" s="3"/>
      <c r="L61" s="3"/>
      <c r="M61" s="3"/>
      <c r="N61" s="3"/>
      <c r="O61" s="3"/>
      <c r="P61" s="3"/>
      <c r="Q61" s="3"/>
      <c r="R61" s="3"/>
      <c r="S61" s="3"/>
      <c r="T61" s="3"/>
      <c r="U61" s="3"/>
      <c r="V61" s="3"/>
      <c r="W61" s="3"/>
      <c r="X61" s="3"/>
      <c r="Y61" s="3"/>
      <c r="Z61" s="3"/>
    </row>
    <row r="62" spans="1:26" ht="15.75" customHeight="1">
      <c r="A62" s="47"/>
      <c r="B62" s="47"/>
      <c r="C62" s="47"/>
      <c r="D62" s="47"/>
      <c r="E62" s="48"/>
      <c r="F62" s="48"/>
      <c r="G62" s="48"/>
      <c r="H62" s="48"/>
      <c r="I62" s="1"/>
      <c r="J62" s="3"/>
      <c r="K62" s="3"/>
      <c r="L62" s="3"/>
      <c r="M62" s="3"/>
      <c r="N62" s="3"/>
      <c r="O62" s="3"/>
      <c r="P62" s="3"/>
      <c r="Q62" s="3"/>
      <c r="R62" s="3"/>
      <c r="S62" s="3"/>
      <c r="T62" s="3"/>
      <c r="U62" s="3"/>
      <c r="V62" s="3"/>
      <c r="W62" s="3"/>
      <c r="X62" s="3"/>
      <c r="Y62" s="3"/>
      <c r="Z62" s="3"/>
    </row>
    <row r="63" spans="1:26" ht="15.75" customHeight="1">
      <c r="A63" s="47"/>
      <c r="B63" s="47"/>
      <c r="C63" s="47"/>
      <c r="D63" s="47"/>
      <c r="E63" s="48"/>
      <c r="F63" s="48"/>
      <c r="G63" s="48"/>
      <c r="H63" s="48"/>
      <c r="I63" s="1"/>
      <c r="J63" s="3"/>
      <c r="K63" s="3"/>
      <c r="L63" s="3"/>
      <c r="M63" s="3"/>
      <c r="N63" s="3"/>
      <c r="O63" s="3"/>
      <c r="P63" s="3"/>
      <c r="Q63" s="3"/>
      <c r="R63" s="3"/>
      <c r="S63" s="3"/>
      <c r="T63" s="3"/>
      <c r="U63" s="3"/>
      <c r="V63" s="3"/>
      <c r="W63" s="3"/>
      <c r="X63" s="3"/>
      <c r="Y63" s="3"/>
      <c r="Z63" s="3"/>
    </row>
    <row r="64" spans="1:26" ht="15.75" customHeight="1">
      <c r="A64" s="47"/>
      <c r="B64" s="47"/>
      <c r="C64" s="47"/>
      <c r="D64" s="47"/>
      <c r="E64" s="48"/>
      <c r="F64" s="48"/>
      <c r="G64" s="48"/>
      <c r="H64" s="48"/>
      <c r="I64" s="1"/>
      <c r="J64" s="3"/>
      <c r="K64" s="3"/>
      <c r="L64" s="3"/>
      <c r="M64" s="3"/>
      <c r="N64" s="3"/>
      <c r="O64" s="3"/>
      <c r="P64" s="3"/>
      <c r="Q64" s="3"/>
      <c r="R64" s="3"/>
      <c r="S64" s="3"/>
      <c r="T64" s="3"/>
      <c r="U64" s="3"/>
      <c r="V64" s="3"/>
      <c r="W64" s="3"/>
      <c r="X64" s="3"/>
      <c r="Y64" s="3"/>
      <c r="Z64" s="3"/>
    </row>
    <row r="65" spans="1:26" ht="15.75" customHeight="1">
      <c r="A65" s="47"/>
      <c r="B65" s="47"/>
      <c r="C65" s="47"/>
      <c r="D65" s="47"/>
      <c r="E65" s="48"/>
      <c r="F65" s="48"/>
      <c r="G65" s="48"/>
      <c r="H65" s="48"/>
      <c r="I65" s="1"/>
      <c r="J65" s="3"/>
      <c r="K65" s="3"/>
      <c r="L65" s="3"/>
      <c r="M65" s="3"/>
      <c r="N65" s="3"/>
      <c r="O65" s="3"/>
      <c r="P65" s="3"/>
      <c r="Q65" s="3"/>
      <c r="R65" s="3"/>
      <c r="S65" s="3"/>
      <c r="T65" s="3"/>
      <c r="U65" s="3"/>
      <c r="V65" s="3"/>
      <c r="W65" s="3"/>
      <c r="X65" s="3"/>
      <c r="Y65" s="3"/>
      <c r="Z65" s="3"/>
    </row>
    <row r="66" spans="1:26" ht="15.75" customHeight="1">
      <c r="A66" s="47"/>
      <c r="B66" s="47"/>
      <c r="C66" s="47"/>
      <c r="D66" s="47"/>
      <c r="E66" s="48"/>
      <c r="F66" s="48"/>
      <c r="G66" s="48"/>
      <c r="H66" s="48"/>
      <c r="I66" s="1"/>
      <c r="J66" s="3"/>
      <c r="K66" s="3"/>
      <c r="L66" s="3"/>
      <c r="M66" s="3"/>
      <c r="N66" s="3"/>
      <c r="O66" s="3"/>
      <c r="P66" s="3"/>
      <c r="Q66" s="3"/>
      <c r="R66" s="3"/>
      <c r="S66" s="3"/>
      <c r="T66" s="3"/>
      <c r="U66" s="3"/>
      <c r="V66" s="3"/>
      <c r="W66" s="3"/>
      <c r="X66" s="3"/>
      <c r="Y66" s="3"/>
      <c r="Z66" s="3"/>
    </row>
    <row r="67" spans="1:26" ht="15.75" customHeight="1">
      <c r="A67" s="47"/>
      <c r="B67" s="47"/>
      <c r="C67" s="47"/>
      <c r="D67" s="47"/>
      <c r="E67" s="48"/>
      <c r="F67" s="48"/>
      <c r="G67" s="48"/>
      <c r="H67" s="48"/>
      <c r="I67" s="1"/>
      <c r="J67" s="3"/>
      <c r="K67" s="3"/>
      <c r="L67" s="3"/>
      <c r="M67" s="3"/>
      <c r="N67" s="3"/>
      <c r="O67" s="3"/>
      <c r="P67" s="3"/>
      <c r="Q67" s="3"/>
      <c r="R67" s="3"/>
      <c r="S67" s="3"/>
      <c r="T67" s="3"/>
      <c r="U67" s="3"/>
      <c r="V67" s="3"/>
      <c r="W67" s="3"/>
      <c r="X67" s="3"/>
      <c r="Y67" s="3"/>
      <c r="Z67" s="3"/>
    </row>
    <row r="68" spans="1:26" ht="15.75" customHeight="1">
      <c r="A68" s="47"/>
      <c r="B68" s="47"/>
      <c r="C68" s="47"/>
      <c r="D68" s="47"/>
      <c r="E68" s="48"/>
      <c r="F68" s="48"/>
      <c r="G68" s="48"/>
      <c r="H68" s="48"/>
      <c r="I68" s="1"/>
      <c r="J68" s="3"/>
      <c r="K68" s="3"/>
      <c r="L68" s="3"/>
      <c r="M68" s="3"/>
      <c r="N68" s="3"/>
      <c r="O68" s="3"/>
      <c r="P68" s="3"/>
      <c r="Q68" s="3"/>
      <c r="R68" s="3"/>
      <c r="S68" s="3"/>
      <c r="T68" s="3"/>
      <c r="U68" s="3"/>
      <c r="V68" s="3"/>
      <c r="W68" s="3"/>
      <c r="X68" s="3"/>
      <c r="Y68" s="3"/>
      <c r="Z68" s="3"/>
    </row>
    <row r="69" spans="1:26" ht="15.75" customHeight="1">
      <c r="A69" s="47"/>
      <c r="B69" s="47"/>
      <c r="C69" s="47"/>
      <c r="D69" s="47"/>
      <c r="E69" s="48"/>
      <c r="F69" s="48"/>
      <c r="G69" s="48"/>
      <c r="H69" s="48"/>
      <c r="I69" s="1"/>
      <c r="J69" s="3"/>
      <c r="K69" s="3"/>
      <c r="L69" s="3"/>
      <c r="M69" s="3"/>
      <c r="N69" s="3"/>
      <c r="O69" s="3"/>
      <c r="P69" s="3"/>
      <c r="Q69" s="3"/>
      <c r="R69" s="3"/>
      <c r="S69" s="3"/>
      <c r="T69" s="3"/>
      <c r="U69" s="3"/>
      <c r="V69" s="3"/>
      <c r="W69" s="3"/>
      <c r="X69" s="3"/>
      <c r="Y69" s="3"/>
      <c r="Z69" s="3"/>
    </row>
    <row r="70" spans="1:26" ht="15.75" customHeight="1">
      <c r="A70" s="47"/>
      <c r="B70" s="47"/>
      <c r="C70" s="47"/>
      <c r="D70" s="47"/>
      <c r="E70" s="48"/>
      <c r="F70" s="48"/>
      <c r="G70" s="48"/>
      <c r="H70" s="48"/>
      <c r="I70" s="1"/>
      <c r="J70" s="3"/>
      <c r="K70" s="3"/>
      <c r="L70" s="3"/>
      <c r="M70" s="3"/>
      <c r="N70" s="3"/>
      <c r="O70" s="3"/>
      <c r="P70" s="3"/>
      <c r="Q70" s="3"/>
      <c r="R70" s="3"/>
      <c r="S70" s="3"/>
      <c r="T70" s="3"/>
      <c r="U70" s="3"/>
      <c r="V70" s="3"/>
      <c r="W70" s="3"/>
      <c r="X70" s="3"/>
      <c r="Y70" s="3"/>
      <c r="Z70" s="3"/>
    </row>
    <row r="71" spans="1:26" ht="15.75" customHeight="1">
      <c r="A71" s="47"/>
      <c r="B71" s="47"/>
      <c r="C71" s="47"/>
      <c r="D71" s="47"/>
      <c r="E71" s="48"/>
      <c r="F71" s="48"/>
      <c r="G71" s="48"/>
      <c r="H71" s="48"/>
      <c r="I71" s="1"/>
      <c r="J71" s="3"/>
      <c r="K71" s="3"/>
      <c r="L71" s="3"/>
      <c r="M71" s="3"/>
      <c r="N71" s="3"/>
      <c r="O71" s="3"/>
      <c r="P71" s="3"/>
      <c r="Q71" s="3"/>
      <c r="R71" s="3"/>
      <c r="S71" s="3"/>
      <c r="T71" s="3"/>
      <c r="U71" s="3"/>
      <c r="V71" s="3"/>
      <c r="W71" s="3"/>
      <c r="X71" s="3"/>
      <c r="Y71" s="3"/>
      <c r="Z71" s="3"/>
    </row>
    <row r="72" spans="1:26" ht="15.75" customHeight="1">
      <c r="A72" s="47"/>
      <c r="B72" s="47"/>
      <c r="C72" s="47"/>
      <c r="D72" s="47"/>
      <c r="E72" s="48"/>
      <c r="F72" s="48"/>
      <c r="G72" s="48"/>
      <c r="H72" s="48"/>
      <c r="I72" s="1"/>
      <c r="J72" s="3"/>
      <c r="K72" s="3"/>
      <c r="L72" s="3"/>
      <c r="M72" s="3"/>
      <c r="N72" s="3"/>
      <c r="O72" s="3"/>
      <c r="P72" s="3"/>
      <c r="Q72" s="3"/>
      <c r="R72" s="3"/>
      <c r="S72" s="3"/>
      <c r="T72" s="3"/>
      <c r="U72" s="3"/>
      <c r="V72" s="3"/>
      <c r="W72" s="3"/>
      <c r="X72" s="3"/>
      <c r="Y72" s="3"/>
      <c r="Z72" s="3"/>
    </row>
    <row r="73" spans="1:26" ht="15.75" customHeight="1">
      <c r="A73" s="47"/>
      <c r="B73" s="47"/>
      <c r="C73" s="47"/>
      <c r="D73" s="47"/>
      <c r="E73" s="48"/>
      <c r="F73" s="48"/>
      <c r="G73" s="48"/>
      <c r="H73" s="48"/>
      <c r="I73" s="1"/>
      <c r="J73" s="3"/>
      <c r="K73" s="3"/>
      <c r="L73" s="3"/>
      <c r="M73" s="3"/>
      <c r="N73" s="3"/>
      <c r="O73" s="3"/>
      <c r="P73" s="3"/>
      <c r="Q73" s="3"/>
      <c r="R73" s="3"/>
      <c r="S73" s="3"/>
      <c r="T73" s="3"/>
      <c r="U73" s="3"/>
      <c r="V73" s="3"/>
      <c r="W73" s="3"/>
      <c r="X73" s="3"/>
      <c r="Y73" s="3"/>
      <c r="Z73" s="3"/>
    </row>
    <row r="74" spans="1:26" ht="15.75" customHeight="1">
      <c r="A74" s="47"/>
      <c r="B74" s="47"/>
      <c r="C74" s="47"/>
      <c r="D74" s="47"/>
      <c r="E74" s="48"/>
      <c r="F74" s="48"/>
      <c r="G74" s="48"/>
      <c r="H74" s="48"/>
      <c r="I74" s="1"/>
      <c r="J74" s="3"/>
      <c r="K74" s="3"/>
      <c r="L74" s="3"/>
      <c r="M74" s="3"/>
      <c r="N74" s="3"/>
      <c r="O74" s="3"/>
      <c r="P74" s="3"/>
      <c r="Q74" s="3"/>
      <c r="R74" s="3"/>
      <c r="S74" s="3"/>
      <c r="T74" s="3"/>
      <c r="U74" s="3"/>
      <c r="V74" s="3"/>
      <c r="W74" s="3"/>
      <c r="X74" s="3"/>
      <c r="Y74" s="3"/>
      <c r="Z74" s="3"/>
    </row>
    <row r="75" spans="1:26" ht="15.75" customHeight="1">
      <c r="A75" s="47"/>
      <c r="B75" s="47"/>
      <c r="C75" s="47"/>
      <c r="D75" s="47"/>
      <c r="E75" s="48"/>
      <c r="F75" s="48"/>
      <c r="G75" s="48"/>
      <c r="H75" s="48"/>
      <c r="I75" s="1"/>
      <c r="J75" s="3"/>
      <c r="K75" s="3"/>
      <c r="L75" s="3"/>
      <c r="M75" s="3"/>
      <c r="N75" s="3"/>
      <c r="O75" s="3"/>
      <c r="P75" s="3"/>
      <c r="Q75" s="3"/>
      <c r="R75" s="3"/>
      <c r="S75" s="3"/>
      <c r="T75" s="3"/>
      <c r="U75" s="3"/>
      <c r="V75" s="3"/>
      <c r="W75" s="3"/>
      <c r="X75" s="3"/>
      <c r="Y75" s="3"/>
      <c r="Z75" s="3"/>
    </row>
    <row r="76" spans="1:26" ht="15.75" customHeight="1">
      <c r="A76" s="47"/>
      <c r="B76" s="47"/>
      <c r="C76" s="47"/>
      <c r="D76" s="47"/>
      <c r="E76" s="48"/>
      <c r="F76" s="48"/>
      <c r="G76" s="48"/>
      <c r="H76" s="48"/>
      <c r="I76" s="1"/>
      <c r="J76" s="3"/>
      <c r="K76" s="3"/>
      <c r="L76" s="3"/>
      <c r="M76" s="3"/>
      <c r="N76" s="3"/>
      <c r="O76" s="3"/>
      <c r="P76" s="3"/>
      <c r="Q76" s="3"/>
      <c r="R76" s="3"/>
      <c r="S76" s="3"/>
      <c r="T76" s="3"/>
      <c r="U76" s="3"/>
      <c r="V76" s="3"/>
      <c r="W76" s="3"/>
      <c r="X76" s="3"/>
      <c r="Y76" s="3"/>
      <c r="Z76" s="3"/>
    </row>
    <row r="77" spans="1:26" ht="15.75" customHeight="1">
      <c r="A77" s="47"/>
      <c r="B77" s="47"/>
      <c r="C77" s="47"/>
      <c r="D77" s="47"/>
      <c r="E77" s="48"/>
      <c r="F77" s="48"/>
      <c r="G77" s="48"/>
      <c r="H77" s="48"/>
      <c r="I77" s="1"/>
      <c r="J77" s="3"/>
      <c r="K77" s="3"/>
      <c r="L77" s="3"/>
      <c r="M77" s="3"/>
      <c r="N77" s="3"/>
      <c r="O77" s="3"/>
      <c r="P77" s="3"/>
      <c r="Q77" s="3"/>
      <c r="R77" s="3"/>
      <c r="S77" s="3"/>
      <c r="T77" s="3"/>
      <c r="U77" s="3"/>
      <c r="V77" s="3"/>
      <c r="W77" s="3"/>
      <c r="X77" s="3"/>
      <c r="Y77" s="3"/>
      <c r="Z77" s="3"/>
    </row>
    <row r="78" spans="1:26" ht="15.75" customHeight="1">
      <c r="A78" s="47"/>
      <c r="B78" s="47"/>
      <c r="C78" s="47"/>
      <c r="D78" s="47"/>
      <c r="E78" s="48"/>
      <c r="F78" s="48"/>
      <c r="G78" s="48"/>
      <c r="H78" s="48"/>
      <c r="I78" s="1"/>
      <c r="J78" s="3"/>
      <c r="K78" s="3"/>
      <c r="L78" s="3"/>
      <c r="M78" s="3"/>
      <c r="N78" s="3"/>
      <c r="O78" s="3"/>
      <c r="P78" s="3"/>
      <c r="Q78" s="3"/>
      <c r="R78" s="3"/>
      <c r="S78" s="3"/>
      <c r="T78" s="3"/>
      <c r="U78" s="3"/>
      <c r="V78" s="3"/>
      <c r="W78" s="3"/>
      <c r="X78" s="3"/>
      <c r="Y78" s="3"/>
      <c r="Z78" s="3"/>
    </row>
    <row r="79" spans="1:26" ht="15.75" customHeight="1">
      <c r="A79" s="47"/>
      <c r="B79" s="47"/>
      <c r="C79" s="47"/>
      <c r="D79" s="47"/>
      <c r="E79" s="48"/>
      <c r="F79" s="48"/>
      <c r="G79" s="48"/>
      <c r="H79" s="48"/>
      <c r="I79" s="1"/>
      <c r="J79" s="3"/>
      <c r="K79" s="3"/>
      <c r="L79" s="3"/>
      <c r="M79" s="3"/>
      <c r="N79" s="3"/>
      <c r="O79" s="3"/>
      <c r="P79" s="3"/>
      <c r="Q79" s="3"/>
      <c r="R79" s="3"/>
      <c r="S79" s="3"/>
      <c r="T79" s="3"/>
      <c r="U79" s="3"/>
      <c r="V79" s="3"/>
      <c r="W79" s="3"/>
      <c r="X79" s="3"/>
      <c r="Y79" s="3"/>
      <c r="Z79" s="3"/>
    </row>
    <row r="80" spans="1:26" ht="15.75" customHeight="1">
      <c r="A80" s="47"/>
      <c r="B80" s="47"/>
      <c r="C80" s="47"/>
      <c r="D80" s="47"/>
      <c r="E80" s="48"/>
      <c r="F80" s="48"/>
      <c r="G80" s="48"/>
      <c r="H80" s="48"/>
      <c r="I80" s="1"/>
      <c r="J80" s="3"/>
      <c r="K80" s="3"/>
      <c r="L80" s="3"/>
      <c r="M80" s="3"/>
      <c r="N80" s="3"/>
      <c r="O80" s="3"/>
      <c r="P80" s="3"/>
      <c r="Q80" s="3"/>
      <c r="R80" s="3"/>
      <c r="S80" s="3"/>
      <c r="T80" s="3"/>
      <c r="U80" s="3"/>
      <c r="V80" s="3"/>
      <c r="W80" s="3"/>
      <c r="X80" s="3"/>
      <c r="Y80" s="3"/>
      <c r="Z80" s="3"/>
    </row>
    <row r="81" spans="1:26" ht="15.75" customHeight="1">
      <c r="A81" s="47"/>
      <c r="B81" s="47"/>
      <c r="C81" s="47"/>
      <c r="D81" s="47"/>
      <c r="E81" s="48"/>
      <c r="F81" s="48"/>
      <c r="G81" s="48"/>
      <c r="H81" s="48"/>
      <c r="I81" s="1"/>
      <c r="J81" s="3"/>
      <c r="K81" s="3"/>
      <c r="L81" s="3"/>
      <c r="M81" s="3"/>
      <c r="N81" s="3"/>
      <c r="O81" s="3"/>
      <c r="P81" s="3"/>
      <c r="Q81" s="3"/>
      <c r="R81" s="3"/>
      <c r="S81" s="3"/>
      <c r="T81" s="3"/>
      <c r="U81" s="3"/>
      <c r="V81" s="3"/>
      <c r="W81" s="3"/>
      <c r="X81" s="3"/>
      <c r="Y81" s="3"/>
      <c r="Z81" s="3"/>
    </row>
    <row r="82" spans="1:26" ht="15.75" customHeight="1">
      <c r="A82" s="47"/>
      <c r="B82" s="47"/>
      <c r="C82" s="47"/>
      <c r="D82" s="47"/>
      <c r="E82" s="48"/>
      <c r="F82" s="48"/>
      <c r="G82" s="48"/>
      <c r="H82" s="48"/>
      <c r="I82" s="1"/>
      <c r="J82" s="3"/>
      <c r="K82" s="3"/>
      <c r="L82" s="3"/>
      <c r="M82" s="3"/>
      <c r="N82" s="3"/>
      <c r="O82" s="3"/>
      <c r="P82" s="3"/>
      <c r="Q82" s="3"/>
      <c r="R82" s="3"/>
      <c r="S82" s="3"/>
      <c r="T82" s="3"/>
      <c r="U82" s="3"/>
      <c r="V82" s="3"/>
      <c r="W82" s="3"/>
      <c r="X82" s="3"/>
      <c r="Y82" s="3"/>
      <c r="Z82" s="3"/>
    </row>
    <row r="83" spans="1:26" ht="15.75" customHeight="1">
      <c r="A83" s="47"/>
      <c r="B83" s="47"/>
      <c r="C83" s="47"/>
      <c r="D83" s="47"/>
      <c r="E83" s="48"/>
      <c r="F83" s="48"/>
      <c r="G83" s="48"/>
      <c r="H83" s="48"/>
      <c r="I83" s="1"/>
      <c r="J83" s="3"/>
      <c r="K83" s="3"/>
      <c r="L83" s="3"/>
      <c r="M83" s="3"/>
      <c r="N83" s="3"/>
      <c r="O83" s="3"/>
      <c r="P83" s="3"/>
      <c r="Q83" s="3"/>
      <c r="R83" s="3"/>
      <c r="S83" s="3"/>
      <c r="T83" s="3"/>
      <c r="U83" s="3"/>
      <c r="V83" s="3"/>
      <c r="W83" s="3"/>
      <c r="X83" s="3"/>
      <c r="Y83" s="3"/>
      <c r="Z83" s="3"/>
    </row>
    <row r="84" spans="1:26" ht="15.75" customHeight="1">
      <c r="A84" s="47"/>
      <c r="B84" s="47"/>
      <c r="C84" s="47"/>
      <c r="D84" s="47"/>
      <c r="E84" s="48"/>
      <c r="F84" s="48"/>
      <c r="G84" s="48"/>
      <c r="H84" s="48"/>
      <c r="I84" s="1"/>
      <c r="J84" s="3"/>
      <c r="K84" s="3"/>
      <c r="L84" s="3"/>
      <c r="M84" s="3"/>
      <c r="N84" s="3"/>
      <c r="O84" s="3"/>
      <c r="P84" s="3"/>
      <c r="Q84" s="3"/>
      <c r="R84" s="3"/>
      <c r="S84" s="3"/>
      <c r="T84" s="3"/>
      <c r="U84" s="3"/>
      <c r="V84" s="3"/>
      <c r="W84" s="3"/>
      <c r="X84" s="3"/>
      <c r="Y84" s="3"/>
      <c r="Z84" s="3"/>
    </row>
    <row r="85" spans="1:26" ht="15.75" customHeight="1">
      <c r="A85" s="47"/>
      <c r="B85" s="47"/>
      <c r="C85" s="47"/>
      <c r="D85" s="47"/>
      <c r="E85" s="48"/>
      <c r="F85" s="48"/>
      <c r="G85" s="48"/>
      <c r="H85" s="48"/>
      <c r="I85" s="1"/>
      <c r="J85" s="3"/>
      <c r="K85" s="3"/>
      <c r="L85" s="3"/>
      <c r="M85" s="3"/>
      <c r="N85" s="3"/>
      <c r="O85" s="3"/>
      <c r="P85" s="3"/>
      <c r="Q85" s="3"/>
      <c r="R85" s="3"/>
      <c r="S85" s="3"/>
      <c r="T85" s="3"/>
      <c r="U85" s="3"/>
      <c r="V85" s="3"/>
      <c r="W85" s="3"/>
      <c r="X85" s="3"/>
      <c r="Y85" s="3"/>
      <c r="Z85" s="3"/>
    </row>
    <row r="86" spans="1:26" ht="15.75" customHeight="1">
      <c r="A86" s="47"/>
      <c r="B86" s="47"/>
      <c r="C86" s="47"/>
      <c r="D86" s="47"/>
      <c r="E86" s="48"/>
      <c r="F86" s="48"/>
      <c r="G86" s="48"/>
      <c r="H86" s="48"/>
      <c r="I86" s="1"/>
      <c r="J86" s="3"/>
      <c r="K86" s="3"/>
      <c r="L86" s="3"/>
      <c r="M86" s="3"/>
      <c r="N86" s="3"/>
      <c r="O86" s="3"/>
      <c r="P86" s="3"/>
      <c r="Q86" s="3"/>
      <c r="R86" s="3"/>
      <c r="S86" s="3"/>
      <c r="T86" s="3"/>
      <c r="U86" s="3"/>
      <c r="V86" s="3"/>
      <c r="W86" s="3"/>
      <c r="X86" s="3"/>
      <c r="Y86" s="3"/>
      <c r="Z86" s="3"/>
    </row>
    <row r="87" spans="1:26" ht="15.75" customHeight="1">
      <c r="A87" s="47"/>
      <c r="B87" s="47"/>
      <c r="C87" s="47"/>
      <c r="D87" s="47"/>
      <c r="E87" s="48"/>
      <c r="F87" s="48"/>
      <c r="G87" s="48"/>
      <c r="H87" s="48"/>
      <c r="I87" s="1"/>
      <c r="J87" s="3"/>
      <c r="K87" s="3"/>
      <c r="L87" s="3"/>
      <c r="M87" s="3"/>
      <c r="N87" s="3"/>
      <c r="O87" s="3"/>
      <c r="P87" s="3"/>
      <c r="Q87" s="3"/>
      <c r="R87" s="3"/>
      <c r="S87" s="3"/>
      <c r="T87" s="3"/>
      <c r="U87" s="3"/>
      <c r="V87" s="3"/>
      <c r="W87" s="3"/>
      <c r="X87" s="3"/>
      <c r="Y87" s="3"/>
      <c r="Z87" s="3"/>
    </row>
    <row r="88" spans="1:26" ht="15.75" customHeight="1">
      <c r="A88" s="47"/>
      <c r="B88" s="47"/>
      <c r="C88" s="47"/>
      <c r="D88" s="47"/>
      <c r="E88" s="48"/>
      <c r="F88" s="48"/>
      <c r="G88" s="48"/>
      <c r="H88" s="48"/>
      <c r="I88" s="1"/>
      <c r="J88" s="3"/>
      <c r="K88" s="3"/>
      <c r="L88" s="3"/>
      <c r="M88" s="3"/>
      <c r="N88" s="3"/>
      <c r="O88" s="3"/>
      <c r="P88" s="3"/>
      <c r="Q88" s="3"/>
      <c r="R88" s="3"/>
      <c r="S88" s="3"/>
      <c r="T88" s="3"/>
      <c r="U88" s="3"/>
      <c r="V88" s="3"/>
      <c r="W88" s="3"/>
      <c r="X88" s="3"/>
      <c r="Y88" s="3"/>
      <c r="Z88" s="3"/>
    </row>
    <row r="89" spans="1:26" ht="15.75" customHeight="1">
      <c r="A89" s="47"/>
      <c r="B89" s="47"/>
      <c r="C89" s="47"/>
      <c r="D89" s="47"/>
      <c r="E89" s="48"/>
      <c r="F89" s="48"/>
      <c r="G89" s="48"/>
      <c r="H89" s="48"/>
      <c r="I89" s="1"/>
      <c r="J89" s="3"/>
      <c r="K89" s="3"/>
      <c r="L89" s="3"/>
      <c r="M89" s="3"/>
      <c r="N89" s="3"/>
      <c r="O89" s="3"/>
      <c r="P89" s="3"/>
      <c r="Q89" s="3"/>
      <c r="R89" s="3"/>
      <c r="S89" s="3"/>
      <c r="T89" s="3"/>
      <c r="U89" s="3"/>
      <c r="V89" s="3"/>
      <c r="W89" s="3"/>
      <c r="X89" s="3"/>
      <c r="Y89" s="3"/>
      <c r="Z89" s="3"/>
    </row>
    <row r="90" spans="1:26" ht="15.75" customHeight="1">
      <c r="A90" s="47"/>
      <c r="B90" s="47"/>
      <c r="C90" s="47"/>
      <c r="D90" s="47"/>
      <c r="E90" s="48"/>
      <c r="F90" s="48"/>
      <c r="G90" s="48"/>
      <c r="H90" s="48"/>
      <c r="I90" s="1"/>
      <c r="J90" s="3"/>
      <c r="K90" s="3"/>
      <c r="L90" s="3"/>
      <c r="M90" s="3"/>
      <c r="N90" s="3"/>
      <c r="O90" s="3"/>
      <c r="P90" s="3"/>
      <c r="Q90" s="3"/>
      <c r="R90" s="3"/>
      <c r="S90" s="3"/>
      <c r="T90" s="3"/>
      <c r="U90" s="3"/>
      <c r="V90" s="3"/>
      <c r="W90" s="3"/>
      <c r="X90" s="3"/>
      <c r="Y90" s="3"/>
      <c r="Z90" s="3"/>
    </row>
    <row r="91" spans="1:26" ht="15.75" customHeight="1">
      <c r="A91" s="47"/>
      <c r="B91" s="47"/>
      <c r="C91" s="47"/>
      <c r="D91" s="47"/>
      <c r="E91" s="48"/>
      <c r="F91" s="48"/>
      <c r="G91" s="48"/>
      <c r="H91" s="48"/>
      <c r="I91" s="1"/>
      <c r="J91" s="3"/>
      <c r="K91" s="3"/>
      <c r="L91" s="3"/>
      <c r="M91" s="3"/>
      <c r="N91" s="3"/>
      <c r="O91" s="3"/>
      <c r="P91" s="3"/>
      <c r="Q91" s="3"/>
      <c r="R91" s="3"/>
      <c r="S91" s="3"/>
      <c r="T91" s="3"/>
      <c r="U91" s="3"/>
      <c r="V91" s="3"/>
      <c r="W91" s="3"/>
      <c r="X91" s="3"/>
      <c r="Y91" s="3"/>
      <c r="Z91" s="3"/>
    </row>
    <row r="92" spans="1:26" ht="15.75" customHeight="1">
      <c r="A92" s="47"/>
      <c r="B92" s="47"/>
      <c r="C92" s="47"/>
      <c r="D92" s="47"/>
      <c r="E92" s="48"/>
      <c r="F92" s="48"/>
      <c r="G92" s="48"/>
      <c r="H92" s="48"/>
      <c r="I92" s="1"/>
      <c r="J92" s="3"/>
      <c r="K92" s="3"/>
      <c r="L92" s="3"/>
      <c r="M92" s="3"/>
      <c r="N92" s="3"/>
      <c r="O92" s="3"/>
      <c r="P92" s="3"/>
      <c r="Q92" s="3"/>
      <c r="R92" s="3"/>
      <c r="S92" s="3"/>
      <c r="T92" s="3"/>
      <c r="U92" s="3"/>
      <c r="V92" s="3"/>
      <c r="W92" s="3"/>
      <c r="X92" s="3"/>
      <c r="Y92" s="3"/>
      <c r="Z92" s="3"/>
    </row>
    <row r="93" spans="1:26" ht="15.75" customHeight="1">
      <c r="A93" s="47"/>
      <c r="B93" s="47"/>
      <c r="C93" s="47"/>
      <c r="D93" s="47"/>
      <c r="E93" s="48"/>
      <c r="F93" s="48"/>
      <c r="G93" s="48"/>
      <c r="H93" s="48"/>
      <c r="I93" s="1"/>
      <c r="J93" s="3"/>
      <c r="K93" s="3"/>
      <c r="L93" s="3"/>
      <c r="M93" s="3"/>
      <c r="N93" s="3"/>
      <c r="O93" s="3"/>
      <c r="P93" s="3"/>
      <c r="Q93" s="3"/>
      <c r="R93" s="3"/>
      <c r="S93" s="3"/>
      <c r="T93" s="3"/>
      <c r="U93" s="3"/>
      <c r="V93" s="3"/>
      <c r="W93" s="3"/>
      <c r="X93" s="3"/>
      <c r="Y93" s="3"/>
      <c r="Z93" s="3"/>
    </row>
    <row r="94" spans="1:26" ht="15.75" customHeight="1">
      <c r="A94" s="47"/>
      <c r="B94" s="47"/>
      <c r="C94" s="47"/>
      <c r="D94" s="47"/>
      <c r="E94" s="48"/>
      <c r="F94" s="48"/>
      <c r="G94" s="48"/>
      <c r="H94" s="48"/>
      <c r="I94" s="1"/>
      <c r="J94" s="3"/>
      <c r="K94" s="3"/>
      <c r="L94" s="3"/>
      <c r="M94" s="3"/>
      <c r="N94" s="3"/>
      <c r="O94" s="3"/>
      <c r="P94" s="3"/>
      <c r="Q94" s="3"/>
      <c r="R94" s="3"/>
      <c r="S94" s="3"/>
      <c r="T94" s="3"/>
      <c r="U94" s="3"/>
      <c r="V94" s="3"/>
      <c r="W94" s="3"/>
      <c r="X94" s="3"/>
      <c r="Y94" s="3"/>
      <c r="Z94" s="3"/>
    </row>
    <row r="95" spans="1:26" ht="15.75" customHeight="1">
      <c r="A95" s="47"/>
      <c r="B95" s="47"/>
      <c r="C95" s="47"/>
      <c r="D95" s="47"/>
      <c r="E95" s="48"/>
      <c r="F95" s="48"/>
      <c r="G95" s="48"/>
      <c r="H95" s="48"/>
      <c r="I95" s="1"/>
      <c r="J95" s="3"/>
      <c r="K95" s="3"/>
      <c r="L95" s="3"/>
      <c r="M95" s="3"/>
      <c r="N95" s="3"/>
      <c r="O95" s="3"/>
      <c r="P95" s="3"/>
      <c r="Q95" s="3"/>
      <c r="R95" s="3"/>
      <c r="S95" s="3"/>
      <c r="T95" s="3"/>
      <c r="U95" s="3"/>
      <c r="V95" s="3"/>
      <c r="W95" s="3"/>
      <c r="X95" s="3"/>
      <c r="Y95" s="3"/>
      <c r="Z95" s="3"/>
    </row>
    <row r="96" spans="1:26" ht="15.75" customHeight="1">
      <c r="A96" s="47"/>
      <c r="B96" s="47"/>
      <c r="C96" s="47"/>
      <c r="D96" s="47"/>
      <c r="E96" s="48"/>
      <c r="F96" s="48"/>
      <c r="G96" s="48"/>
      <c r="H96" s="48"/>
      <c r="I96" s="1"/>
      <c r="J96" s="3"/>
      <c r="K96" s="3"/>
      <c r="L96" s="3"/>
      <c r="M96" s="3"/>
      <c r="N96" s="3"/>
      <c r="O96" s="3"/>
      <c r="P96" s="3"/>
      <c r="Q96" s="3"/>
      <c r="R96" s="3"/>
      <c r="S96" s="3"/>
      <c r="T96" s="3"/>
      <c r="U96" s="3"/>
      <c r="V96" s="3"/>
      <c r="W96" s="3"/>
      <c r="X96" s="3"/>
      <c r="Y96" s="3"/>
      <c r="Z96" s="3"/>
    </row>
    <row r="97" spans="1:26" ht="15.75" customHeight="1">
      <c r="A97" s="47"/>
      <c r="B97" s="47"/>
      <c r="C97" s="47"/>
      <c r="D97" s="47"/>
      <c r="E97" s="48"/>
      <c r="F97" s="48"/>
      <c r="G97" s="48"/>
      <c r="H97" s="48"/>
      <c r="I97" s="1"/>
      <c r="J97" s="3"/>
      <c r="K97" s="3"/>
      <c r="L97" s="3"/>
      <c r="M97" s="3"/>
      <c r="N97" s="3"/>
      <c r="O97" s="3"/>
      <c r="P97" s="3"/>
      <c r="Q97" s="3"/>
      <c r="R97" s="3"/>
      <c r="S97" s="3"/>
      <c r="T97" s="3"/>
      <c r="U97" s="3"/>
      <c r="V97" s="3"/>
      <c r="W97" s="3"/>
      <c r="X97" s="3"/>
      <c r="Y97" s="3"/>
      <c r="Z97" s="3"/>
    </row>
    <row r="98" spans="1:26" ht="15.75" customHeight="1">
      <c r="A98" s="47"/>
      <c r="B98" s="47"/>
      <c r="C98" s="47"/>
      <c r="D98" s="47"/>
      <c r="E98" s="48"/>
      <c r="F98" s="48"/>
      <c r="G98" s="48"/>
      <c r="H98" s="48"/>
      <c r="I98" s="1"/>
      <c r="J98" s="3"/>
      <c r="K98" s="3"/>
      <c r="L98" s="3"/>
      <c r="M98" s="3"/>
      <c r="N98" s="3"/>
      <c r="O98" s="3"/>
      <c r="P98" s="3"/>
      <c r="Q98" s="3"/>
      <c r="R98" s="3"/>
      <c r="S98" s="3"/>
      <c r="T98" s="3"/>
      <c r="U98" s="3"/>
      <c r="V98" s="3"/>
      <c r="W98" s="3"/>
      <c r="X98" s="3"/>
      <c r="Y98" s="3"/>
      <c r="Z98" s="3"/>
    </row>
    <row r="99" spans="1:26" ht="15.75" customHeight="1">
      <c r="A99" s="47"/>
      <c r="B99" s="47"/>
      <c r="C99" s="47"/>
      <c r="D99" s="47"/>
      <c r="E99" s="48"/>
      <c r="F99" s="48"/>
      <c r="G99" s="48"/>
      <c r="H99" s="48"/>
      <c r="I99" s="1"/>
      <c r="J99" s="3"/>
      <c r="K99" s="3"/>
      <c r="L99" s="3"/>
      <c r="M99" s="3"/>
      <c r="N99" s="3"/>
      <c r="O99" s="3"/>
      <c r="P99" s="3"/>
      <c r="Q99" s="3"/>
      <c r="R99" s="3"/>
      <c r="S99" s="3"/>
      <c r="T99" s="3"/>
      <c r="U99" s="3"/>
      <c r="V99" s="3"/>
      <c r="W99" s="3"/>
      <c r="X99" s="3"/>
      <c r="Y99" s="3"/>
      <c r="Z99" s="3"/>
    </row>
    <row r="100" spans="1:26" ht="15.75" customHeight="1">
      <c r="A100" s="47"/>
      <c r="B100" s="47"/>
      <c r="C100" s="47"/>
      <c r="D100" s="47"/>
      <c r="E100" s="48"/>
      <c r="F100" s="48"/>
      <c r="G100" s="48"/>
      <c r="H100" s="48"/>
      <c r="I100" s="1"/>
      <c r="J100" s="3"/>
      <c r="K100" s="3"/>
      <c r="L100" s="3"/>
      <c r="M100" s="3"/>
      <c r="N100" s="3"/>
      <c r="O100" s="3"/>
      <c r="P100" s="3"/>
      <c r="Q100" s="3"/>
      <c r="R100" s="3"/>
      <c r="S100" s="3"/>
      <c r="T100" s="3"/>
      <c r="U100" s="3"/>
      <c r="V100" s="3"/>
      <c r="W100" s="3"/>
      <c r="X100" s="3"/>
      <c r="Y100" s="3"/>
      <c r="Z100" s="3"/>
    </row>
    <row r="101" spans="1:26" ht="15.75" customHeight="1">
      <c r="A101" s="47"/>
      <c r="B101" s="47"/>
      <c r="C101" s="47"/>
      <c r="D101" s="47"/>
      <c r="E101" s="48"/>
      <c r="F101" s="48"/>
      <c r="G101" s="48"/>
      <c r="H101" s="48"/>
      <c r="I101" s="1"/>
      <c r="J101" s="3"/>
      <c r="K101" s="3"/>
      <c r="L101" s="3"/>
      <c r="M101" s="3"/>
      <c r="N101" s="3"/>
      <c r="O101" s="3"/>
      <c r="P101" s="3"/>
      <c r="Q101" s="3"/>
      <c r="R101" s="3"/>
      <c r="S101" s="3"/>
      <c r="T101" s="3"/>
      <c r="U101" s="3"/>
      <c r="V101" s="3"/>
      <c r="W101" s="3"/>
      <c r="X101" s="3"/>
      <c r="Y101" s="3"/>
      <c r="Z101" s="3"/>
    </row>
    <row r="102" spans="1:26" ht="15.75" customHeight="1">
      <c r="A102" s="47"/>
      <c r="B102" s="47"/>
      <c r="C102" s="47"/>
      <c r="D102" s="47"/>
      <c r="E102" s="48"/>
      <c r="F102" s="48"/>
      <c r="G102" s="48"/>
      <c r="H102" s="48"/>
      <c r="I102" s="1"/>
      <c r="J102" s="3"/>
      <c r="K102" s="3"/>
      <c r="L102" s="3"/>
      <c r="M102" s="3"/>
      <c r="N102" s="3"/>
      <c r="O102" s="3"/>
      <c r="P102" s="3"/>
      <c r="Q102" s="3"/>
      <c r="R102" s="3"/>
      <c r="S102" s="3"/>
      <c r="T102" s="3"/>
      <c r="U102" s="3"/>
      <c r="V102" s="3"/>
      <c r="W102" s="3"/>
      <c r="X102" s="3"/>
      <c r="Y102" s="3"/>
      <c r="Z102" s="3"/>
    </row>
    <row r="103" spans="1:26" ht="15.75" customHeight="1">
      <c r="A103" s="47"/>
      <c r="B103" s="47"/>
      <c r="C103" s="47"/>
      <c r="D103" s="47"/>
      <c r="E103" s="48"/>
      <c r="F103" s="48"/>
      <c r="G103" s="48"/>
      <c r="H103" s="48"/>
      <c r="I103" s="1"/>
      <c r="J103" s="3"/>
      <c r="K103" s="3"/>
      <c r="L103" s="3"/>
      <c r="M103" s="3"/>
      <c r="N103" s="3"/>
      <c r="O103" s="3"/>
      <c r="P103" s="3"/>
      <c r="Q103" s="3"/>
      <c r="R103" s="3"/>
      <c r="S103" s="3"/>
      <c r="T103" s="3"/>
      <c r="U103" s="3"/>
      <c r="V103" s="3"/>
      <c r="W103" s="3"/>
      <c r="X103" s="3"/>
      <c r="Y103" s="3"/>
      <c r="Z103" s="3"/>
    </row>
    <row r="104" spans="1:26" ht="15.75" customHeight="1">
      <c r="A104" s="47"/>
      <c r="B104" s="47"/>
      <c r="C104" s="47"/>
      <c r="D104" s="47"/>
      <c r="E104" s="48"/>
      <c r="F104" s="48"/>
      <c r="G104" s="48"/>
      <c r="H104" s="48"/>
      <c r="I104" s="1"/>
      <c r="J104" s="3"/>
      <c r="K104" s="3"/>
      <c r="L104" s="3"/>
      <c r="M104" s="3"/>
      <c r="N104" s="3"/>
      <c r="O104" s="3"/>
      <c r="P104" s="3"/>
      <c r="Q104" s="3"/>
      <c r="R104" s="3"/>
      <c r="S104" s="3"/>
      <c r="T104" s="3"/>
      <c r="U104" s="3"/>
      <c r="V104" s="3"/>
      <c r="W104" s="3"/>
      <c r="X104" s="3"/>
      <c r="Y104" s="3"/>
      <c r="Z104" s="3"/>
    </row>
    <row r="105" spans="1:26" ht="15.75" customHeight="1">
      <c r="A105" s="47"/>
      <c r="B105" s="47"/>
      <c r="C105" s="47"/>
      <c r="D105" s="47"/>
      <c r="E105" s="48"/>
      <c r="F105" s="48"/>
      <c r="G105" s="48"/>
      <c r="H105" s="48"/>
      <c r="I105" s="1"/>
      <c r="J105" s="3"/>
      <c r="K105" s="3"/>
      <c r="L105" s="3"/>
      <c r="M105" s="3"/>
      <c r="N105" s="3"/>
      <c r="O105" s="3"/>
      <c r="P105" s="3"/>
      <c r="Q105" s="3"/>
      <c r="R105" s="3"/>
      <c r="S105" s="3"/>
      <c r="T105" s="3"/>
      <c r="U105" s="3"/>
      <c r="V105" s="3"/>
      <c r="W105" s="3"/>
      <c r="X105" s="3"/>
      <c r="Y105" s="3"/>
      <c r="Z105" s="3"/>
    </row>
    <row r="106" spans="1:26" ht="15.75" customHeight="1">
      <c r="A106" s="47"/>
      <c r="B106" s="47"/>
      <c r="C106" s="47"/>
      <c r="D106" s="47"/>
      <c r="E106" s="48"/>
      <c r="F106" s="48"/>
      <c r="G106" s="48"/>
      <c r="H106" s="48"/>
      <c r="I106" s="1"/>
      <c r="J106" s="3"/>
      <c r="K106" s="3"/>
      <c r="L106" s="3"/>
      <c r="M106" s="3"/>
      <c r="N106" s="3"/>
      <c r="O106" s="3"/>
      <c r="P106" s="3"/>
      <c r="Q106" s="3"/>
      <c r="R106" s="3"/>
      <c r="S106" s="3"/>
      <c r="T106" s="3"/>
      <c r="U106" s="3"/>
      <c r="V106" s="3"/>
      <c r="W106" s="3"/>
      <c r="X106" s="3"/>
      <c r="Y106" s="3"/>
      <c r="Z106" s="3"/>
    </row>
    <row r="107" spans="1:26" ht="15.75" customHeight="1">
      <c r="A107" s="47"/>
      <c r="B107" s="47"/>
      <c r="C107" s="47"/>
      <c r="D107" s="47"/>
      <c r="E107" s="48"/>
      <c r="F107" s="48"/>
      <c r="G107" s="48"/>
      <c r="H107" s="48"/>
      <c r="I107" s="1"/>
      <c r="J107" s="3"/>
      <c r="K107" s="3"/>
      <c r="L107" s="3"/>
      <c r="M107" s="3"/>
      <c r="N107" s="3"/>
      <c r="O107" s="3"/>
      <c r="P107" s="3"/>
      <c r="Q107" s="3"/>
      <c r="R107" s="3"/>
      <c r="S107" s="3"/>
      <c r="T107" s="3"/>
      <c r="U107" s="3"/>
      <c r="V107" s="3"/>
      <c r="W107" s="3"/>
      <c r="X107" s="3"/>
      <c r="Y107" s="3"/>
      <c r="Z107" s="3"/>
    </row>
    <row r="108" spans="1:26" ht="15.75" customHeight="1">
      <c r="A108" s="47"/>
      <c r="B108" s="47"/>
      <c r="C108" s="47"/>
      <c r="D108" s="47"/>
      <c r="E108" s="48"/>
      <c r="F108" s="48"/>
      <c r="G108" s="48"/>
      <c r="H108" s="48"/>
      <c r="I108" s="1"/>
      <c r="J108" s="3"/>
      <c r="K108" s="3"/>
      <c r="L108" s="3"/>
      <c r="M108" s="3"/>
      <c r="N108" s="3"/>
      <c r="O108" s="3"/>
      <c r="P108" s="3"/>
      <c r="Q108" s="3"/>
      <c r="R108" s="3"/>
      <c r="S108" s="3"/>
      <c r="T108" s="3"/>
      <c r="U108" s="3"/>
      <c r="V108" s="3"/>
      <c r="W108" s="3"/>
      <c r="X108" s="3"/>
      <c r="Y108" s="3"/>
      <c r="Z108" s="3"/>
    </row>
    <row r="109" spans="1:26" ht="15.75" customHeight="1">
      <c r="A109" s="47"/>
      <c r="B109" s="47"/>
      <c r="C109" s="47"/>
      <c r="D109" s="47"/>
      <c r="E109" s="48"/>
      <c r="F109" s="48"/>
      <c r="G109" s="48"/>
      <c r="H109" s="48"/>
      <c r="I109" s="1"/>
      <c r="J109" s="3"/>
      <c r="K109" s="3"/>
      <c r="L109" s="3"/>
      <c r="M109" s="3"/>
      <c r="N109" s="3"/>
      <c r="O109" s="3"/>
      <c r="P109" s="3"/>
      <c r="Q109" s="3"/>
      <c r="R109" s="3"/>
      <c r="S109" s="3"/>
      <c r="T109" s="3"/>
      <c r="U109" s="3"/>
      <c r="V109" s="3"/>
      <c r="W109" s="3"/>
      <c r="X109" s="3"/>
      <c r="Y109" s="3"/>
      <c r="Z109" s="3"/>
    </row>
    <row r="110" spans="1:26" ht="15.75" customHeight="1">
      <c r="A110" s="47"/>
      <c r="B110" s="47"/>
      <c r="C110" s="47"/>
      <c r="D110" s="47"/>
      <c r="E110" s="48"/>
      <c r="F110" s="48"/>
      <c r="G110" s="48"/>
      <c r="H110" s="48"/>
      <c r="I110" s="1"/>
      <c r="J110" s="3"/>
      <c r="K110" s="3"/>
      <c r="L110" s="3"/>
      <c r="M110" s="3"/>
      <c r="N110" s="3"/>
      <c r="O110" s="3"/>
      <c r="P110" s="3"/>
      <c r="Q110" s="3"/>
      <c r="R110" s="3"/>
      <c r="S110" s="3"/>
      <c r="T110" s="3"/>
      <c r="U110" s="3"/>
      <c r="V110" s="3"/>
      <c r="W110" s="3"/>
      <c r="X110" s="3"/>
      <c r="Y110" s="3"/>
      <c r="Z110" s="3"/>
    </row>
    <row r="111" spans="1:26" ht="15.75" customHeight="1">
      <c r="A111" s="47"/>
      <c r="B111" s="47"/>
      <c r="C111" s="47"/>
      <c r="D111" s="47"/>
      <c r="E111" s="48"/>
      <c r="F111" s="48"/>
      <c r="G111" s="48"/>
      <c r="H111" s="48"/>
      <c r="I111" s="1"/>
      <c r="J111" s="3"/>
      <c r="K111" s="3"/>
      <c r="L111" s="3"/>
      <c r="M111" s="3"/>
      <c r="N111" s="3"/>
      <c r="O111" s="3"/>
      <c r="P111" s="3"/>
      <c r="Q111" s="3"/>
      <c r="R111" s="3"/>
      <c r="S111" s="3"/>
      <c r="T111" s="3"/>
      <c r="U111" s="3"/>
      <c r="V111" s="3"/>
      <c r="W111" s="3"/>
      <c r="X111" s="3"/>
      <c r="Y111" s="3"/>
      <c r="Z111" s="3"/>
    </row>
    <row r="112" spans="1:26" ht="15.75" customHeight="1">
      <c r="A112" s="47"/>
      <c r="B112" s="47"/>
      <c r="C112" s="47"/>
      <c r="D112" s="47"/>
      <c r="E112" s="48"/>
      <c r="F112" s="48"/>
      <c r="G112" s="48"/>
      <c r="H112" s="48"/>
      <c r="I112" s="1"/>
      <c r="J112" s="3"/>
      <c r="K112" s="3"/>
      <c r="L112" s="3"/>
      <c r="M112" s="3"/>
      <c r="N112" s="3"/>
      <c r="O112" s="3"/>
      <c r="P112" s="3"/>
      <c r="Q112" s="3"/>
      <c r="R112" s="3"/>
      <c r="S112" s="3"/>
      <c r="T112" s="3"/>
      <c r="U112" s="3"/>
      <c r="V112" s="3"/>
      <c r="W112" s="3"/>
      <c r="X112" s="3"/>
      <c r="Y112" s="3"/>
      <c r="Z112" s="3"/>
    </row>
    <row r="113" spans="1:26" ht="15.75" customHeight="1">
      <c r="A113" s="47"/>
      <c r="B113" s="47"/>
      <c r="C113" s="47"/>
      <c r="D113" s="47"/>
      <c r="E113" s="48"/>
      <c r="F113" s="48"/>
      <c r="G113" s="48"/>
      <c r="H113" s="48"/>
      <c r="I113" s="1"/>
      <c r="J113" s="3"/>
      <c r="K113" s="3"/>
      <c r="L113" s="3"/>
      <c r="M113" s="3"/>
      <c r="N113" s="3"/>
      <c r="O113" s="3"/>
      <c r="P113" s="3"/>
      <c r="Q113" s="3"/>
      <c r="R113" s="3"/>
      <c r="S113" s="3"/>
      <c r="T113" s="3"/>
      <c r="U113" s="3"/>
      <c r="V113" s="3"/>
      <c r="W113" s="3"/>
      <c r="X113" s="3"/>
      <c r="Y113" s="3"/>
      <c r="Z113" s="3"/>
    </row>
    <row r="114" spans="1:26" ht="15.75" customHeight="1">
      <c r="A114" s="47"/>
      <c r="B114" s="47"/>
      <c r="C114" s="47"/>
      <c r="D114" s="47"/>
      <c r="E114" s="48"/>
      <c r="F114" s="48"/>
      <c r="G114" s="48"/>
      <c r="H114" s="48"/>
      <c r="I114" s="1"/>
      <c r="J114" s="3"/>
      <c r="K114" s="3"/>
      <c r="L114" s="3"/>
      <c r="M114" s="3"/>
      <c r="N114" s="3"/>
      <c r="O114" s="3"/>
      <c r="P114" s="3"/>
      <c r="Q114" s="3"/>
      <c r="R114" s="3"/>
      <c r="S114" s="3"/>
      <c r="T114" s="3"/>
      <c r="U114" s="3"/>
      <c r="V114" s="3"/>
      <c r="W114" s="3"/>
      <c r="X114" s="3"/>
      <c r="Y114" s="3"/>
      <c r="Z114" s="3"/>
    </row>
    <row r="115" spans="1:26" ht="15.75" customHeight="1">
      <c r="A115" s="47"/>
      <c r="B115" s="47"/>
      <c r="C115" s="47"/>
      <c r="D115" s="47"/>
      <c r="E115" s="48"/>
      <c r="F115" s="48"/>
      <c r="G115" s="48"/>
      <c r="H115" s="48"/>
      <c r="I115" s="1"/>
      <c r="J115" s="3"/>
      <c r="K115" s="3"/>
      <c r="L115" s="3"/>
      <c r="M115" s="3"/>
      <c r="N115" s="3"/>
      <c r="O115" s="3"/>
      <c r="P115" s="3"/>
      <c r="Q115" s="3"/>
      <c r="R115" s="3"/>
      <c r="S115" s="3"/>
      <c r="T115" s="3"/>
      <c r="U115" s="3"/>
      <c r="V115" s="3"/>
      <c r="W115" s="3"/>
      <c r="X115" s="3"/>
      <c r="Y115" s="3"/>
      <c r="Z115" s="3"/>
    </row>
    <row r="116" spans="1:26" ht="15.75" customHeight="1">
      <c r="A116" s="47"/>
      <c r="B116" s="47"/>
      <c r="C116" s="47"/>
      <c r="D116" s="47"/>
      <c r="E116" s="48"/>
      <c r="F116" s="48"/>
      <c r="G116" s="48"/>
      <c r="H116" s="48"/>
      <c r="I116" s="1"/>
      <c r="J116" s="3"/>
      <c r="K116" s="3"/>
      <c r="L116" s="3"/>
      <c r="M116" s="3"/>
      <c r="N116" s="3"/>
      <c r="O116" s="3"/>
      <c r="P116" s="3"/>
      <c r="Q116" s="3"/>
      <c r="R116" s="3"/>
      <c r="S116" s="3"/>
      <c r="T116" s="3"/>
      <c r="U116" s="3"/>
      <c r="V116" s="3"/>
      <c r="W116" s="3"/>
      <c r="X116" s="3"/>
      <c r="Y116" s="3"/>
      <c r="Z116" s="3"/>
    </row>
    <row r="117" spans="1:26" ht="15.75" customHeight="1">
      <c r="A117" s="47"/>
      <c r="B117" s="47"/>
      <c r="C117" s="47"/>
      <c r="D117" s="47"/>
      <c r="E117" s="48"/>
      <c r="F117" s="48"/>
      <c r="G117" s="48"/>
      <c r="H117" s="48"/>
      <c r="I117" s="1"/>
      <c r="J117" s="3"/>
      <c r="K117" s="3"/>
      <c r="L117" s="3"/>
      <c r="M117" s="3"/>
      <c r="N117" s="3"/>
      <c r="O117" s="3"/>
      <c r="P117" s="3"/>
      <c r="Q117" s="3"/>
      <c r="R117" s="3"/>
      <c r="S117" s="3"/>
      <c r="T117" s="3"/>
      <c r="U117" s="3"/>
      <c r="V117" s="3"/>
      <c r="W117" s="3"/>
      <c r="X117" s="3"/>
      <c r="Y117" s="3"/>
      <c r="Z117" s="3"/>
    </row>
    <row r="118" spans="1:26" ht="15.75" customHeight="1">
      <c r="A118" s="47"/>
      <c r="B118" s="47"/>
      <c r="C118" s="47"/>
      <c r="D118" s="47"/>
      <c r="E118" s="48"/>
      <c r="F118" s="48"/>
      <c r="G118" s="48"/>
      <c r="H118" s="48"/>
      <c r="I118" s="1"/>
      <c r="J118" s="3"/>
      <c r="K118" s="3"/>
      <c r="L118" s="3"/>
      <c r="M118" s="3"/>
      <c r="N118" s="3"/>
      <c r="O118" s="3"/>
      <c r="P118" s="3"/>
      <c r="Q118" s="3"/>
      <c r="R118" s="3"/>
      <c r="S118" s="3"/>
      <c r="T118" s="3"/>
      <c r="U118" s="3"/>
      <c r="V118" s="3"/>
      <c r="W118" s="3"/>
      <c r="X118" s="3"/>
      <c r="Y118" s="3"/>
      <c r="Z118" s="3"/>
    </row>
    <row r="119" spans="1:26" ht="15.75" customHeight="1">
      <c r="A119" s="47"/>
      <c r="B119" s="47"/>
      <c r="C119" s="47"/>
      <c r="D119" s="47"/>
      <c r="E119" s="48"/>
      <c r="F119" s="48"/>
      <c r="G119" s="48"/>
      <c r="H119" s="48"/>
      <c r="I119" s="1"/>
      <c r="J119" s="3"/>
      <c r="K119" s="3"/>
      <c r="L119" s="3"/>
      <c r="M119" s="3"/>
      <c r="N119" s="3"/>
      <c r="O119" s="3"/>
      <c r="P119" s="3"/>
      <c r="Q119" s="3"/>
      <c r="R119" s="3"/>
      <c r="S119" s="3"/>
      <c r="T119" s="3"/>
      <c r="U119" s="3"/>
      <c r="V119" s="3"/>
      <c r="W119" s="3"/>
      <c r="X119" s="3"/>
      <c r="Y119" s="3"/>
      <c r="Z119" s="3"/>
    </row>
    <row r="120" spans="1:26" ht="15.75" customHeight="1">
      <c r="A120" s="47"/>
      <c r="B120" s="47"/>
      <c r="C120" s="47"/>
      <c r="D120" s="47"/>
      <c r="E120" s="48"/>
      <c r="F120" s="48"/>
      <c r="G120" s="48"/>
      <c r="H120" s="48"/>
      <c r="I120" s="1"/>
      <c r="J120" s="3"/>
      <c r="K120" s="3"/>
      <c r="L120" s="3"/>
      <c r="M120" s="3"/>
      <c r="N120" s="3"/>
      <c r="O120" s="3"/>
      <c r="P120" s="3"/>
      <c r="Q120" s="3"/>
      <c r="R120" s="3"/>
      <c r="S120" s="3"/>
      <c r="T120" s="3"/>
      <c r="U120" s="3"/>
      <c r="V120" s="3"/>
      <c r="W120" s="3"/>
      <c r="X120" s="3"/>
      <c r="Y120" s="3"/>
      <c r="Z120" s="3"/>
    </row>
    <row r="121" spans="1:26" ht="15.75" customHeight="1">
      <c r="A121" s="47"/>
      <c r="B121" s="47"/>
      <c r="C121" s="47"/>
      <c r="D121" s="47"/>
      <c r="E121" s="48"/>
      <c r="F121" s="48"/>
      <c r="G121" s="48"/>
      <c r="H121" s="48"/>
      <c r="I121" s="1"/>
      <c r="J121" s="3"/>
      <c r="K121" s="3"/>
      <c r="L121" s="3"/>
      <c r="M121" s="3"/>
      <c r="N121" s="3"/>
      <c r="O121" s="3"/>
      <c r="P121" s="3"/>
      <c r="Q121" s="3"/>
      <c r="R121" s="3"/>
      <c r="S121" s="3"/>
      <c r="T121" s="3"/>
      <c r="U121" s="3"/>
      <c r="V121" s="3"/>
      <c r="W121" s="3"/>
      <c r="X121" s="3"/>
      <c r="Y121" s="3"/>
      <c r="Z121" s="3"/>
    </row>
    <row r="122" spans="1:26" ht="15.75" customHeight="1">
      <c r="A122" s="47"/>
      <c r="B122" s="47"/>
      <c r="C122" s="47"/>
      <c r="D122" s="47"/>
      <c r="E122" s="48"/>
      <c r="F122" s="48"/>
      <c r="G122" s="48"/>
      <c r="H122" s="48"/>
      <c r="I122" s="1"/>
      <c r="J122" s="3"/>
      <c r="K122" s="3"/>
      <c r="L122" s="3"/>
      <c r="M122" s="3"/>
      <c r="N122" s="3"/>
      <c r="O122" s="3"/>
      <c r="P122" s="3"/>
      <c r="Q122" s="3"/>
      <c r="R122" s="3"/>
      <c r="S122" s="3"/>
      <c r="T122" s="3"/>
      <c r="U122" s="3"/>
      <c r="V122" s="3"/>
      <c r="W122" s="3"/>
      <c r="X122" s="3"/>
      <c r="Y122" s="3"/>
      <c r="Z122" s="3"/>
    </row>
    <row r="123" spans="1:26" ht="15.75" customHeight="1">
      <c r="A123" s="47"/>
      <c r="B123" s="47"/>
      <c r="C123" s="47"/>
      <c r="D123" s="47"/>
      <c r="E123" s="48"/>
      <c r="F123" s="48"/>
      <c r="G123" s="48"/>
      <c r="H123" s="48"/>
      <c r="I123" s="1"/>
      <c r="J123" s="3"/>
      <c r="K123" s="3"/>
      <c r="L123" s="3"/>
      <c r="M123" s="3"/>
      <c r="N123" s="3"/>
      <c r="O123" s="3"/>
      <c r="P123" s="3"/>
      <c r="Q123" s="3"/>
      <c r="R123" s="3"/>
      <c r="S123" s="3"/>
      <c r="T123" s="3"/>
      <c r="U123" s="3"/>
      <c r="V123" s="3"/>
      <c r="W123" s="3"/>
      <c r="X123" s="3"/>
      <c r="Y123" s="3"/>
      <c r="Z123" s="3"/>
    </row>
    <row r="124" spans="1:26" ht="15.75" customHeight="1">
      <c r="A124" s="47"/>
      <c r="B124" s="47"/>
      <c r="C124" s="47"/>
      <c r="D124" s="47"/>
      <c r="E124" s="48"/>
      <c r="F124" s="48"/>
      <c r="G124" s="48"/>
      <c r="H124" s="48"/>
      <c r="I124" s="1"/>
      <c r="J124" s="3"/>
      <c r="K124" s="3"/>
      <c r="L124" s="3"/>
      <c r="M124" s="3"/>
      <c r="N124" s="3"/>
      <c r="O124" s="3"/>
      <c r="P124" s="3"/>
      <c r="Q124" s="3"/>
      <c r="R124" s="3"/>
      <c r="S124" s="3"/>
      <c r="T124" s="3"/>
      <c r="U124" s="3"/>
      <c r="V124" s="3"/>
      <c r="W124" s="3"/>
      <c r="X124" s="3"/>
      <c r="Y124" s="3"/>
      <c r="Z124" s="3"/>
    </row>
    <row r="125" spans="1:26" ht="15.75" customHeight="1">
      <c r="A125" s="47"/>
      <c r="B125" s="47"/>
      <c r="C125" s="47"/>
      <c r="D125" s="47"/>
      <c r="E125" s="48"/>
      <c r="F125" s="48"/>
      <c r="G125" s="48"/>
      <c r="H125" s="48"/>
      <c r="I125" s="1"/>
      <c r="J125" s="3"/>
      <c r="K125" s="3"/>
      <c r="L125" s="3"/>
      <c r="M125" s="3"/>
      <c r="N125" s="3"/>
      <c r="O125" s="3"/>
      <c r="P125" s="3"/>
      <c r="Q125" s="3"/>
      <c r="R125" s="3"/>
      <c r="S125" s="3"/>
      <c r="T125" s="3"/>
      <c r="U125" s="3"/>
      <c r="V125" s="3"/>
      <c r="W125" s="3"/>
      <c r="X125" s="3"/>
      <c r="Y125" s="3"/>
      <c r="Z125" s="3"/>
    </row>
    <row r="126" spans="1:26" ht="15.75" customHeight="1">
      <c r="A126" s="47"/>
      <c r="B126" s="47"/>
      <c r="C126" s="47"/>
      <c r="D126" s="47"/>
      <c r="E126" s="48"/>
      <c r="F126" s="48"/>
      <c r="G126" s="48"/>
      <c r="H126" s="48"/>
      <c r="I126" s="1"/>
      <c r="J126" s="3"/>
      <c r="K126" s="3"/>
      <c r="L126" s="3"/>
      <c r="M126" s="3"/>
      <c r="N126" s="3"/>
      <c r="O126" s="3"/>
      <c r="P126" s="3"/>
      <c r="Q126" s="3"/>
      <c r="R126" s="3"/>
      <c r="S126" s="3"/>
      <c r="T126" s="3"/>
      <c r="U126" s="3"/>
      <c r="V126" s="3"/>
      <c r="W126" s="3"/>
      <c r="X126" s="3"/>
      <c r="Y126" s="3"/>
      <c r="Z126" s="3"/>
    </row>
    <row r="127" spans="1:26" ht="15.75" customHeight="1">
      <c r="A127" s="47"/>
      <c r="B127" s="47"/>
      <c r="C127" s="47"/>
      <c r="D127" s="47"/>
      <c r="E127" s="48"/>
      <c r="F127" s="48"/>
      <c r="G127" s="48"/>
      <c r="H127" s="48"/>
      <c r="I127" s="1"/>
      <c r="J127" s="3"/>
      <c r="K127" s="3"/>
      <c r="L127" s="3"/>
      <c r="M127" s="3"/>
      <c r="N127" s="3"/>
      <c r="O127" s="3"/>
      <c r="P127" s="3"/>
      <c r="Q127" s="3"/>
      <c r="R127" s="3"/>
      <c r="S127" s="3"/>
      <c r="T127" s="3"/>
      <c r="U127" s="3"/>
      <c r="V127" s="3"/>
      <c r="W127" s="3"/>
      <c r="X127" s="3"/>
      <c r="Y127" s="3"/>
      <c r="Z127" s="3"/>
    </row>
    <row r="128" spans="1:26" ht="15.75" customHeight="1">
      <c r="A128" s="47"/>
      <c r="B128" s="47"/>
      <c r="C128" s="47"/>
      <c r="D128" s="47"/>
      <c r="E128" s="48"/>
      <c r="F128" s="48"/>
      <c r="G128" s="48"/>
      <c r="H128" s="48"/>
      <c r="I128" s="1"/>
      <c r="J128" s="3"/>
      <c r="K128" s="3"/>
      <c r="L128" s="3"/>
      <c r="M128" s="3"/>
      <c r="N128" s="3"/>
      <c r="O128" s="3"/>
      <c r="P128" s="3"/>
      <c r="Q128" s="3"/>
      <c r="R128" s="3"/>
      <c r="S128" s="3"/>
      <c r="T128" s="3"/>
      <c r="U128" s="3"/>
      <c r="V128" s="3"/>
      <c r="W128" s="3"/>
      <c r="X128" s="3"/>
      <c r="Y128" s="3"/>
      <c r="Z128" s="3"/>
    </row>
    <row r="129" spans="1:26" ht="15.75" customHeight="1">
      <c r="A129" s="47"/>
      <c r="B129" s="47"/>
      <c r="C129" s="47"/>
      <c r="D129" s="47"/>
      <c r="E129" s="48"/>
      <c r="F129" s="48"/>
      <c r="G129" s="48"/>
      <c r="H129" s="48"/>
      <c r="I129" s="1"/>
      <c r="J129" s="3"/>
      <c r="K129" s="3"/>
      <c r="L129" s="3"/>
      <c r="M129" s="3"/>
      <c r="N129" s="3"/>
      <c r="O129" s="3"/>
      <c r="P129" s="3"/>
      <c r="Q129" s="3"/>
      <c r="R129" s="3"/>
      <c r="S129" s="3"/>
      <c r="T129" s="3"/>
      <c r="U129" s="3"/>
      <c r="V129" s="3"/>
      <c r="W129" s="3"/>
      <c r="X129" s="3"/>
      <c r="Y129" s="3"/>
      <c r="Z129" s="3"/>
    </row>
    <row r="130" spans="1:26" ht="15.75" customHeight="1">
      <c r="A130" s="47"/>
      <c r="B130" s="47"/>
      <c r="C130" s="47"/>
      <c r="D130" s="47"/>
      <c r="E130" s="48"/>
      <c r="F130" s="48"/>
      <c r="G130" s="48"/>
      <c r="H130" s="48"/>
      <c r="I130" s="1"/>
      <c r="J130" s="3"/>
      <c r="K130" s="3"/>
      <c r="L130" s="3"/>
      <c r="M130" s="3"/>
      <c r="N130" s="3"/>
      <c r="O130" s="3"/>
      <c r="P130" s="3"/>
      <c r="Q130" s="3"/>
      <c r="R130" s="3"/>
      <c r="S130" s="3"/>
      <c r="T130" s="3"/>
      <c r="U130" s="3"/>
      <c r="V130" s="3"/>
      <c r="W130" s="3"/>
      <c r="X130" s="3"/>
      <c r="Y130" s="3"/>
      <c r="Z130" s="3"/>
    </row>
    <row r="131" spans="1:26" ht="15.75" customHeight="1">
      <c r="A131" s="47"/>
      <c r="B131" s="47"/>
      <c r="C131" s="47"/>
      <c r="D131" s="47"/>
      <c r="E131" s="48"/>
      <c r="F131" s="48"/>
      <c r="G131" s="48"/>
      <c r="H131" s="48"/>
      <c r="I131" s="1"/>
      <c r="J131" s="3"/>
      <c r="K131" s="3"/>
      <c r="L131" s="3"/>
      <c r="M131" s="3"/>
      <c r="N131" s="3"/>
      <c r="O131" s="3"/>
      <c r="P131" s="3"/>
      <c r="Q131" s="3"/>
      <c r="R131" s="3"/>
      <c r="S131" s="3"/>
      <c r="T131" s="3"/>
      <c r="U131" s="3"/>
      <c r="V131" s="3"/>
      <c r="W131" s="3"/>
      <c r="X131" s="3"/>
      <c r="Y131" s="3"/>
      <c r="Z131" s="3"/>
    </row>
    <row r="132" spans="1:26" ht="15.75" customHeight="1">
      <c r="A132" s="47"/>
      <c r="B132" s="47"/>
      <c r="C132" s="47"/>
      <c r="D132" s="47"/>
      <c r="E132" s="48"/>
      <c r="F132" s="48"/>
      <c r="G132" s="48"/>
      <c r="H132" s="48"/>
      <c r="I132" s="1"/>
      <c r="J132" s="3"/>
      <c r="K132" s="3"/>
      <c r="L132" s="3"/>
      <c r="M132" s="3"/>
      <c r="N132" s="3"/>
      <c r="O132" s="3"/>
      <c r="P132" s="3"/>
      <c r="Q132" s="3"/>
      <c r="R132" s="3"/>
      <c r="S132" s="3"/>
      <c r="T132" s="3"/>
      <c r="U132" s="3"/>
      <c r="V132" s="3"/>
      <c r="W132" s="3"/>
      <c r="X132" s="3"/>
      <c r="Y132" s="3"/>
      <c r="Z132" s="3"/>
    </row>
    <row r="133" spans="1:26" ht="15.75" customHeight="1">
      <c r="A133" s="47"/>
      <c r="B133" s="47"/>
      <c r="C133" s="47"/>
      <c r="D133" s="47"/>
      <c r="E133" s="48"/>
      <c r="F133" s="48"/>
      <c r="G133" s="48"/>
      <c r="H133" s="48"/>
      <c r="I133" s="1"/>
      <c r="J133" s="3"/>
      <c r="K133" s="3"/>
      <c r="L133" s="3"/>
      <c r="M133" s="3"/>
      <c r="N133" s="3"/>
      <c r="O133" s="3"/>
      <c r="P133" s="3"/>
      <c r="Q133" s="3"/>
      <c r="R133" s="3"/>
      <c r="S133" s="3"/>
      <c r="T133" s="3"/>
      <c r="U133" s="3"/>
      <c r="V133" s="3"/>
      <c r="W133" s="3"/>
      <c r="X133" s="3"/>
      <c r="Y133" s="3"/>
      <c r="Z133" s="3"/>
    </row>
    <row r="134" spans="1:26" ht="15.75" customHeight="1">
      <c r="A134" s="47"/>
      <c r="B134" s="47"/>
      <c r="C134" s="47"/>
      <c r="D134" s="47"/>
      <c r="E134" s="48"/>
      <c r="F134" s="48"/>
      <c r="G134" s="48"/>
      <c r="H134" s="48"/>
      <c r="I134" s="1"/>
      <c r="J134" s="3"/>
      <c r="K134" s="3"/>
      <c r="L134" s="3"/>
      <c r="M134" s="3"/>
      <c r="N134" s="3"/>
      <c r="O134" s="3"/>
      <c r="P134" s="3"/>
      <c r="Q134" s="3"/>
      <c r="R134" s="3"/>
      <c r="S134" s="3"/>
      <c r="T134" s="3"/>
      <c r="U134" s="3"/>
      <c r="V134" s="3"/>
      <c r="W134" s="3"/>
      <c r="X134" s="3"/>
      <c r="Y134" s="3"/>
      <c r="Z134" s="3"/>
    </row>
    <row r="135" spans="1:26" ht="15.75" customHeight="1">
      <c r="A135" s="47"/>
      <c r="B135" s="47"/>
      <c r="C135" s="47"/>
      <c r="D135" s="47"/>
      <c r="E135" s="48"/>
      <c r="F135" s="48"/>
      <c r="G135" s="48"/>
      <c r="H135" s="48"/>
      <c r="I135" s="1"/>
      <c r="J135" s="3"/>
      <c r="K135" s="3"/>
      <c r="L135" s="3"/>
      <c r="M135" s="3"/>
      <c r="N135" s="3"/>
      <c r="O135" s="3"/>
      <c r="P135" s="3"/>
      <c r="Q135" s="3"/>
      <c r="R135" s="3"/>
      <c r="S135" s="3"/>
      <c r="T135" s="3"/>
      <c r="U135" s="3"/>
      <c r="V135" s="3"/>
      <c r="W135" s="3"/>
      <c r="X135" s="3"/>
      <c r="Y135" s="3"/>
      <c r="Z135" s="3"/>
    </row>
    <row r="136" spans="1:26" ht="15.75" customHeight="1">
      <c r="A136" s="47"/>
      <c r="B136" s="47"/>
      <c r="C136" s="47"/>
      <c r="D136" s="47"/>
      <c r="E136" s="48"/>
      <c r="F136" s="48"/>
      <c r="G136" s="48"/>
      <c r="H136" s="48"/>
      <c r="I136" s="1"/>
      <c r="J136" s="3"/>
      <c r="K136" s="3"/>
      <c r="L136" s="3"/>
      <c r="M136" s="3"/>
      <c r="N136" s="3"/>
      <c r="O136" s="3"/>
      <c r="P136" s="3"/>
      <c r="Q136" s="3"/>
      <c r="R136" s="3"/>
      <c r="S136" s="3"/>
      <c r="T136" s="3"/>
      <c r="U136" s="3"/>
      <c r="V136" s="3"/>
      <c r="W136" s="3"/>
      <c r="X136" s="3"/>
      <c r="Y136" s="3"/>
      <c r="Z136" s="3"/>
    </row>
    <row r="137" spans="1:26" ht="15.75" customHeight="1">
      <c r="A137" s="47"/>
      <c r="B137" s="47"/>
      <c r="C137" s="47"/>
      <c r="D137" s="47"/>
      <c r="E137" s="48"/>
      <c r="F137" s="48"/>
      <c r="G137" s="48"/>
      <c r="H137" s="48"/>
      <c r="I137" s="1"/>
      <c r="J137" s="3"/>
      <c r="K137" s="3"/>
      <c r="L137" s="3"/>
      <c r="M137" s="3"/>
      <c r="N137" s="3"/>
      <c r="O137" s="3"/>
      <c r="P137" s="3"/>
      <c r="Q137" s="3"/>
      <c r="R137" s="3"/>
      <c r="S137" s="3"/>
      <c r="T137" s="3"/>
      <c r="U137" s="3"/>
      <c r="V137" s="3"/>
      <c r="W137" s="3"/>
      <c r="X137" s="3"/>
      <c r="Y137" s="3"/>
      <c r="Z137" s="3"/>
    </row>
    <row r="138" spans="1:26" ht="15.75" customHeight="1">
      <c r="A138" s="47"/>
      <c r="B138" s="47"/>
      <c r="C138" s="47"/>
      <c r="D138" s="47"/>
      <c r="E138" s="48"/>
      <c r="F138" s="48"/>
      <c r="G138" s="48"/>
      <c r="H138" s="48"/>
      <c r="I138" s="1"/>
      <c r="J138" s="3"/>
      <c r="K138" s="3"/>
      <c r="L138" s="3"/>
      <c r="M138" s="3"/>
      <c r="N138" s="3"/>
      <c r="O138" s="3"/>
      <c r="P138" s="3"/>
      <c r="Q138" s="3"/>
      <c r="R138" s="3"/>
      <c r="S138" s="3"/>
      <c r="T138" s="3"/>
      <c r="U138" s="3"/>
      <c r="V138" s="3"/>
      <c r="W138" s="3"/>
      <c r="X138" s="3"/>
      <c r="Y138" s="3"/>
      <c r="Z138" s="3"/>
    </row>
    <row r="139" spans="1:26" ht="15.75" customHeight="1">
      <c r="A139" s="47"/>
      <c r="B139" s="47"/>
      <c r="C139" s="47"/>
      <c r="D139" s="47"/>
      <c r="E139" s="48"/>
      <c r="F139" s="48"/>
      <c r="G139" s="48"/>
      <c r="H139" s="48"/>
      <c r="I139" s="1"/>
      <c r="J139" s="3"/>
      <c r="K139" s="3"/>
      <c r="L139" s="3"/>
      <c r="M139" s="3"/>
      <c r="N139" s="3"/>
      <c r="O139" s="3"/>
      <c r="P139" s="3"/>
      <c r="Q139" s="3"/>
      <c r="R139" s="3"/>
      <c r="S139" s="3"/>
      <c r="T139" s="3"/>
      <c r="U139" s="3"/>
      <c r="V139" s="3"/>
      <c r="W139" s="3"/>
      <c r="X139" s="3"/>
      <c r="Y139" s="3"/>
      <c r="Z139" s="3"/>
    </row>
    <row r="140" spans="1:26" ht="15.75" customHeight="1">
      <c r="A140" s="47"/>
      <c r="B140" s="47"/>
      <c r="C140" s="47"/>
      <c r="D140" s="47"/>
      <c r="E140" s="48"/>
      <c r="F140" s="48"/>
      <c r="G140" s="48"/>
      <c r="H140" s="48"/>
      <c r="I140" s="1"/>
      <c r="J140" s="3"/>
      <c r="K140" s="3"/>
      <c r="L140" s="3"/>
      <c r="M140" s="3"/>
      <c r="N140" s="3"/>
      <c r="O140" s="3"/>
      <c r="P140" s="3"/>
      <c r="Q140" s="3"/>
      <c r="R140" s="3"/>
      <c r="S140" s="3"/>
      <c r="T140" s="3"/>
      <c r="U140" s="3"/>
      <c r="V140" s="3"/>
      <c r="W140" s="3"/>
      <c r="X140" s="3"/>
      <c r="Y140" s="3"/>
      <c r="Z140" s="3"/>
    </row>
    <row r="141" spans="1:26" ht="15.75" customHeight="1">
      <c r="A141" s="47"/>
      <c r="B141" s="47"/>
      <c r="C141" s="47"/>
      <c r="D141" s="47"/>
      <c r="E141" s="48"/>
      <c r="F141" s="48"/>
      <c r="G141" s="48"/>
      <c r="H141" s="48"/>
      <c r="I141" s="1"/>
      <c r="J141" s="3"/>
      <c r="K141" s="3"/>
      <c r="L141" s="3"/>
      <c r="M141" s="3"/>
      <c r="N141" s="3"/>
      <c r="O141" s="3"/>
      <c r="P141" s="3"/>
      <c r="Q141" s="3"/>
      <c r="R141" s="3"/>
      <c r="S141" s="3"/>
      <c r="T141" s="3"/>
      <c r="U141" s="3"/>
      <c r="V141" s="3"/>
      <c r="W141" s="3"/>
      <c r="X141" s="3"/>
      <c r="Y141" s="3"/>
      <c r="Z141" s="3"/>
    </row>
    <row r="142" spans="1:26" ht="15.75" customHeight="1">
      <c r="A142" s="47"/>
      <c r="B142" s="47"/>
      <c r="C142" s="47"/>
      <c r="D142" s="47"/>
      <c r="E142" s="48"/>
      <c r="F142" s="48"/>
      <c r="G142" s="48"/>
      <c r="H142" s="48"/>
      <c r="I142" s="1"/>
      <c r="J142" s="3"/>
      <c r="K142" s="3"/>
      <c r="L142" s="3"/>
      <c r="M142" s="3"/>
      <c r="N142" s="3"/>
      <c r="O142" s="3"/>
      <c r="P142" s="3"/>
      <c r="Q142" s="3"/>
      <c r="R142" s="3"/>
      <c r="S142" s="3"/>
      <c r="T142" s="3"/>
      <c r="U142" s="3"/>
      <c r="V142" s="3"/>
      <c r="W142" s="3"/>
      <c r="X142" s="3"/>
      <c r="Y142" s="3"/>
      <c r="Z142" s="3"/>
    </row>
    <row r="143" spans="1:26" ht="15.75" customHeight="1">
      <c r="A143" s="47"/>
      <c r="B143" s="47"/>
      <c r="C143" s="47"/>
      <c r="D143" s="47"/>
      <c r="E143" s="48"/>
      <c r="F143" s="48"/>
      <c r="G143" s="48"/>
      <c r="H143" s="48"/>
      <c r="I143" s="1"/>
      <c r="J143" s="3"/>
      <c r="K143" s="3"/>
      <c r="L143" s="3"/>
      <c r="M143" s="3"/>
      <c r="N143" s="3"/>
      <c r="O143" s="3"/>
      <c r="P143" s="3"/>
      <c r="Q143" s="3"/>
      <c r="R143" s="3"/>
      <c r="S143" s="3"/>
      <c r="T143" s="3"/>
      <c r="U143" s="3"/>
      <c r="V143" s="3"/>
      <c r="W143" s="3"/>
      <c r="X143" s="3"/>
      <c r="Y143" s="3"/>
      <c r="Z143" s="3"/>
    </row>
    <row r="144" spans="1:26" ht="15.75" customHeight="1">
      <c r="A144" s="47"/>
      <c r="B144" s="47"/>
      <c r="C144" s="47"/>
      <c r="D144" s="47"/>
      <c r="E144" s="48"/>
      <c r="F144" s="48"/>
      <c r="G144" s="48"/>
      <c r="H144" s="48"/>
      <c r="I144" s="1"/>
      <c r="J144" s="3"/>
      <c r="K144" s="3"/>
      <c r="L144" s="3"/>
      <c r="M144" s="3"/>
      <c r="N144" s="3"/>
      <c r="O144" s="3"/>
      <c r="P144" s="3"/>
      <c r="Q144" s="3"/>
      <c r="R144" s="3"/>
      <c r="S144" s="3"/>
      <c r="T144" s="3"/>
      <c r="U144" s="3"/>
      <c r="V144" s="3"/>
      <c r="W144" s="3"/>
      <c r="X144" s="3"/>
      <c r="Y144" s="3"/>
      <c r="Z144" s="3"/>
    </row>
    <row r="145" spans="1:26" ht="15.75" customHeight="1">
      <c r="A145" s="47"/>
      <c r="B145" s="47"/>
      <c r="C145" s="47"/>
      <c r="D145" s="47"/>
      <c r="E145" s="48"/>
      <c r="F145" s="48"/>
      <c r="G145" s="48"/>
      <c r="H145" s="48"/>
      <c r="I145" s="1"/>
      <c r="J145" s="3"/>
      <c r="K145" s="3"/>
      <c r="L145" s="3"/>
      <c r="M145" s="3"/>
      <c r="N145" s="3"/>
      <c r="O145" s="3"/>
      <c r="P145" s="3"/>
      <c r="Q145" s="3"/>
      <c r="R145" s="3"/>
      <c r="S145" s="3"/>
      <c r="T145" s="3"/>
      <c r="U145" s="3"/>
      <c r="V145" s="3"/>
      <c r="W145" s="3"/>
      <c r="X145" s="3"/>
      <c r="Y145" s="3"/>
      <c r="Z145" s="3"/>
    </row>
    <row r="146" spans="1:26" ht="15.75" customHeight="1">
      <c r="A146" s="47"/>
      <c r="B146" s="47"/>
      <c r="C146" s="47"/>
      <c r="D146" s="47"/>
      <c r="E146" s="48"/>
      <c r="F146" s="48"/>
      <c r="G146" s="48"/>
      <c r="H146" s="48"/>
      <c r="I146" s="1"/>
      <c r="J146" s="3"/>
      <c r="K146" s="3"/>
      <c r="L146" s="3"/>
      <c r="M146" s="3"/>
      <c r="N146" s="3"/>
      <c r="O146" s="3"/>
      <c r="P146" s="3"/>
      <c r="Q146" s="3"/>
      <c r="R146" s="3"/>
      <c r="S146" s="3"/>
      <c r="T146" s="3"/>
      <c r="U146" s="3"/>
      <c r="V146" s="3"/>
      <c r="W146" s="3"/>
      <c r="X146" s="3"/>
      <c r="Y146" s="3"/>
      <c r="Z146" s="3"/>
    </row>
    <row r="147" spans="1:26" ht="15.75" customHeight="1">
      <c r="A147" s="47"/>
      <c r="B147" s="47"/>
      <c r="C147" s="47"/>
      <c r="D147" s="47"/>
      <c r="E147" s="48"/>
      <c r="F147" s="48"/>
      <c r="G147" s="48"/>
      <c r="H147" s="48"/>
      <c r="I147" s="1"/>
      <c r="J147" s="3"/>
      <c r="K147" s="3"/>
      <c r="L147" s="3"/>
      <c r="M147" s="3"/>
      <c r="N147" s="3"/>
      <c r="O147" s="3"/>
      <c r="P147" s="3"/>
      <c r="Q147" s="3"/>
      <c r="R147" s="3"/>
      <c r="S147" s="3"/>
      <c r="T147" s="3"/>
      <c r="U147" s="3"/>
      <c r="V147" s="3"/>
      <c r="W147" s="3"/>
      <c r="X147" s="3"/>
      <c r="Y147" s="3"/>
      <c r="Z147" s="3"/>
    </row>
    <row r="148" spans="1:26" ht="15.75" customHeight="1">
      <c r="A148" s="47"/>
      <c r="B148" s="47"/>
      <c r="C148" s="47"/>
      <c r="D148" s="47"/>
      <c r="E148" s="48"/>
      <c r="F148" s="48"/>
      <c r="G148" s="48"/>
      <c r="H148" s="48"/>
      <c r="I148" s="1"/>
      <c r="J148" s="3"/>
      <c r="K148" s="3"/>
      <c r="L148" s="3"/>
      <c r="M148" s="3"/>
      <c r="N148" s="3"/>
      <c r="O148" s="3"/>
      <c r="P148" s="3"/>
      <c r="Q148" s="3"/>
      <c r="R148" s="3"/>
      <c r="S148" s="3"/>
      <c r="T148" s="3"/>
      <c r="U148" s="3"/>
      <c r="V148" s="3"/>
      <c r="W148" s="3"/>
      <c r="X148" s="3"/>
      <c r="Y148" s="3"/>
      <c r="Z148" s="3"/>
    </row>
    <row r="149" spans="1:26" ht="15.75" customHeight="1">
      <c r="A149" s="47"/>
      <c r="B149" s="47"/>
      <c r="C149" s="47"/>
      <c r="D149" s="47"/>
      <c r="E149" s="48"/>
      <c r="F149" s="48"/>
      <c r="G149" s="48"/>
      <c r="H149" s="48"/>
      <c r="I149" s="1"/>
      <c r="J149" s="3"/>
      <c r="K149" s="3"/>
      <c r="L149" s="3"/>
      <c r="M149" s="3"/>
      <c r="N149" s="3"/>
      <c r="O149" s="3"/>
      <c r="P149" s="3"/>
      <c r="Q149" s="3"/>
      <c r="R149" s="3"/>
      <c r="S149" s="3"/>
      <c r="T149" s="3"/>
      <c r="U149" s="3"/>
      <c r="V149" s="3"/>
      <c r="W149" s="3"/>
      <c r="X149" s="3"/>
      <c r="Y149" s="3"/>
      <c r="Z149" s="3"/>
    </row>
    <row r="150" spans="1:26" ht="15.75" customHeight="1">
      <c r="A150" s="47"/>
      <c r="B150" s="47"/>
      <c r="C150" s="47"/>
      <c r="D150" s="47"/>
      <c r="E150" s="48"/>
      <c r="F150" s="48"/>
      <c r="G150" s="48"/>
      <c r="H150" s="48"/>
      <c r="I150" s="1"/>
      <c r="J150" s="3"/>
      <c r="K150" s="3"/>
      <c r="L150" s="3"/>
      <c r="M150" s="3"/>
      <c r="N150" s="3"/>
      <c r="O150" s="3"/>
      <c r="P150" s="3"/>
      <c r="Q150" s="3"/>
      <c r="R150" s="3"/>
      <c r="S150" s="3"/>
      <c r="T150" s="3"/>
      <c r="U150" s="3"/>
      <c r="V150" s="3"/>
      <c r="W150" s="3"/>
      <c r="X150" s="3"/>
      <c r="Y150" s="3"/>
      <c r="Z150" s="3"/>
    </row>
    <row r="151" spans="1:26" ht="15.75" customHeight="1">
      <c r="A151" s="47"/>
      <c r="B151" s="47"/>
      <c r="C151" s="47"/>
      <c r="D151" s="47"/>
      <c r="E151" s="48"/>
      <c r="F151" s="48"/>
      <c r="G151" s="48"/>
      <c r="H151" s="48"/>
      <c r="I151" s="1"/>
      <c r="J151" s="3"/>
      <c r="K151" s="3"/>
      <c r="L151" s="3"/>
      <c r="M151" s="3"/>
      <c r="N151" s="3"/>
      <c r="O151" s="3"/>
      <c r="P151" s="3"/>
      <c r="Q151" s="3"/>
      <c r="R151" s="3"/>
      <c r="S151" s="3"/>
      <c r="T151" s="3"/>
      <c r="U151" s="3"/>
      <c r="V151" s="3"/>
      <c r="W151" s="3"/>
      <c r="X151" s="3"/>
      <c r="Y151" s="3"/>
      <c r="Z151" s="3"/>
    </row>
    <row r="152" spans="1:26" ht="15.75" customHeight="1">
      <c r="A152" s="47"/>
      <c r="B152" s="47"/>
      <c r="C152" s="47"/>
      <c r="D152" s="47"/>
      <c r="E152" s="48"/>
      <c r="F152" s="48"/>
      <c r="G152" s="48"/>
      <c r="H152" s="48"/>
      <c r="I152" s="1"/>
      <c r="J152" s="3"/>
      <c r="K152" s="3"/>
      <c r="L152" s="3"/>
      <c r="M152" s="3"/>
      <c r="N152" s="3"/>
      <c r="O152" s="3"/>
      <c r="P152" s="3"/>
      <c r="Q152" s="3"/>
      <c r="R152" s="3"/>
      <c r="S152" s="3"/>
      <c r="T152" s="3"/>
      <c r="U152" s="3"/>
      <c r="V152" s="3"/>
      <c r="W152" s="3"/>
      <c r="X152" s="3"/>
      <c r="Y152" s="3"/>
      <c r="Z152" s="3"/>
    </row>
    <row r="153" spans="1:26" ht="15.75" customHeight="1">
      <c r="A153" s="47"/>
      <c r="B153" s="47"/>
      <c r="C153" s="47"/>
      <c r="D153" s="47"/>
      <c r="E153" s="48"/>
      <c r="F153" s="48"/>
      <c r="G153" s="48"/>
      <c r="H153" s="48"/>
      <c r="I153" s="1"/>
      <c r="J153" s="3"/>
      <c r="K153" s="3"/>
      <c r="L153" s="3"/>
      <c r="M153" s="3"/>
      <c r="N153" s="3"/>
      <c r="O153" s="3"/>
      <c r="P153" s="3"/>
      <c r="Q153" s="3"/>
      <c r="R153" s="3"/>
      <c r="S153" s="3"/>
      <c r="T153" s="3"/>
      <c r="U153" s="3"/>
      <c r="V153" s="3"/>
      <c r="W153" s="3"/>
      <c r="X153" s="3"/>
      <c r="Y153" s="3"/>
      <c r="Z153" s="3"/>
    </row>
    <row r="154" spans="1:26" ht="15.75" customHeight="1">
      <c r="A154" s="47"/>
      <c r="B154" s="47"/>
      <c r="C154" s="47"/>
      <c r="D154" s="47"/>
      <c r="E154" s="48"/>
      <c r="F154" s="48"/>
      <c r="G154" s="48"/>
      <c r="H154" s="48"/>
      <c r="I154" s="1"/>
      <c r="J154" s="3"/>
      <c r="K154" s="3"/>
      <c r="L154" s="3"/>
      <c r="M154" s="3"/>
      <c r="N154" s="3"/>
      <c r="O154" s="3"/>
      <c r="P154" s="3"/>
      <c r="Q154" s="3"/>
      <c r="R154" s="3"/>
      <c r="S154" s="3"/>
      <c r="T154" s="3"/>
      <c r="U154" s="3"/>
      <c r="V154" s="3"/>
      <c r="W154" s="3"/>
      <c r="X154" s="3"/>
      <c r="Y154" s="3"/>
      <c r="Z154" s="3"/>
    </row>
    <row r="155" spans="1:26" ht="15.75" customHeight="1">
      <c r="A155" s="47"/>
      <c r="B155" s="47"/>
      <c r="C155" s="47"/>
      <c r="D155" s="47"/>
      <c r="E155" s="48"/>
      <c r="F155" s="48"/>
      <c r="G155" s="48"/>
      <c r="H155" s="48"/>
      <c r="I155" s="1"/>
      <c r="J155" s="3"/>
      <c r="K155" s="3"/>
      <c r="L155" s="3"/>
      <c r="M155" s="3"/>
      <c r="N155" s="3"/>
      <c r="O155" s="3"/>
      <c r="P155" s="3"/>
      <c r="Q155" s="3"/>
      <c r="R155" s="3"/>
      <c r="S155" s="3"/>
      <c r="T155" s="3"/>
      <c r="U155" s="3"/>
      <c r="V155" s="3"/>
      <c r="W155" s="3"/>
      <c r="X155" s="3"/>
      <c r="Y155" s="3"/>
      <c r="Z155" s="3"/>
    </row>
    <row r="156" spans="1:26" ht="15.75" customHeight="1">
      <c r="A156" s="47"/>
      <c r="B156" s="47"/>
      <c r="C156" s="47"/>
      <c r="D156" s="47"/>
      <c r="E156" s="48"/>
      <c r="F156" s="48"/>
      <c r="G156" s="48"/>
      <c r="H156" s="48"/>
      <c r="I156" s="1"/>
      <c r="J156" s="3"/>
      <c r="K156" s="3"/>
      <c r="L156" s="3"/>
      <c r="M156" s="3"/>
      <c r="N156" s="3"/>
      <c r="O156" s="3"/>
      <c r="P156" s="3"/>
      <c r="Q156" s="3"/>
      <c r="R156" s="3"/>
      <c r="S156" s="3"/>
      <c r="T156" s="3"/>
      <c r="U156" s="3"/>
      <c r="V156" s="3"/>
      <c r="W156" s="3"/>
      <c r="X156" s="3"/>
      <c r="Y156" s="3"/>
      <c r="Z156" s="3"/>
    </row>
    <row r="157" spans="1:26" ht="15.75" customHeight="1">
      <c r="A157" s="47"/>
      <c r="B157" s="47"/>
      <c r="C157" s="47"/>
      <c r="D157" s="47"/>
      <c r="E157" s="48"/>
      <c r="F157" s="48"/>
      <c r="G157" s="48"/>
      <c r="H157" s="48"/>
      <c r="I157" s="1"/>
      <c r="J157" s="3"/>
      <c r="K157" s="3"/>
      <c r="L157" s="3"/>
      <c r="M157" s="3"/>
      <c r="N157" s="3"/>
      <c r="O157" s="3"/>
      <c r="P157" s="3"/>
      <c r="Q157" s="3"/>
      <c r="R157" s="3"/>
      <c r="S157" s="3"/>
      <c r="T157" s="3"/>
      <c r="U157" s="3"/>
      <c r="V157" s="3"/>
      <c r="W157" s="3"/>
      <c r="X157" s="3"/>
      <c r="Y157" s="3"/>
      <c r="Z157" s="3"/>
    </row>
    <row r="158" spans="1:26" ht="15.75" customHeight="1">
      <c r="A158" s="47"/>
      <c r="B158" s="47"/>
      <c r="C158" s="47"/>
      <c r="D158" s="47"/>
      <c r="E158" s="48"/>
      <c r="F158" s="48"/>
      <c r="G158" s="48"/>
      <c r="H158" s="48"/>
      <c r="I158" s="1"/>
      <c r="J158" s="3"/>
      <c r="K158" s="3"/>
      <c r="L158" s="3"/>
      <c r="M158" s="3"/>
      <c r="N158" s="3"/>
      <c r="O158" s="3"/>
      <c r="P158" s="3"/>
      <c r="Q158" s="3"/>
      <c r="R158" s="3"/>
      <c r="S158" s="3"/>
      <c r="T158" s="3"/>
      <c r="U158" s="3"/>
      <c r="V158" s="3"/>
      <c r="W158" s="3"/>
      <c r="X158" s="3"/>
      <c r="Y158" s="3"/>
      <c r="Z158" s="3"/>
    </row>
    <row r="159" spans="1:26" ht="15.75" customHeight="1">
      <c r="A159" s="47"/>
      <c r="B159" s="47"/>
      <c r="C159" s="47"/>
      <c r="D159" s="47"/>
      <c r="E159" s="48"/>
      <c r="F159" s="48"/>
      <c r="G159" s="48"/>
      <c r="H159" s="48"/>
      <c r="I159" s="1"/>
      <c r="J159" s="3"/>
      <c r="K159" s="3"/>
      <c r="L159" s="3"/>
      <c r="M159" s="3"/>
      <c r="N159" s="3"/>
      <c r="O159" s="3"/>
      <c r="P159" s="3"/>
      <c r="Q159" s="3"/>
      <c r="R159" s="3"/>
      <c r="S159" s="3"/>
      <c r="T159" s="3"/>
      <c r="U159" s="3"/>
      <c r="V159" s="3"/>
      <c r="W159" s="3"/>
      <c r="X159" s="3"/>
      <c r="Y159" s="3"/>
      <c r="Z159" s="3"/>
    </row>
    <row r="160" spans="1:26" ht="15.75" customHeight="1">
      <c r="A160" s="47"/>
      <c r="B160" s="47"/>
      <c r="C160" s="47"/>
      <c r="D160" s="47"/>
      <c r="E160" s="48"/>
      <c r="F160" s="48"/>
      <c r="G160" s="48"/>
      <c r="H160" s="48"/>
      <c r="I160" s="1"/>
      <c r="J160" s="3"/>
      <c r="K160" s="3"/>
      <c r="L160" s="3"/>
      <c r="M160" s="3"/>
      <c r="N160" s="3"/>
      <c r="O160" s="3"/>
      <c r="P160" s="3"/>
      <c r="Q160" s="3"/>
      <c r="R160" s="3"/>
      <c r="S160" s="3"/>
      <c r="T160" s="3"/>
      <c r="U160" s="3"/>
      <c r="V160" s="3"/>
      <c r="W160" s="3"/>
      <c r="X160" s="3"/>
      <c r="Y160" s="3"/>
      <c r="Z160" s="3"/>
    </row>
    <row r="161" spans="1:26" ht="15.75" customHeight="1">
      <c r="A161" s="47"/>
      <c r="B161" s="47"/>
      <c r="C161" s="47"/>
      <c r="D161" s="47"/>
      <c r="E161" s="48"/>
      <c r="F161" s="48"/>
      <c r="G161" s="48"/>
      <c r="H161" s="48"/>
      <c r="I161" s="1"/>
      <c r="J161" s="3"/>
      <c r="K161" s="3"/>
      <c r="L161" s="3"/>
      <c r="M161" s="3"/>
      <c r="N161" s="3"/>
      <c r="O161" s="3"/>
      <c r="P161" s="3"/>
      <c r="Q161" s="3"/>
      <c r="R161" s="3"/>
      <c r="S161" s="3"/>
      <c r="T161" s="3"/>
      <c r="U161" s="3"/>
      <c r="V161" s="3"/>
      <c r="W161" s="3"/>
      <c r="X161" s="3"/>
      <c r="Y161" s="3"/>
      <c r="Z161" s="3"/>
    </row>
    <row r="162" spans="1:26" ht="15.75" customHeight="1">
      <c r="A162" s="47"/>
      <c r="B162" s="47"/>
      <c r="C162" s="47"/>
      <c r="D162" s="47"/>
      <c r="E162" s="48"/>
      <c r="F162" s="48"/>
      <c r="G162" s="48"/>
      <c r="H162" s="48"/>
      <c r="I162" s="1"/>
      <c r="J162" s="3"/>
      <c r="K162" s="3"/>
      <c r="L162" s="3"/>
      <c r="M162" s="3"/>
      <c r="N162" s="3"/>
      <c r="O162" s="3"/>
      <c r="P162" s="3"/>
      <c r="Q162" s="3"/>
      <c r="R162" s="3"/>
      <c r="S162" s="3"/>
      <c r="T162" s="3"/>
      <c r="U162" s="3"/>
      <c r="V162" s="3"/>
      <c r="W162" s="3"/>
      <c r="X162" s="3"/>
      <c r="Y162" s="3"/>
      <c r="Z162" s="3"/>
    </row>
    <row r="163" spans="1:26" ht="15.75" customHeight="1">
      <c r="A163" s="47"/>
      <c r="B163" s="47"/>
      <c r="C163" s="47"/>
      <c r="D163" s="47"/>
      <c r="E163" s="48"/>
      <c r="F163" s="48"/>
      <c r="G163" s="48"/>
      <c r="H163" s="48"/>
      <c r="I163" s="1"/>
      <c r="J163" s="3"/>
      <c r="K163" s="3"/>
      <c r="L163" s="3"/>
      <c r="M163" s="3"/>
      <c r="N163" s="3"/>
      <c r="O163" s="3"/>
      <c r="P163" s="3"/>
      <c r="Q163" s="3"/>
      <c r="R163" s="3"/>
      <c r="S163" s="3"/>
      <c r="T163" s="3"/>
      <c r="U163" s="3"/>
      <c r="V163" s="3"/>
      <c r="W163" s="3"/>
      <c r="X163" s="3"/>
      <c r="Y163" s="3"/>
      <c r="Z163" s="3"/>
    </row>
    <row r="164" spans="1:26" ht="15.75" customHeight="1">
      <c r="A164" s="47"/>
      <c r="B164" s="47"/>
      <c r="C164" s="47"/>
      <c r="D164" s="47"/>
      <c r="E164" s="48"/>
      <c r="F164" s="48"/>
      <c r="G164" s="48"/>
      <c r="H164" s="48"/>
      <c r="I164" s="1"/>
      <c r="J164" s="3"/>
      <c r="K164" s="3"/>
      <c r="L164" s="3"/>
      <c r="M164" s="3"/>
      <c r="N164" s="3"/>
      <c r="O164" s="3"/>
      <c r="P164" s="3"/>
      <c r="Q164" s="3"/>
      <c r="R164" s="3"/>
      <c r="S164" s="3"/>
      <c r="T164" s="3"/>
      <c r="U164" s="3"/>
      <c r="V164" s="3"/>
      <c r="W164" s="3"/>
      <c r="X164" s="3"/>
      <c r="Y164" s="3"/>
      <c r="Z164" s="3"/>
    </row>
    <row r="165" spans="1:26" ht="15.75" customHeight="1">
      <c r="A165" s="47"/>
      <c r="B165" s="47"/>
      <c r="C165" s="47"/>
      <c r="D165" s="47"/>
      <c r="E165" s="48"/>
      <c r="F165" s="48"/>
      <c r="G165" s="48"/>
      <c r="H165" s="48"/>
      <c r="I165" s="1"/>
      <c r="J165" s="3"/>
      <c r="K165" s="3"/>
      <c r="L165" s="3"/>
      <c r="M165" s="3"/>
      <c r="N165" s="3"/>
      <c r="O165" s="3"/>
      <c r="P165" s="3"/>
      <c r="Q165" s="3"/>
      <c r="R165" s="3"/>
      <c r="S165" s="3"/>
      <c r="T165" s="3"/>
      <c r="U165" s="3"/>
      <c r="V165" s="3"/>
      <c r="W165" s="3"/>
      <c r="X165" s="3"/>
      <c r="Y165" s="3"/>
      <c r="Z165" s="3"/>
    </row>
    <row r="166" spans="1:26" ht="15.75" customHeight="1">
      <c r="A166" s="47"/>
      <c r="B166" s="47"/>
      <c r="C166" s="47"/>
      <c r="D166" s="47"/>
      <c r="E166" s="48"/>
      <c r="F166" s="48"/>
      <c r="G166" s="48"/>
      <c r="H166" s="48"/>
      <c r="I166" s="1"/>
      <c r="J166" s="3"/>
      <c r="K166" s="3"/>
      <c r="L166" s="3"/>
      <c r="M166" s="3"/>
      <c r="N166" s="3"/>
      <c r="O166" s="3"/>
      <c r="P166" s="3"/>
      <c r="Q166" s="3"/>
      <c r="R166" s="3"/>
      <c r="S166" s="3"/>
      <c r="T166" s="3"/>
      <c r="U166" s="3"/>
      <c r="V166" s="3"/>
      <c r="W166" s="3"/>
      <c r="X166" s="3"/>
      <c r="Y166" s="3"/>
      <c r="Z166" s="3"/>
    </row>
    <row r="167" spans="1:26" ht="15.75" customHeight="1">
      <c r="A167" s="47"/>
      <c r="B167" s="47"/>
      <c r="C167" s="47"/>
      <c r="D167" s="47"/>
      <c r="E167" s="48"/>
      <c r="F167" s="48"/>
      <c r="G167" s="48"/>
      <c r="H167" s="48"/>
      <c r="I167" s="1"/>
      <c r="J167" s="3"/>
      <c r="K167" s="3"/>
      <c r="L167" s="3"/>
      <c r="M167" s="3"/>
      <c r="N167" s="3"/>
      <c r="O167" s="3"/>
      <c r="P167" s="3"/>
      <c r="Q167" s="3"/>
      <c r="R167" s="3"/>
      <c r="S167" s="3"/>
      <c r="T167" s="3"/>
      <c r="U167" s="3"/>
      <c r="V167" s="3"/>
      <c r="W167" s="3"/>
      <c r="X167" s="3"/>
      <c r="Y167" s="3"/>
      <c r="Z167" s="3"/>
    </row>
    <row r="168" spans="1:26" ht="15.75" customHeight="1">
      <c r="A168" s="47"/>
      <c r="B168" s="47"/>
      <c r="C168" s="47"/>
      <c r="D168" s="47"/>
      <c r="E168" s="48"/>
      <c r="F168" s="48"/>
      <c r="G168" s="48"/>
      <c r="H168" s="48"/>
      <c r="I168" s="1"/>
      <c r="J168" s="3"/>
      <c r="K168" s="3"/>
      <c r="L168" s="3"/>
      <c r="M168" s="3"/>
      <c r="N168" s="3"/>
      <c r="O168" s="3"/>
      <c r="P168" s="3"/>
      <c r="Q168" s="3"/>
      <c r="R168" s="3"/>
      <c r="S168" s="3"/>
      <c r="T168" s="3"/>
      <c r="U168" s="3"/>
      <c r="V168" s="3"/>
      <c r="W168" s="3"/>
      <c r="X168" s="3"/>
      <c r="Y168" s="3"/>
      <c r="Z168" s="3"/>
    </row>
    <row r="169" spans="1:26" ht="15.75" customHeight="1">
      <c r="A169" s="47"/>
      <c r="B169" s="47"/>
      <c r="C169" s="47"/>
      <c r="D169" s="47"/>
      <c r="E169" s="48"/>
      <c r="F169" s="48"/>
      <c r="G169" s="48"/>
      <c r="H169" s="48"/>
      <c r="I169" s="1"/>
      <c r="J169" s="3"/>
      <c r="K169" s="3"/>
      <c r="L169" s="3"/>
      <c r="M169" s="3"/>
      <c r="N169" s="3"/>
      <c r="O169" s="3"/>
      <c r="P169" s="3"/>
      <c r="Q169" s="3"/>
      <c r="R169" s="3"/>
      <c r="S169" s="3"/>
      <c r="T169" s="3"/>
      <c r="U169" s="3"/>
      <c r="V169" s="3"/>
      <c r="W169" s="3"/>
      <c r="X169" s="3"/>
      <c r="Y169" s="3"/>
      <c r="Z169" s="3"/>
    </row>
    <row r="170" spans="1:26" ht="15.75" customHeight="1">
      <c r="A170" s="47"/>
      <c r="B170" s="47"/>
      <c r="C170" s="47"/>
      <c r="D170" s="47"/>
      <c r="E170" s="48"/>
      <c r="F170" s="48"/>
      <c r="G170" s="48"/>
      <c r="H170" s="48"/>
      <c r="I170" s="1"/>
      <c r="J170" s="3"/>
      <c r="K170" s="3"/>
      <c r="L170" s="3"/>
      <c r="M170" s="3"/>
      <c r="N170" s="3"/>
      <c r="O170" s="3"/>
      <c r="P170" s="3"/>
      <c r="Q170" s="3"/>
      <c r="R170" s="3"/>
      <c r="S170" s="3"/>
      <c r="T170" s="3"/>
      <c r="U170" s="3"/>
      <c r="V170" s="3"/>
      <c r="W170" s="3"/>
      <c r="X170" s="3"/>
      <c r="Y170" s="3"/>
      <c r="Z170" s="3"/>
    </row>
    <row r="171" spans="1:26" ht="15.75" customHeight="1">
      <c r="A171" s="47"/>
      <c r="B171" s="47"/>
      <c r="C171" s="47"/>
      <c r="D171" s="47"/>
      <c r="E171" s="48"/>
      <c r="F171" s="48"/>
      <c r="G171" s="48"/>
      <c r="H171" s="48"/>
      <c r="I171" s="1"/>
      <c r="J171" s="3"/>
      <c r="K171" s="3"/>
      <c r="L171" s="3"/>
      <c r="M171" s="3"/>
      <c r="N171" s="3"/>
      <c r="O171" s="3"/>
      <c r="P171" s="3"/>
      <c r="Q171" s="3"/>
      <c r="R171" s="3"/>
      <c r="S171" s="3"/>
      <c r="T171" s="3"/>
      <c r="U171" s="3"/>
      <c r="V171" s="3"/>
      <c r="W171" s="3"/>
      <c r="X171" s="3"/>
      <c r="Y171" s="3"/>
      <c r="Z171" s="3"/>
    </row>
    <row r="172" spans="1:26" ht="15.75" customHeight="1">
      <c r="A172" s="47"/>
      <c r="B172" s="47"/>
      <c r="C172" s="47"/>
      <c r="D172" s="47"/>
      <c r="E172" s="48"/>
      <c r="F172" s="48"/>
      <c r="G172" s="48"/>
      <c r="H172" s="48"/>
      <c r="I172" s="1"/>
      <c r="J172" s="3"/>
      <c r="K172" s="3"/>
      <c r="L172" s="3"/>
      <c r="M172" s="3"/>
      <c r="N172" s="3"/>
      <c r="O172" s="3"/>
      <c r="P172" s="3"/>
      <c r="Q172" s="3"/>
      <c r="R172" s="3"/>
      <c r="S172" s="3"/>
      <c r="T172" s="3"/>
      <c r="U172" s="3"/>
      <c r="V172" s="3"/>
      <c r="W172" s="3"/>
      <c r="X172" s="3"/>
      <c r="Y172" s="3"/>
      <c r="Z172" s="3"/>
    </row>
    <row r="173" spans="1:26" ht="15.75" customHeight="1">
      <c r="A173" s="47"/>
      <c r="B173" s="47"/>
      <c r="C173" s="47"/>
      <c r="D173" s="47"/>
      <c r="E173" s="48"/>
      <c r="F173" s="48"/>
      <c r="G173" s="48"/>
      <c r="H173" s="48"/>
      <c r="I173" s="1"/>
      <c r="J173" s="3"/>
      <c r="K173" s="3"/>
      <c r="L173" s="3"/>
      <c r="M173" s="3"/>
      <c r="N173" s="3"/>
      <c r="O173" s="3"/>
      <c r="P173" s="3"/>
      <c r="Q173" s="3"/>
      <c r="R173" s="3"/>
      <c r="S173" s="3"/>
      <c r="T173" s="3"/>
      <c r="U173" s="3"/>
      <c r="V173" s="3"/>
      <c r="W173" s="3"/>
      <c r="X173" s="3"/>
      <c r="Y173" s="3"/>
      <c r="Z173" s="3"/>
    </row>
    <row r="174" spans="1:26" ht="15.75" customHeight="1">
      <c r="A174" s="47"/>
      <c r="B174" s="47"/>
      <c r="C174" s="47"/>
      <c r="D174" s="47"/>
      <c r="E174" s="48"/>
      <c r="F174" s="48"/>
      <c r="G174" s="48"/>
      <c r="H174" s="48"/>
      <c r="I174" s="1"/>
      <c r="J174" s="3"/>
      <c r="K174" s="3"/>
      <c r="L174" s="3"/>
      <c r="M174" s="3"/>
      <c r="N174" s="3"/>
      <c r="O174" s="3"/>
      <c r="P174" s="3"/>
      <c r="Q174" s="3"/>
      <c r="R174" s="3"/>
      <c r="S174" s="3"/>
      <c r="T174" s="3"/>
      <c r="U174" s="3"/>
      <c r="V174" s="3"/>
      <c r="W174" s="3"/>
      <c r="X174" s="3"/>
      <c r="Y174" s="3"/>
      <c r="Z174" s="3"/>
    </row>
    <row r="175" spans="1:26" ht="15.75" customHeight="1">
      <c r="A175" s="47"/>
      <c r="B175" s="47"/>
      <c r="C175" s="47"/>
      <c r="D175" s="47"/>
      <c r="E175" s="48"/>
      <c r="F175" s="48"/>
      <c r="G175" s="48"/>
      <c r="H175" s="48"/>
      <c r="I175" s="1"/>
      <c r="J175" s="3"/>
      <c r="K175" s="3"/>
      <c r="L175" s="3"/>
      <c r="M175" s="3"/>
      <c r="N175" s="3"/>
      <c r="O175" s="3"/>
      <c r="P175" s="3"/>
      <c r="Q175" s="3"/>
      <c r="R175" s="3"/>
      <c r="S175" s="3"/>
      <c r="T175" s="3"/>
      <c r="U175" s="3"/>
      <c r="V175" s="3"/>
      <c r="W175" s="3"/>
      <c r="X175" s="3"/>
      <c r="Y175" s="3"/>
      <c r="Z175" s="3"/>
    </row>
    <row r="176" spans="1:26" ht="15.75" customHeight="1">
      <c r="A176" s="47"/>
      <c r="B176" s="47"/>
      <c r="C176" s="47"/>
      <c r="D176" s="47"/>
      <c r="E176" s="48"/>
      <c r="F176" s="48"/>
      <c r="G176" s="48"/>
      <c r="H176" s="48"/>
      <c r="I176" s="1"/>
      <c r="J176" s="3"/>
      <c r="K176" s="3"/>
      <c r="L176" s="3"/>
      <c r="M176" s="3"/>
      <c r="N176" s="3"/>
      <c r="O176" s="3"/>
      <c r="P176" s="3"/>
      <c r="Q176" s="3"/>
      <c r="R176" s="3"/>
      <c r="S176" s="3"/>
      <c r="T176" s="3"/>
      <c r="U176" s="3"/>
      <c r="V176" s="3"/>
      <c r="W176" s="3"/>
      <c r="X176" s="3"/>
      <c r="Y176" s="3"/>
      <c r="Z176" s="3"/>
    </row>
    <row r="177" spans="1:26" ht="15.75" customHeight="1">
      <c r="A177" s="47"/>
      <c r="B177" s="47"/>
      <c r="C177" s="47"/>
      <c r="D177" s="47"/>
      <c r="E177" s="48"/>
      <c r="F177" s="48"/>
      <c r="G177" s="48"/>
      <c r="H177" s="48"/>
      <c r="I177" s="1"/>
      <c r="J177" s="3"/>
      <c r="K177" s="3"/>
      <c r="L177" s="3"/>
      <c r="M177" s="3"/>
      <c r="N177" s="3"/>
      <c r="O177" s="3"/>
      <c r="P177" s="3"/>
      <c r="Q177" s="3"/>
      <c r="R177" s="3"/>
      <c r="S177" s="3"/>
      <c r="T177" s="3"/>
      <c r="U177" s="3"/>
      <c r="V177" s="3"/>
      <c r="W177" s="3"/>
      <c r="X177" s="3"/>
      <c r="Y177" s="3"/>
      <c r="Z177" s="3"/>
    </row>
    <row r="178" spans="1:26" ht="15.75" customHeight="1">
      <c r="A178" s="47"/>
      <c r="B178" s="47"/>
      <c r="C178" s="47"/>
      <c r="D178" s="47"/>
      <c r="E178" s="48"/>
      <c r="F178" s="48"/>
      <c r="G178" s="48"/>
      <c r="H178" s="48"/>
      <c r="I178" s="1"/>
      <c r="J178" s="3"/>
      <c r="K178" s="3"/>
      <c r="L178" s="3"/>
      <c r="M178" s="3"/>
      <c r="N178" s="3"/>
      <c r="O178" s="3"/>
      <c r="P178" s="3"/>
      <c r="Q178" s="3"/>
      <c r="R178" s="3"/>
      <c r="S178" s="3"/>
      <c r="T178" s="3"/>
      <c r="U178" s="3"/>
      <c r="V178" s="3"/>
      <c r="W178" s="3"/>
      <c r="X178" s="3"/>
      <c r="Y178" s="3"/>
      <c r="Z178" s="3"/>
    </row>
    <row r="179" spans="1:26" ht="15.75" customHeight="1">
      <c r="A179" s="47"/>
      <c r="B179" s="47"/>
      <c r="C179" s="47"/>
      <c r="D179" s="47"/>
      <c r="E179" s="48"/>
      <c r="F179" s="48"/>
      <c r="G179" s="48"/>
      <c r="H179" s="48"/>
      <c r="I179" s="1"/>
      <c r="J179" s="3"/>
      <c r="K179" s="3"/>
      <c r="L179" s="3"/>
      <c r="M179" s="3"/>
      <c r="N179" s="3"/>
      <c r="O179" s="3"/>
      <c r="P179" s="3"/>
      <c r="Q179" s="3"/>
      <c r="R179" s="3"/>
      <c r="S179" s="3"/>
      <c r="T179" s="3"/>
      <c r="U179" s="3"/>
      <c r="V179" s="3"/>
      <c r="W179" s="3"/>
      <c r="X179" s="3"/>
      <c r="Y179" s="3"/>
      <c r="Z179" s="3"/>
    </row>
    <row r="180" spans="1:26" ht="15.75" customHeight="1">
      <c r="A180" s="47"/>
      <c r="B180" s="47"/>
      <c r="C180" s="47"/>
      <c r="D180" s="47"/>
      <c r="E180" s="48"/>
      <c r="F180" s="48"/>
      <c r="G180" s="48"/>
      <c r="H180" s="48"/>
      <c r="I180" s="1"/>
      <c r="J180" s="3"/>
      <c r="K180" s="3"/>
      <c r="L180" s="3"/>
      <c r="M180" s="3"/>
      <c r="N180" s="3"/>
      <c r="O180" s="3"/>
      <c r="P180" s="3"/>
      <c r="Q180" s="3"/>
      <c r="R180" s="3"/>
      <c r="S180" s="3"/>
      <c r="T180" s="3"/>
      <c r="U180" s="3"/>
      <c r="V180" s="3"/>
      <c r="W180" s="3"/>
      <c r="X180" s="3"/>
      <c r="Y180" s="3"/>
      <c r="Z180" s="3"/>
    </row>
    <row r="181" spans="1:26" ht="15.75" customHeight="1">
      <c r="A181" s="47"/>
      <c r="B181" s="47"/>
      <c r="C181" s="47"/>
      <c r="D181" s="47"/>
      <c r="E181" s="48"/>
      <c r="F181" s="48"/>
      <c r="G181" s="48"/>
      <c r="H181" s="48"/>
      <c r="I181" s="1"/>
      <c r="J181" s="3"/>
      <c r="K181" s="3"/>
      <c r="L181" s="3"/>
      <c r="M181" s="3"/>
      <c r="N181" s="3"/>
      <c r="O181" s="3"/>
      <c r="P181" s="3"/>
      <c r="Q181" s="3"/>
      <c r="R181" s="3"/>
      <c r="S181" s="3"/>
      <c r="T181" s="3"/>
      <c r="U181" s="3"/>
      <c r="V181" s="3"/>
      <c r="W181" s="3"/>
      <c r="X181" s="3"/>
      <c r="Y181" s="3"/>
      <c r="Z181" s="3"/>
    </row>
    <row r="182" spans="1:26" ht="15.75" customHeight="1">
      <c r="A182" s="47"/>
      <c r="B182" s="47"/>
      <c r="C182" s="47"/>
      <c r="D182" s="47"/>
      <c r="E182" s="48"/>
      <c r="F182" s="48"/>
      <c r="G182" s="48"/>
      <c r="H182" s="48"/>
      <c r="I182" s="1"/>
      <c r="J182" s="3"/>
      <c r="K182" s="3"/>
      <c r="L182" s="3"/>
      <c r="M182" s="3"/>
      <c r="N182" s="3"/>
      <c r="O182" s="3"/>
      <c r="P182" s="3"/>
      <c r="Q182" s="3"/>
      <c r="R182" s="3"/>
      <c r="S182" s="3"/>
      <c r="T182" s="3"/>
      <c r="U182" s="3"/>
      <c r="V182" s="3"/>
      <c r="W182" s="3"/>
      <c r="X182" s="3"/>
      <c r="Y182" s="3"/>
      <c r="Z182" s="3"/>
    </row>
    <row r="183" spans="1:26" ht="15.75" customHeight="1">
      <c r="A183" s="47"/>
      <c r="B183" s="47"/>
      <c r="C183" s="47"/>
      <c r="D183" s="47"/>
      <c r="E183" s="48"/>
      <c r="F183" s="48"/>
      <c r="G183" s="48"/>
      <c r="H183" s="48"/>
      <c r="I183" s="1"/>
      <c r="J183" s="3"/>
      <c r="K183" s="3"/>
      <c r="L183" s="3"/>
      <c r="M183" s="3"/>
      <c r="N183" s="3"/>
      <c r="O183" s="3"/>
      <c r="P183" s="3"/>
      <c r="Q183" s="3"/>
      <c r="R183" s="3"/>
      <c r="S183" s="3"/>
      <c r="T183" s="3"/>
      <c r="U183" s="3"/>
      <c r="V183" s="3"/>
      <c r="W183" s="3"/>
      <c r="X183" s="3"/>
      <c r="Y183" s="3"/>
      <c r="Z183" s="3"/>
    </row>
    <row r="184" spans="1:26" ht="15.75" customHeight="1">
      <c r="A184" s="47"/>
      <c r="B184" s="47"/>
      <c r="C184" s="47"/>
      <c r="D184" s="47"/>
      <c r="E184" s="48"/>
      <c r="F184" s="48"/>
      <c r="G184" s="48"/>
      <c r="H184" s="48"/>
      <c r="I184" s="1"/>
      <c r="J184" s="3"/>
      <c r="K184" s="3"/>
      <c r="L184" s="3"/>
      <c r="M184" s="3"/>
      <c r="N184" s="3"/>
      <c r="O184" s="3"/>
      <c r="P184" s="3"/>
      <c r="Q184" s="3"/>
      <c r="R184" s="3"/>
      <c r="S184" s="3"/>
      <c r="T184" s="3"/>
      <c r="U184" s="3"/>
      <c r="V184" s="3"/>
      <c r="W184" s="3"/>
      <c r="X184" s="3"/>
      <c r="Y184" s="3"/>
      <c r="Z184" s="3"/>
    </row>
    <row r="185" spans="1:26" ht="15.75" customHeight="1">
      <c r="A185" s="47"/>
      <c r="B185" s="47"/>
      <c r="C185" s="47"/>
      <c r="D185" s="47"/>
      <c r="E185" s="48"/>
      <c r="F185" s="48"/>
      <c r="G185" s="48"/>
      <c r="H185" s="48"/>
      <c r="I185" s="1"/>
      <c r="J185" s="3"/>
      <c r="K185" s="3"/>
      <c r="L185" s="3"/>
      <c r="M185" s="3"/>
      <c r="N185" s="3"/>
      <c r="O185" s="3"/>
      <c r="P185" s="3"/>
      <c r="Q185" s="3"/>
      <c r="R185" s="3"/>
      <c r="S185" s="3"/>
      <c r="T185" s="3"/>
      <c r="U185" s="3"/>
      <c r="V185" s="3"/>
      <c r="W185" s="3"/>
      <c r="X185" s="3"/>
      <c r="Y185" s="3"/>
      <c r="Z185" s="3"/>
    </row>
    <row r="186" spans="1:26" ht="15.75" customHeight="1">
      <c r="A186" s="47"/>
      <c r="B186" s="47"/>
      <c r="C186" s="47"/>
      <c r="D186" s="47"/>
      <c r="E186" s="48"/>
      <c r="F186" s="48"/>
      <c r="G186" s="48"/>
      <c r="H186" s="48"/>
      <c r="I186" s="1"/>
      <c r="J186" s="3"/>
      <c r="K186" s="3"/>
      <c r="L186" s="3"/>
      <c r="M186" s="3"/>
      <c r="N186" s="3"/>
      <c r="O186" s="3"/>
      <c r="P186" s="3"/>
      <c r="Q186" s="3"/>
      <c r="R186" s="3"/>
      <c r="S186" s="3"/>
      <c r="T186" s="3"/>
      <c r="U186" s="3"/>
      <c r="V186" s="3"/>
      <c r="W186" s="3"/>
      <c r="X186" s="3"/>
      <c r="Y186" s="3"/>
      <c r="Z186" s="3"/>
    </row>
    <row r="187" spans="1:26" ht="15.75" customHeight="1">
      <c r="A187" s="47"/>
      <c r="B187" s="47"/>
      <c r="C187" s="47"/>
      <c r="D187" s="47"/>
      <c r="E187" s="48"/>
      <c r="F187" s="48"/>
      <c r="G187" s="48"/>
      <c r="H187" s="48"/>
      <c r="I187" s="1"/>
      <c r="J187" s="3"/>
      <c r="K187" s="3"/>
      <c r="L187" s="3"/>
      <c r="M187" s="3"/>
      <c r="N187" s="3"/>
      <c r="O187" s="3"/>
      <c r="P187" s="3"/>
      <c r="Q187" s="3"/>
      <c r="R187" s="3"/>
      <c r="S187" s="3"/>
      <c r="T187" s="3"/>
      <c r="U187" s="3"/>
      <c r="V187" s="3"/>
      <c r="W187" s="3"/>
      <c r="X187" s="3"/>
      <c r="Y187" s="3"/>
      <c r="Z187" s="3"/>
    </row>
    <row r="188" spans="1:26" ht="15.75" customHeight="1">
      <c r="A188" s="47"/>
      <c r="B188" s="47"/>
      <c r="C188" s="47"/>
      <c r="D188" s="47"/>
      <c r="E188" s="48"/>
      <c r="F188" s="48"/>
      <c r="G188" s="48"/>
      <c r="H188" s="48"/>
      <c r="I188" s="1"/>
      <c r="J188" s="3"/>
      <c r="K188" s="3"/>
      <c r="L188" s="3"/>
      <c r="M188" s="3"/>
      <c r="N188" s="3"/>
      <c r="O188" s="3"/>
      <c r="P188" s="3"/>
      <c r="Q188" s="3"/>
      <c r="R188" s="3"/>
      <c r="S188" s="3"/>
      <c r="T188" s="3"/>
      <c r="U188" s="3"/>
      <c r="V188" s="3"/>
      <c r="W188" s="3"/>
      <c r="X188" s="3"/>
      <c r="Y188" s="3"/>
      <c r="Z188" s="3"/>
    </row>
    <row r="189" spans="1:26" ht="15.75" customHeight="1">
      <c r="A189" s="47"/>
      <c r="B189" s="47"/>
      <c r="C189" s="47"/>
      <c r="D189" s="47"/>
      <c r="E189" s="48"/>
      <c r="F189" s="48"/>
      <c r="G189" s="48"/>
      <c r="H189" s="48"/>
      <c r="I189" s="1"/>
      <c r="J189" s="3"/>
      <c r="K189" s="3"/>
      <c r="L189" s="3"/>
      <c r="M189" s="3"/>
      <c r="N189" s="3"/>
      <c r="O189" s="3"/>
      <c r="P189" s="3"/>
      <c r="Q189" s="3"/>
      <c r="R189" s="3"/>
      <c r="S189" s="3"/>
      <c r="T189" s="3"/>
      <c r="U189" s="3"/>
      <c r="V189" s="3"/>
      <c r="W189" s="3"/>
      <c r="X189" s="3"/>
      <c r="Y189" s="3"/>
      <c r="Z189" s="3"/>
    </row>
    <row r="190" spans="1:26" ht="15.75" customHeight="1">
      <c r="A190" s="47"/>
      <c r="B190" s="47"/>
      <c r="C190" s="47"/>
      <c r="D190" s="47"/>
      <c r="E190" s="48"/>
      <c r="F190" s="48"/>
      <c r="G190" s="48"/>
      <c r="H190" s="48"/>
      <c r="I190" s="1"/>
      <c r="J190" s="3"/>
      <c r="K190" s="3"/>
      <c r="L190" s="3"/>
      <c r="M190" s="3"/>
      <c r="N190" s="3"/>
      <c r="O190" s="3"/>
      <c r="P190" s="3"/>
      <c r="Q190" s="3"/>
      <c r="R190" s="3"/>
      <c r="S190" s="3"/>
      <c r="T190" s="3"/>
      <c r="U190" s="3"/>
      <c r="V190" s="3"/>
      <c r="W190" s="3"/>
      <c r="X190" s="3"/>
      <c r="Y190" s="3"/>
      <c r="Z190" s="3"/>
    </row>
    <row r="191" spans="1:26" ht="15.75" customHeight="1">
      <c r="A191" s="47"/>
      <c r="B191" s="47"/>
      <c r="C191" s="47"/>
      <c r="D191" s="47"/>
      <c r="E191" s="48"/>
      <c r="F191" s="48"/>
      <c r="G191" s="48"/>
      <c r="H191" s="48"/>
      <c r="I191" s="1"/>
      <c r="J191" s="3"/>
      <c r="K191" s="3"/>
      <c r="L191" s="3"/>
      <c r="M191" s="3"/>
      <c r="N191" s="3"/>
      <c r="O191" s="3"/>
      <c r="P191" s="3"/>
      <c r="Q191" s="3"/>
      <c r="R191" s="3"/>
      <c r="S191" s="3"/>
      <c r="T191" s="3"/>
      <c r="U191" s="3"/>
      <c r="V191" s="3"/>
      <c r="W191" s="3"/>
      <c r="X191" s="3"/>
      <c r="Y191" s="3"/>
      <c r="Z191" s="3"/>
    </row>
    <row r="192" spans="1:26" ht="15.75" customHeight="1">
      <c r="A192" s="47"/>
      <c r="B192" s="47"/>
      <c r="C192" s="47"/>
      <c r="D192" s="47"/>
      <c r="E192" s="48"/>
      <c r="F192" s="48"/>
      <c r="G192" s="48"/>
      <c r="H192" s="48"/>
      <c r="I192" s="1"/>
      <c r="J192" s="3"/>
      <c r="K192" s="3"/>
      <c r="L192" s="3"/>
      <c r="M192" s="3"/>
      <c r="N192" s="3"/>
      <c r="O192" s="3"/>
      <c r="P192" s="3"/>
      <c r="Q192" s="3"/>
      <c r="R192" s="3"/>
      <c r="S192" s="3"/>
      <c r="T192" s="3"/>
      <c r="U192" s="3"/>
      <c r="V192" s="3"/>
      <c r="W192" s="3"/>
      <c r="X192" s="3"/>
      <c r="Y192" s="3"/>
      <c r="Z192" s="3"/>
    </row>
    <row r="193" spans="1:26" ht="15.75" customHeight="1">
      <c r="A193" s="47"/>
      <c r="B193" s="47"/>
      <c r="C193" s="47"/>
      <c r="D193" s="47"/>
      <c r="E193" s="48"/>
      <c r="F193" s="48"/>
      <c r="G193" s="48"/>
      <c r="H193" s="48"/>
      <c r="I193" s="1"/>
      <c r="J193" s="3"/>
      <c r="K193" s="3"/>
      <c r="L193" s="3"/>
      <c r="M193" s="3"/>
      <c r="N193" s="3"/>
      <c r="O193" s="3"/>
      <c r="P193" s="3"/>
      <c r="Q193" s="3"/>
      <c r="R193" s="3"/>
      <c r="S193" s="3"/>
      <c r="T193" s="3"/>
      <c r="U193" s="3"/>
      <c r="V193" s="3"/>
      <c r="W193" s="3"/>
      <c r="X193" s="3"/>
      <c r="Y193" s="3"/>
      <c r="Z193" s="3"/>
    </row>
    <row r="194" spans="1:26" ht="15.75" customHeight="1">
      <c r="A194" s="47"/>
      <c r="B194" s="47"/>
      <c r="C194" s="47"/>
      <c r="D194" s="47"/>
      <c r="E194" s="48"/>
      <c r="F194" s="48"/>
      <c r="G194" s="48"/>
      <c r="H194" s="48"/>
      <c r="I194" s="1"/>
      <c r="J194" s="3"/>
      <c r="K194" s="3"/>
      <c r="L194" s="3"/>
      <c r="M194" s="3"/>
      <c r="N194" s="3"/>
      <c r="O194" s="3"/>
      <c r="P194" s="3"/>
      <c r="Q194" s="3"/>
      <c r="R194" s="3"/>
      <c r="S194" s="3"/>
      <c r="T194" s="3"/>
      <c r="U194" s="3"/>
      <c r="V194" s="3"/>
      <c r="W194" s="3"/>
      <c r="X194" s="3"/>
      <c r="Y194" s="3"/>
      <c r="Z194" s="3"/>
    </row>
    <row r="195" spans="1:26" ht="15.75" customHeight="1">
      <c r="A195" s="47"/>
      <c r="B195" s="47"/>
      <c r="C195" s="47"/>
      <c r="D195" s="47"/>
      <c r="E195" s="48"/>
      <c r="F195" s="48"/>
      <c r="G195" s="48"/>
      <c r="H195" s="48"/>
      <c r="I195" s="1"/>
      <c r="J195" s="3"/>
      <c r="K195" s="3"/>
      <c r="L195" s="3"/>
      <c r="M195" s="3"/>
      <c r="N195" s="3"/>
      <c r="O195" s="3"/>
      <c r="P195" s="3"/>
      <c r="Q195" s="3"/>
      <c r="R195" s="3"/>
      <c r="S195" s="3"/>
      <c r="T195" s="3"/>
      <c r="U195" s="3"/>
      <c r="V195" s="3"/>
      <c r="W195" s="3"/>
      <c r="X195" s="3"/>
      <c r="Y195" s="3"/>
      <c r="Z195" s="3"/>
    </row>
    <row r="196" spans="1:26" ht="15.75" customHeight="1">
      <c r="A196" s="47"/>
      <c r="B196" s="47"/>
      <c r="C196" s="47"/>
      <c r="D196" s="47"/>
      <c r="E196" s="48"/>
      <c r="F196" s="48"/>
      <c r="G196" s="48"/>
      <c r="H196" s="48"/>
      <c r="I196" s="1"/>
      <c r="J196" s="3"/>
      <c r="K196" s="3"/>
      <c r="L196" s="3"/>
      <c r="M196" s="3"/>
      <c r="N196" s="3"/>
      <c r="O196" s="3"/>
      <c r="P196" s="3"/>
      <c r="Q196" s="3"/>
      <c r="R196" s="3"/>
      <c r="S196" s="3"/>
      <c r="T196" s="3"/>
      <c r="U196" s="3"/>
      <c r="V196" s="3"/>
      <c r="W196" s="3"/>
      <c r="X196" s="3"/>
      <c r="Y196" s="3"/>
      <c r="Z196" s="3"/>
    </row>
    <row r="197" spans="1:26" ht="15.75" customHeight="1">
      <c r="A197" s="47"/>
      <c r="B197" s="47"/>
      <c r="C197" s="47"/>
      <c r="D197" s="47"/>
      <c r="E197" s="48"/>
      <c r="F197" s="48"/>
      <c r="G197" s="48"/>
      <c r="H197" s="48"/>
      <c r="I197" s="1"/>
      <c r="J197" s="3"/>
      <c r="K197" s="3"/>
      <c r="L197" s="3"/>
      <c r="M197" s="3"/>
      <c r="N197" s="3"/>
      <c r="O197" s="3"/>
      <c r="P197" s="3"/>
      <c r="Q197" s="3"/>
      <c r="R197" s="3"/>
      <c r="S197" s="3"/>
      <c r="T197" s="3"/>
      <c r="U197" s="3"/>
      <c r="V197" s="3"/>
      <c r="W197" s="3"/>
      <c r="X197" s="3"/>
      <c r="Y197" s="3"/>
      <c r="Z197" s="3"/>
    </row>
    <row r="198" spans="1:26" ht="15.75" customHeight="1">
      <c r="A198" s="47"/>
      <c r="B198" s="47"/>
      <c r="C198" s="47"/>
      <c r="D198" s="47"/>
      <c r="E198" s="48"/>
      <c r="F198" s="48"/>
      <c r="G198" s="48"/>
      <c r="H198" s="48"/>
      <c r="I198" s="1"/>
      <c r="J198" s="3"/>
      <c r="K198" s="3"/>
      <c r="L198" s="3"/>
      <c r="M198" s="3"/>
      <c r="N198" s="3"/>
      <c r="O198" s="3"/>
      <c r="P198" s="3"/>
      <c r="Q198" s="3"/>
      <c r="R198" s="3"/>
      <c r="S198" s="3"/>
      <c r="T198" s="3"/>
      <c r="U198" s="3"/>
      <c r="V198" s="3"/>
      <c r="W198" s="3"/>
      <c r="X198" s="3"/>
      <c r="Y198" s="3"/>
      <c r="Z198" s="3"/>
    </row>
    <row r="199" spans="1:26" ht="15.75" customHeight="1">
      <c r="A199" s="47"/>
      <c r="B199" s="47"/>
      <c r="C199" s="47"/>
      <c r="D199" s="47"/>
      <c r="E199" s="48"/>
      <c r="F199" s="48"/>
      <c r="G199" s="48"/>
      <c r="H199" s="48"/>
      <c r="I199" s="1"/>
      <c r="J199" s="3"/>
      <c r="K199" s="3"/>
      <c r="L199" s="3"/>
      <c r="M199" s="3"/>
      <c r="N199" s="3"/>
      <c r="O199" s="3"/>
      <c r="P199" s="3"/>
      <c r="Q199" s="3"/>
      <c r="R199" s="3"/>
      <c r="S199" s="3"/>
      <c r="T199" s="3"/>
      <c r="U199" s="3"/>
      <c r="V199" s="3"/>
      <c r="W199" s="3"/>
      <c r="X199" s="3"/>
      <c r="Y199" s="3"/>
      <c r="Z199" s="3"/>
    </row>
    <row r="200" spans="1:26" ht="15.75" customHeight="1">
      <c r="A200" s="47"/>
      <c r="B200" s="47"/>
      <c r="C200" s="47"/>
      <c r="D200" s="47"/>
      <c r="E200" s="48"/>
      <c r="F200" s="48"/>
      <c r="G200" s="48"/>
      <c r="H200" s="48"/>
      <c r="I200" s="1"/>
      <c r="J200" s="3"/>
      <c r="K200" s="3"/>
      <c r="L200" s="3"/>
      <c r="M200" s="3"/>
      <c r="N200" s="3"/>
      <c r="O200" s="3"/>
      <c r="P200" s="3"/>
      <c r="Q200" s="3"/>
      <c r="R200" s="3"/>
      <c r="S200" s="3"/>
      <c r="T200" s="3"/>
      <c r="U200" s="3"/>
      <c r="V200" s="3"/>
      <c r="W200" s="3"/>
      <c r="X200" s="3"/>
      <c r="Y200" s="3"/>
      <c r="Z200" s="3"/>
    </row>
    <row r="201" spans="1:26" ht="15.75" customHeight="1">
      <c r="A201" s="47"/>
      <c r="B201" s="47"/>
      <c r="C201" s="47"/>
      <c r="D201" s="47"/>
      <c r="E201" s="48"/>
      <c r="F201" s="48"/>
      <c r="G201" s="48"/>
      <c r="H201" s="48"/>
      <c r="I201" s="1"/>
      <c r="J201" s="3"/>
      <c r="K201" s="3"/>
      <c r="L201" s="3"/>
      <c r="M201" s="3"/>
      <c r="N201" s="3"/>
      <c r="O201" s="3"/>
      <c r="P201" s="3"/>
      <c r="Q201" s="3"/>
      <c r="R201" s="3"/>
      <c r="S201" s="3"/>
      <c r="T201" s="3"/>
      <c r="U201" s="3"/>
      <c r="V201" s="3"/>
      <c r="W201" s="3"/>
      <c r="X201" s="3"/>
      <c r="Y201" s="3"/>
      <c r="Z201" s="3"/>
    </row>
    <row r="202" spans="1:26" ht="15.75" customHeight="1">
      <c r="A202" s="47"/>
      <c r="B202" s="47"/>
      <c r="C202" s="47"/>
      <c r="D202" s="47"/>
      <c r="E202" s="48"/>
      <c r="F202" s="48"/>
      <c r="G202" s="48"/>
      <c r="H202" s="48"/>
      <c r="I202" s="1"/>
      <c r="J202" s="3"/>
      <c r="K202" s="3"/>
      <c r="L202" s="3"/>
      <c r="M202" s="3"/>
      <c r="N202" s="3"/>
      <c r="O202" s="3"/>
      <c r="P202" s="3"/>
      <c r="Q202" s="3"/>
      <c r="R202" s="3"/>
      <c r="S202" s="3"/>
      <c r="T202" s="3"/>
      <c r="U202" s="3"/>
      <c r="V202" s="3"/>
      <c r="W202" s="3"/>
      <c r="X202" s="3"/>
      <c r="Y202" s="3"/>
      <c r="Z202" s="3"/>
    </row>
    <row r="203" spans="1:26" ht="15.75" customHeight="1">
      <c r="A203" s="47"/>
      <c r="B203" s="47"/>
      <c r="C203" s="47"/>
      <c r="D203" s="47"/>
      <c r="E203" s="48"/>
      <c r="F203" s="48"/>
      <c r="G203" s="48"/>
      <c r="H203" s="48"/>
      <c r="I203" s="1"/>
      <c r="J203" s="3"/>
      <c r="K203" s="3"/>
      <c r="L203" s="3"/>
      <c r="M203" s="3"/>
      <c r="N203" s="3"/>
      <c r="O203" s="3"/>
      <c r="P203" s="3"/>
      <c r="Q203" s="3"/>
      <c r="R203" s="3"/>
      <c r="S203" s="3"/>
      <c r="T203" s="3"/>
      <c r="U203" s="3"/>
      <c r="V203" s="3"/>
      <c r="W203" s="3"/>
      <c r="X203" s="3"/>
      <c r="Y203" s="3"/>
      <c r="Z203" s="3"/>
    </row>
    <row r="204" spans="1:26" ht="15.75" customHeight="1">
      <c r="A204" s="47"/>
      <c r="B204" s="47"/>
      <c r="C204" s="47"/>
      <c r="D204" s="47"/>
      <c r="E204" s="48"/>
      <c r="F204" s="48"/>
      <c r="G204" s="48"/>
      <c r="H204" s="48"/>
      <c r="I204" s="1"/>
      <c r="J204" s="3"/>
      <c r="K204" s="3"/>
      <c r="L204" s="3"/>
      <c r="M204" s="3"/>
      <c r="N204" s="3"/>
      <c r="O204" s="3"/>
      <c r="P204" s="3"/>
      <c r="Q204" s="3"/>
      <c r="R204" s="3"/>
      <c r="S204" s="3"/>
      <c r="T204" s="3"/>
      <c r="U204" s="3"/>
      <c r="V204" s="3"/>
      <c r="W204" s="3"/>
      <c r="X204" s="3"/>
      <c r="Y204" s="3"/>
      <c r="Z204" s="3"/>
    </row>
    <row r="205" spans="1:26" ht="15.75" customHeight="1">
      <c r="A205" s="47"/>
      <c r="B205" s="47"/>
      <c r="C205" s="47"/>
      <c r="D205" s="47"/>
      <c r="E205" s="48"/>
      <c r="F205" s="48"/>
      <c r="G205" s="48"/>
      <c r="H205" s="48"/>
      <c r="I205" s="1"/>
      <c r="J205" s="3"/>
      <c r="K205" s="3"/>
      <c r="L205" s="3"/>
      <c r="M205" s="3"/>
      <c r="N205" s="3"/>
      <c r="O205" s="3"/>
      <c r="P205" s="3"/>
      <c r="Q205" s="3"/>
      <c r="R205" s="3"/>
      <c r="S205" s="3"/>
      <c r="T205" s="3"/>
      <c r="U205" s="3"/>
      <c r="V205" s="3"/>
      <c r="W205" s="3"/>
      <c r="X205" s="3"/>
      <c r="Y205" s="3"/>
      <c r="Z205" s="3"/>
    </row>
    <row r="206" spans="1:26" ht="15.75" customHeight="1">
      <c r="A206" s="47"/>
      <c r="B206" s="47"/>
      <c r="C206" s="47"/>
      <c r="D206" s="47"/>
      <c r="E206" s="48"/>
      <c r="F206" s="48"/>
      <c r="G206" s="48"/>
      <c r="H206" s="48"/>
      <c r="I206" s="1"/>
      <c r="J206" s="3"/>
      <c r="K206" s="3"/>
      <c r="L206" s="3"/>
      <c r="M206" s="3"/>
      <c r="N206" s="3"/>
      <c r="O206" s="3"/>
      <c r="P206" s="3"/>
      <c r="Q206" s="3"/>
      <c r="R206" s="3"/>
      <c r="S206" s="3"/>
      <c r="T206" s="3"/>
      <c r="U206" s="3"/>
      <c r="V206" s="3"/>
      <c r="W206" s="3"/>
      <c r="X206" s="3"/>
      <c r="Y206" s="3"/>
      <c r="Z206" s="3"/>
    </row>
    <row r="207" spans="1:26" ht="15.75" customHeight="1">
      <c r="A207" s="47"/>
      <c r="B207" s="47"/>
      <c r="C207" s="47"/>
      <c r="D207" s="47"/>
      <c r="E207" s="48"/>
      <c r="F207" s="48"/>
      <c r="G207" s="48"/>
      <c r="H207" s="48"/>
      <c r="I207" s="1"/>
      <c r="J207" s="3"/>
      <c r="K207" s="3"/>
      <c r="L207" s="3"/>
      <c r="M207" s="3"/>
      <c r="N207" s="3"/>
      <c r="O207" s="3"/>
      <c r="P207" s="3"/>
      <c r="Q207" s="3"/>
      <c r="R207" s="3"/>
      <c r="S207" s="3"/>
      <c r="T207" s="3"/>
      <c r="U207" s="3"/>
      <c r="V207" s="3"/>
      <c r="W207" s="3"/>
      <c r="X207" s="3"/>
      <c r="Y207" s="3"/>
      <c r="Z207" s="3"/>
    </row>
    <row r="208" spans="1:26" ht="15.75" customHeight="1">
      <c r="A208" s="47"/>
      <c r="B208" s="47"/>
      <c r="C208" s="47"/>
      <c r="D208" s="47"/>
      <c r="E208" s="48"/>
      <c r="F208" s="48"/>
      <c r="G208" s="48"/>
      <c r="H208" s="48"/>
      <c r="I208" s="1"/>
      <c r="J208" s="3"/>
      <c r="K208" s="3"/>
      <c r="L208" s="3"/>
      <c r="M208" s="3"/>
      <c r="N208" s="3"/>
      <c r="O208" s="3"/>
      <c r="P208" s="3"/>
      <c r="Q208" s="3"/>
      <c r="R208" s="3"/>
      <c r="S208" s="3"/>
      <c r="T208" s="3"/>
      <c r="U208" s="3"/>
      <c r="V208" s="3"/>
      <c r="W208" s="3"/>
      <c r="X208" s="3"/>
      <c r="Y208" s="3"/>
      <c r="Z208" s="3"/>
    </row>
    <row r="209" spans="1:26" ht="15.75" customHeight="1">
      <c r="A209" s="47"/>
      <c r="B209" s="47"/>
      <c r="C209" s="47"/>
      <c r="D209" s="47"/>
      <c r="E209" s="48"/>
      <c r="F209" s="48"/>
      <c r="G209" s="48"/>
      <c r="H209" s="48"/>
      <c r="I209" s="1"/>
      <c r="J209" s="3"/>
      <c r="K209" s="3"/>
      <c r="L209" s="3"/>
      <c r="M209" s="3"/>
      <c r="N209" s="3"/>
      <c r="O209" s="3"/>
      <c r="P209" s="3"/>
      <c r="Q209" s="3"/>
      <c r="R209" s="3"/>
      <c r="S209" s="3"/>
      <c r="T209" s="3"/>
      <c r="U209" s="3"/>
      <c r="V209" s="3"/>
      <c r="W209" s="3"/>
      <c r="X209" s="3"/>
      <c r="Y209" s="3"/>
      <c r="Z209" s="3"/>
    </row>
    <row r="210" spans="1:26" ht="15.75" customHeight="1">
      <c r="A210" s="47"/>
      <c r="B210" s="47"/>
      <c r="C210" s="47"/>
      <c r="D210" s="47"/>
      <c r="E210" s="48"/>
      <c r="F210" s="48"/>
      <c r="G210" s="48"/>
      <c r="H210" s="48"/>
      <c r="I210" s="1"/>
      <c r="J210" s="3"/>
      <c r="K210" s="3"/>
      <c r="L210" s="3"/>
      <c r="M210" s="3"/>
      <c r="N210" s="3"/>
      <c r="O210" s="3"/>
      <c r="P210" s="3"/>
      <c r="Q210" s="3"/>
      <c r="R210" s="3"/>
      <c r="S210" s="3"/>
      <c r="T210" s="3"/>
      <c r="U210" s="3"/>
      <c r="V210" s="3"/>
      <c r="W210" s="3"/>
      <c r="X210" s="3"/>
      <c r="Y210" s="3"/>
      <c r="Z210" s="3"/>
    </row>
    <row r="211" spans="1:26" ht="15.75" customHeight="1">
      <c r="A211" s="47"/>
      <c r="B211" s="47"/>
      <c r="C211" s="47"/>
      <c r="D211" s="47"/>
      <c r="E211" s="48"/>
      <c r="F211" s="48"/>
      <c r="G211" s="48"/>
      <c r="H211" s="48"/>
      <c r="I211" s="1"/>
      <c r="J211" s="3"/>
      <c r="K211" s="3"/>
      <c r="L211" s="3"/>
      <c r="M211" s="3"/>
      <c r="N211" s="3"/>
      <c r="O211" s="3"/>
      <c r="P211" s="3"/>
      <c r="Q211" s="3"/>
      <c r="R211" s="3"/>
      <c r="S211" s="3"/>
      <c r="T211" s="3"/>
      <c r="U211" s="3"/>
      <c r="V211" s="3"/>
      <c r="W211" s="3"/>
      <c r="X211" s="3"/>
      <c r="Y211" s="3"/>
      <c r="Z211" s="3"/>
    </row>
    <row r="212" spans="1:26" ht="15.75" customHeight="1">
      <c r="A212" s="47"/>
      <c r="B212" s="47"/>
      <c r="C212" s="47"/>
      <c r="D212" s="47"/>
      <c r="E212" s="48"/>
      <c r="F212" s="48"/>
      <c r="G212" s="48"/>
      <c r="H212" s="48"/>
      <c r="I212" s="1"/>
      <c r="J212" s="3"/>
      <c r="K212" s="3"/>
      <c r="L212" s="3"/>
      <c r="M212" s="3"/>
      <c r="N212" s="3"/>
      <c r="O212" s="3"/>
      <c r="P212" s="3"/>
      <c r="Q212" s="3"/>
      <c r="R212" s="3"/>
      <c r="S212" s="3"/>
      <c r="T212" s="3"/>
      <c r="U212" s="3"/>
      <c r="V212" s="3"/>
      <c r="W212" s="3"/>
      <c r="X212" s="3"/>
      <c r="Y212" s="3"/>
      <c r="Z212" s="3"/>
    </row>
    <row r="213" spans="1:26" ht="15.75" customHeight="1">
      <c r="A213" s="47"/>
      <c r="B213" s="47"/>
      <c r="C213" s="47"/>
      <c r="D213" s="47"/>
      <c r="E213" s="48"/>
      <c r="F213" s="48"/>
      <c r="G213" s="48"/>
      <c r="H213" s="48"/>
      <c r="I213" s="1"/>
      <c r="J213" s="3"/>
      <c r="K213" s="3"/>
      <c r="L213" s="3"/>
      <c r="M213" s="3"/>
      <c r="N213" s="3"/>
      <c r="O213" s="3"/>
      <c r="P213" s="3"/>
      <c r="Q213" s="3"/>
      <c r="R213" s="3"/>
      <c r="S213" s="3"/>
      <c r="T213" s="3"/>
      <c r="U213" s="3"/>
      <c r="V213" s="3"/>
      <c r="W213" s="3"/>
      <c r="X213" s="3"/>
      <c r="Y213" s="3"/>
      <c r="Z213" s="3"/>
    </row>
    <row r="214" spans="1:26" ht="15.75" customHeight="1">
      <c r="A214" s="47"/>
      <c r="B214" s="47"/>
      <c r="C214" s="47"/>
      <c r="D214" s="47"/>
      <c r="E214" s="48"/>
      <c r="F214" s="48"/>
      <c r="G214" s="48"/>
      <c r="H214" s="48"/>
      <c r="I214" s="1"/>
      <c r="J214" s="3"/>
      <c r="K214" s="3"/>
      <c r="L214" s="3"/>
      <c r="M214" s="3"/>
      <c r="N214" s="3"/>
      <c r="O214" s="3"/>
      <c r="P214" s="3"/>
      <c r="Q214" s="3"/>
      <c r="R214" s="3"/>
      <c r="S214" s="3"/>
      <c r="T214" s="3"/>
      <c r="U214" s="3"/>
      <c r="V214" s="3"/>
      <c r="W214" s="3"/>
      <c r="X214" s="3"/>
      <c r="Y214" s="3"/>
      <c r="Z214" s="3"/>
    </row>
    <row r="215" spans="1:26" ht="15.75" customHeight="1">
      <c r="A215" s="47"/>
      <c r="B215" s="47"/>
      <c r="C215" s="47"/>
      <c r="D215" s="47"/>
      <c r="E215" s="48"/>
      <c r="F215" s="48"/>
      <c r="G215" s="48"/>
      <c r="H215" s="48"/>
      <c r="I215" s="1"/>
      <c r="J215" s="3"/>
      <c r="K215" s="3"/>
      <c r="L215" s="3"/>
      <c r="M215" s="3"/>
      <c r="N215" s="3"/>
      <c r="O215" s="3"/>
      <c r="P215" s="3"/>
      <c r="Q215" s="3"/>
      <c r="R215" s="3"/>
      <c r="S215" s="3"/>
      <c r="T215" s="3"/>
      <c r="U215" s="3"/>
      <c r="V215" s="3"/>
      <c r="W215" s="3"/>
      <c r="X215" s="3"/>
      <c r="Y215" s="3"/>
      <c r="Z215" s="3"/>
    </row>
    <row r="216" spans="1:26" ht="15.75" customHeight="1">
      <c r="A216" s="47"/>
      <c r="B216" s="47"/>
      <c r="C216" s="47"/>
      <c r="D216" s="47"/>
      <c r="E216" s="48"/>
      <c r="F216" s="48"/>
      <c r="G216" s="48"/>
      <c r="H216" s="48"/>
      <c r="I216" s="1"/>
      <c r="J216" s="3"/>
      <c r="K216" s="3"/>
      <c r="L216" s="3"/>
      <c r="M216" s="3"/>
      <c r="N216" s="3"/>
      <c r="O216" s="3"/>
      <c r="P216" s="3"/>
      <c r="Q216" s="3"/>
      <c r="R216" s="3"/>
      <c r="S216" s="3"/>
      <c r="T216" s="3"/>
      <c r="U216" s="3"/>
      <c r="V216" s="3"/>
      <c r="W216" s="3"/>
      <c r="X216" s="3"/>
      <c r="Y216" s="3"/>
      <c r="Z216" s="3"/>
    </row>
    <row r="217" spans="1:26" ht="15.75" customHeight="1">
      <c r="A217" s="47"/>
      <c r="B217" s="47"/>
      <c r="C217" s="47"/>
      <c r="D217" s="47"/>
      <c r="E217" s="48"/>
      <c r="F217" s="48"/>
      <c r="G217" s="48"/>
      <c r="H217" s="48"/>
      <c r="I217" s="1"/>
      <c r="J217" s="3"/>
      <c r="K217" s="3"/>
      <c r="L217" s="3"/>
      <c r="M217" s="3"/>
      <c r="N217" s="3"/>
      <c r="O217" s="3"/>
      <c r="P217" s="3"/>
      <c r="Q217" s="3"/>
      <c r="R217" s="3"/>
      <c r="S217" s="3"/>
      <c r="T217" s="3"/>
      <c r="U217" s="3"/>
      <c r="V217" s="3"/>
      <c r="W217" s="3"/>
      <c r="X217" s="3"/>
      <c r="Y217" s="3"/>
      <c r="Z217" s="3"/>
    </row>
    <row r="218" spans="1:26" ht="15.75" customHeight="1">
      <c r="A218" s="47"/>
      <c r="B218" s="47"/>
      <c r="C218" s="47"/>
      <c r="D218" s="47"/>
      <c r="E218" s="48"/>
      <c r="F218" s="48"/>
      <c r="G218" s="48"/>
      <c r="H218" s="48"/>
      <c r="I218" s="1"/>
      <c r="J218" s="3"/>
      <c r="K218" s="3"/>
      <c r="L218" s="3"/>
      <c r="M218" s="3"/>
      <c r="N218" s="3"/>
      <c r="O218" s="3"/>
      <c r="P218" s="3"/>
      <c r="Q218" s="3"/>
      <c r="R218" s="3"/>
      <c r="S218" s="3"/>
      <c r="T218" s="3"/>
      <c r="U218" s="3"/>
      <c r="V218" s="3"/>
      <c r="W218" s="3"/>
      <c r="X218" s="3"/>
      <c r="Y218" s="3"/>
      <c r="Z218" s="3"/>
    </row>
    <row r="219" spans="1:26" ht="15.75" customHeight="1">
      <c r="A219" s="47"/>
      <c r="B219" s="47"/>
      <c r="C219" s="47"/>
      <c r="D219" s="47"/>
      <c r="E219" s="48"/>
      <c r="F219" s="48"/>
      <c r="G219" s="48"/>
      <c r="H219" s="48"/>
      <c r="I219" s="1"/>
      <c r="J219" s="3"/>
      <c r="K219" s="3"/>
      <c r="L219" s="3"/>
      <c r="M219" s="3"/>
      <c r="N219" s="3"/>
      <c r="O219" s="3"/>
      <c r="P219" s="3"/>
      <c r="Q219" s="3"/>
      <c r="R219" s="3"/>
      <c r="S219" s="3"/>
      <c r="T219" s="3"/>
      <c r="U219" s="3"/>
      <c r="V219" s="3"/>
      <c r="W219" s="3"/>
      <c r="X219" s="3"/>
      <c r="Y219" s="3"/>
      <c r="Z219" s="3"/>
    </row>
    <row r="220" spans="1:26" ht="15.75" customHeight="1">
      <c r="A220" s="47"/>
      <c r="B220" s="47"/>
      <c r="C220" s="47"/>
      <c r="D220" s="47"/>
      <c r="E220" s="48"/>
      <c r="F220" s="48"/>
      <c r="G220" s="48"/>
      <c r="H220" s="48"/>
      <c r="I220" s="1"/>
      <c r="J220" s="3"/>
      <c r="K220" s="3"/>
      <c r="L220" s="3"/>
      <c r="M220" s="3"/>
      <c r="N220" s="3"/>
      <c r="O220" s="3"/>
      <c r="P220" s="3"/>
      <c r="Q220" s="3"/>
      <c r="R220" s="3"/>
      <c r="S220" s="3"/>
      <c r="T220" s="3"/>
      <c r="U220" s="3"/>
      <c r="V220" s="3"/>
      <c r="W220" s="3"/>
      <c r="X220" s="3"/>
      <c r="Y220" s="3"/>
      <c r="Z220" s="3"/>
    </row>
    <row r="221" spans="1:26" ht="15.75" customHeight="1">
      <c r="A221" s="47"/>
      <c r="B221" s="47"/>
      <c r="C221" s="47"/>
      <c r="D221" s="47"/>
      <c r="E221" s="48"/>
      <c r="F221" s="48"/>
      <c r="G221" s="48"/>
      <c r="H221" s="48"/>
      <c r="I221" s="1"/>
      <c r="J221" s="3"/>
      <c r="K221" s="3"/>
      <c r="L221" s="3"/>
      <c r="M221" s="3"/>
      <c r="N221" s="3"/>
      <c r="O221" s="3"/>
      <c r="P221" s="3"/>
      <c r="Q221" s="3"/>
      <c r="R221" s="3"/>
      <c r="S221" s="3"/>
      <c r="T221" s="3"/>
      <c r="U221" s="3"/>
      <c r="V221" s="3"/>
      <c r="W221" s="3"/>
      <c r="X221" s="3"/>
      <c r="Y221" s="3"/>
      <c r="Z221" s="3"/>
    </row>
    <row r="222" spans="1:26" ht="15.75" customHeight="1">
      <c r="A222" s="47"/>
      <c r="B222" s="47"/>
      <c r="C222" s="47"/>
      <c r="D222" s="47"/>
      <c r="E222" s="48"/>
      <c r="F222" s="48"/>
      <c r="G222" s="48"/>
      <c r="H222" s="48"/>
      <c r="I222" s="1"/>
      <c r="J222" s="3"/>
      <c r="K222" s="3"/>
      <c r="L222" s="3"/>
      <c r="M222" s="3"/>
      <c r="N222" s="3"/>
      <c r="O222" s="3"/>
      <c r="P222" s="3"/>
      <c r="Q222" s="3"/>
      <c r="R222" s="3"/>
      <c r="S222" s="3"/>
      <c r="T222" s="3"/>
      <c r="U222" s="3"/>
      <c r="V222" s="3"/>
      <c r="W222" s="3"/>
      <c r="X222" s="3"/>
      <c r="Y222" s="3"/>
      <c r="Z222" s="3"/>
    </row>
    <row r="223" spans="1:26" ht="15.75" customHeight="1">
      <c r="A223" s="47"/>
      <c r="B223" s="47"/>
      <c r="C223" s="47"/>
      <c r="D223" s="47"/>
      <c r="E223" s="48"/>
      <c r="F223" s="48"/>
      <c r="G223" s="48"/>
      <c r="H223" s="48"/>
      <c r="I223" s="1"/>
      <c r="J223" s="3"/>
      <c r="K223" s="3"/>
      <c r="L223" s="3"/>
      <c r="M223" s="3"/>
      <c r="N223" s="3"/>
      <c r="O223" s="3"/>
      <c r="P223" s="3"/>
      <c r="Q223" s="3"/>
      <c r="R223" s="3"/>
      <c r="S223" s="3"/>
      <c r="T223" s="3"/>
      <c r="U223" s="3"/>
      <c r="V223" s="3"/>
      <c r="W223" s="3"/>
      <c r="X223" s="3"/>
      <c r="Y223" s="3"/>
      <c r="Z223" s="3"/>
    </row>
    <row r="224" spans="1:26" ht="15.75" customHeight="1">
      <c r="A224" s="47"/>
      <c r="B224" s="47"/>
      <c r="C224" s="47"/>
      <c r="D224" s="47"/>
      <c r="E224" s="48"/>
      <c r="F224" s="48"/>
      <c r="G224" s="48"/>
      <c r="H224" s="48"/>
      <c r="I224" s="1"/>
      <c r="J224" s="3"/>
      <c r="K224" s="3"/>
      <c r="L224" s="3"/>
      <c r="M224" s="3"/>
      <c r="N224" s="3"/>
      <c r="O224" s="3"/>
      <c r="P224" s="3"/>
      <c r="Q224" s="3"/>
      <c r="R224" s="3"/>
      <c r="S224" s="3"/>
      <c r="T224" s="3"/>
      <c r="U224" s="3"/>
      <c r="V224" s="3"/>
      <c r="W224" s="3"/>
      <c r="X224" s="3"/>
      <c r="Y224" s="3"/>
      <c r="Z224" s="3"/>
    </row>
    <row r="225" spans="1:26" ht="15.75" customHeight="1">
      <c r="A225" s="47"/>
      <c r="B225" s="47"/>
      <c r="C225" s="47"/>
      <c r="D225" s="47"/>
      <c r="E225" s="48"/>
      <c r="F225" s="48"/>
      <c r="G225" s="48"/>
      <c r="H225" s="48"/>
      <c r="I225" s="1"/>
      <c r="J225" s="3"/>
      <c r="K225" s="3"/>
      <c r="L225" s="3"/>
      <c r="M225" s="3"/>
      <c r="N225" s="3"/>
      <c r="O225" s="3"/>
      <c r="P225" s="3"/>
      <c r="Q225" s="3"/>
      <c r="R225" s="3"/>
      <c r="S225" s="3"/>
      <c r="T225" s="3"/>
      <c r="U225" s="3"/>
      <c r="V225" s="3"/>
      <c r="W225" s="3"/>
      <c r="X225" s="3"/>
      <c r="Y225" s="3"/>
      <c r="Z225" s="3"/>
    </row>
    <row r="226" spans="1:26" ht="15.75" customHeight="1">
      <c r="A226" s="47"/>
      <c r="B226" s="47"/>
      <c r="C226" s="47"/>
      <c r="D226" s="47"/>
      <c r="E226" s="48"/>
      <c r="F226" s="48"/>
      <c r="G226" s="48"/>
      <c r="H226" s="48"/>
      <c r="I226" s="1"/>
      <c r="J226" s="3"/>
      <c r="K226" s="3"/>
      <c r="L226" s="3"/>
      <c r="M226" s="3"/>
      <c r="N226" s="3"/>
      <c r="O226" s="3"/>
      <c r="P226" s="3"/>
      <c r="Q226" s="3"/>
      <c r="R226" s="3"/>
      <c r="S226" s="3"/>
      <c r="T226" s="3"/>
      <c r="U226" s="3"/>
      <c r="V226" s="3"/>
      <c r="W226" s="3"/>
      <c r="X226" s="3"/>
      <c r="Y226" s="3"/>
      <c r="Z226" s="3"/>
    </row>
    <row r="227" spans="1:26" ht="15.75" customHeight="1">
      <c r="A227" s="47"/>
      <c r="B227" s="47"/>
      <c r="C227" s="47"/>
      <c r="D227" s="47"/>
      <c r="E227" s="48"/>
      <c r="F227" s="48"/>
      <c r="G227" s="48"/>
      <c r="H227" s="48"/>
      <c r="I227" s="1"/>
      <c r="J227" s="3"/>
      <c r="K227" s="3"/>
      <c r="L227" s="3"/>
      <c r="M227" s="3"/>
      <c r="N227" s="3"/>
      <c r="O227" s="3"/>
      <c r="P227" s="3"/>
      <c r="Q227" s="3"/>
      <c r="R227" s="3"/>
      <c r="S227" s="3"/>
      <c r="T227" s="3"/>
      <c r="U227" s="3"/>
      <c r="V227" s="3"/>
      <c r="W227" s="3"/>
      <c r="X227" s="3"/>
      <c r="Y227" s="3"/>
      <c r="Z227" s="3"/>
    </row>
    <row r="228" spans="1:26" ht="15.75" customHeight="1">
      <c r="A228" s="47"/>
      <c r="B228" s="47"/>
      <c r="C228" s="47"/>
      <c r="D228" s="47"/>
      <c r="E228" s="48"/>
      <c r="F228" s="48"/>
      <c r="G228" s="48"/>
      <c r="H228" s="48"/>
      <c r="I228" s="1"/>
      <c r="J228" s="3"/>
      <c r="K228" s="3"/>
      <c r="L228" s="3"/>
      <c r="M228" s="3"/>
      <c r="N228" s="3"/>
      <c r="O228" s="3"/>
      <c r="P228" s="3"/>
      <c r="Q228" s="3"/>
      <c r="R228" s="3"/>
      <c r="S228" s="3"/>
      <c r="T228" s="3"/>
      <c r="U228" s="3"/>
      <c r="V228" s="3"/>
      <c r="W228" s="3"/>
      <c r="X228" s="3"/>
      <c r="Y228" s="3"/>
      <c r="Z228" s="3"/>
    </row>
    <row r="229" spans="1:26" ht="15.75" customHeight="1">
      <c r="A229" s="47"/>
      <c r="B229" s="47"/>
      <c r="C229" s="47"/>
      <c r="D229" s="47"/>
      <c r="E229" s="48"/>
      <c r="F229" s="48"/>
      <c r="G229" s="48"/>
      <c r="H229" s="48"/>
      <c r="I229" s="1"/>
      <c r="J229" s="3"/>
      <c r="K229" s="3"/>
      <c r="L229" s="3"/>
      <c r="M229" s="3"/>
      <c r="N229" s="3"/>
      <c r="O229" s="3"/>
      <c r="P229" s="3"/>
      <c r="Q229" s="3"/>
      <c r="R229" s="3"/>
      <c r="S229" s="3"/>
      <c r="T229" s="3"/>
      <c r="U229" s="3"/>
      <c r="V229" s="3"/>
      <c r="W229" s="3"/>
      <c r="X229" s="3"/>
      <c r="Y229" s="3"/>
      <c r="Z229" s="3"/>
    </row>
    <row r="230" spans="1:26" ht="15.75" customHeight="1">
      <c r="A230" s="47"/>
      <c r="B230" s="47"/>
      <c r="C230" s="47"/>
      <c r="D230" s="47"/>
      <c r="E230" s="48"/>
      <c r="F230" s="48"/>
      <c r="G230" s="48"/>
      <c r="H230" s="48"/>
      <c r="I230" s="1"/>
      <c r="J230" s="3"/>
      <c r="K230" s="3"/>
      <c r="L230" s="3"/>
      <c r="M230" s="3"/>
      <c r="N230" s="3"/>
      <c r="O230" s="3"/>
      <c r="P230" s="3"/>
      <c r="Q230" s="3"/>
      <c r="R230" s="3"/>
      <c r="S230" s="3"/>
      <c r="T230" s="3"/>
      <c r="U230" s="3"/>
      <c r="V230" s="3"/>
      <c r="W230" s="3"/>
      <c r="X230" s="3"/>
      <c r="Y230" s="3"/>
      <c r="Z230" s="3"/>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I10"/>
    <mergeCell ref="A30:I30"/>
    <mergeCell ref="A2:I2"/>
    <mergeCell ref="A4:I4"/>
    <mergeCell ref="A5:I5"/>
    <mergeCell ref="A6:I6"/>
    <mergeCell ref="A7:I7"/>
    <mergeCell ref="A8:I8"/>
    <mergeCell ref="A9:I9"/>
  </mergeCells>
  <hyperlinks>
    <hyperlink ref="F14" r:id="rId1" xr:uid="{00000000-0004-0000-1100-000000000000}"/>
    <hyperlink ref="F15" r:id="rId2" xr:uid="{00000000-0004-0000-1100-000001000000}"/>
    <hyperlink ref="F16" r:id="rId3" xr:uid="{00000000-0004-0000-1100-000002000000}"/>
    <hyperlink ref="F18" r:id="rId4" xr:uid="{00000000-0004-0000-1100-000003000000}"/>
    <hyperlink ref="E19" r:id="rId5" display="https://www.ulbsibiu.ro/news/cupa-de-schi-si-snowboard-a-ulbs-3/" xr:uid="{00000000-0004-0000-1100-000004000000}"/>
    <hyperlink ref="F19" r:id="rId6" xr:uid="{00000000-0004-0000-1100-000005000000}"/>
    <hyperlink ref="F20" r:id="rId7" xr:uid="{00000000-0004-0000-1100-000006000000}"/>
    <hyperlink ref="F21" r:id="rId8" xr:uid="{00000000-0004-0000-1100-000007000000}"/>
    <hyperlink ref="F22" r:id="rId9" xr:uid="{00000000-0004-0000-1100-000008000000}"/>
    <hyperlink ref="F25" r:id="rId10" xr:uid="{00000000-0004-0000-1100-000009000000}"/>
    <hyperlink ref="F26" r:id="rId11" xr:uid="{00000000-0004-0000-1100-00000A000000}"/>
  </hyperlinks>
  <pageMargins left="0.75" right="0.75" top="1" bottom="1"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sheetPr>
  <dimension ref="A1:AE1000"/>
  <sheetViews>
    <sheetView workbookViewId="0"/>
  </sheetViews>
  <sheetFormatPr defaultColWidth="14.3984375" defaultRowHeight="15" customHeight="1"/>
  <cols>
    <col min="1" max="1" width="23.73046875" customWidth="1"/>
    <col min="2" max="2" width="20.86328125" customWidth="1"/>
    <col min="3" max="3" width="12" customWidth="1"/>
    <col min="4" max="4" width="16.3984375" customWidth="1"/>
    <col min="5" max="5" width="13.1328125" customWidth="1"/>
    <col min="6" max="7" width="10.3984375" customWidth="1"/>
    <col min="8" max="8" width="10" customWidth="1"/>
    <col min="9" max="9" width="14.3984375" customWidth="1"/>
    <col min="10" max="10" width="6.265625" customWidth="1"/>
    <col min="11" max="11" width="8.1328125" customWidth="1"/>
    <col min="12" max="13" width="8.86328125" customWidth="1"/>
    <col min="14" max="14" width="13.3984375" customWidth="1"/>
    <col min="15" max="31" width="8" customWidth="1"/>
  </cols>
  <sheetData>
    <row r="1" spans="1:31" ht="9" customHeight="1">
      <c r="A1" s="47"/>
      <c r="B1" s="48"/>
      <c r="C1" s="48"/>
      <c r="D1" s="1"/>
      <c r="E1" s="1"/>
      <c r="F1" s="1"/>
      <c r="G1" s="1"/>
      <c r="H1" s="1"/>
      <c r="I1" s="1"/>
      <c r="J1" s="1"/>
      <c r="K1" s="1"/>
    </row>
    <row r="2" spans="1:31" ht="18" customHeight="1">
      <c r="A2" s="299" t="s">
        <v>4135</v>
      </c>
      <c r="B2" s="280"/>
      <c r="C2" s="280"/>
      <c r="D2" s="280"/>
      <c r="E2" s="280"/>
      <c r="F2" s="280"/>
      <c r="G2" s="280"/>
      <c r="H2" s="280"/>
      <c r="I2" s="280"/>
      <c r="J2" s="280"/>
      <c r="K2" s="280"/>
      <c r="L2" s="280"/>
      <c r="M2" s="281"/>
      <c r="N2" s="50"/>
      <c r="O2" s="50"/>
      <c r="P2" s="50"/>
      <c r="Q2" s="50"/>
      <c r="R2" s="50"/>
      <c r="S2" s="50"/>
      <c r="T2" s="50"/>
      <c r="U2" s="50"/>
      <c r="V2" s="50"/>
      <c r="W2" s="50"/>
      <c r="X2" s="50"/>
      <c r="Y2" s="50"/>
      <c r="Z2" s="50"/>
      <c r="AA2" s="50"/>
      <c r="AB2" s="50"/>
      <c r="AC2" s="50"/>
      <c r="AD2" s="50"/>
      <c r="AE2" s="50"/>
    </row>
    <row r="3" spans="1:31" ht="15.4">
      <c r="A3" s="123"/>
      <c r="B3" s="123"/>
      <c r="C3" s="123"/>
      <c r="D3" s="123"/>
      <c r="E3" s="123"/>
      <c r="F3" s="123"/>
      <c r="G3" s="123"/>
      <c r="H3" s="123"/>
      <c r="I3" s="123"/>
      <c r="J3" s="123"/>
      <c r="K3" s="123"/>
      <c r="L3" s="49"/>
      <c r="M3" s="49"/>
      <c r="N3" s="50"/>
      <c r="O3" s="50"/>
      <c r="P3" s="50"/>
      <c r="Q3" s="50"/>
      <c r="R3" s="50"/>
      <c r="S3" s="50"/>
      <c r="T3" s="50"/>
      <c r="U3" s="50"/>
      <c r="V3" s="50"/>
      <c r="W3" s="50"/>
      <c r="X3" s="50"/>
      <c r="Y3" s="50"/>
      <c r="Z3" s="50"/>
      <c r="AA3" s="50"/>
      <c r="AB3" s="50"/>
      <c r="AC3" s="50"/>
      <c r="AD3" s="50"/>
      <c r="AE3" s="50"/>
    </row>
    <row r="4" spans="1:31" ht="15.75" customHeight="1">
      <c r="A4" s="275" t="s">
        <v>4136</v>
      </c>
      <c r="B4" s="276"/>
      <c r="C4" s="276"/>
      <c r="D4" s="276"/>
      <c r="E4" s="276"/>
      <c r="F4" s="276"/>
      <c r="G4" s="276"/>
      <c r="H4" s="276"/>
      <c r="I4" s="276"/>
      <c r="J4" s="276"/>
      <c r="K4" s="276"/>
      <c r="L4" s="276"/>
      <c r="M4" s="277"/>
      <c r="N4" s="191"/>
      <c r="O4" s="191"/>
      <c r="P4" s="191"/>
      <c r="Q4" s="191"/>
      <c r="R4" s="191"/>
      <c r="S4" s="191"/>
      <c r="T4" s="191"/>
      <c r="U4" s="191"/>
      <c r="V4" s="191"/>
      <c r="W4" s="191"/>
      <c r="X4" s="191"/>
      <c r="Y4" s="191"/>
      <c r="Z4" s="191"/>
      <c r="AA4" s="191"/>
      <c r="AB4" s="191"/>
      <c r="AC4" s="191"/>
      <c r="AD4" s="191"/>
      <c r="AE4" s="191"/>
    </row>
    <row r="5" spans="1:31" ht="27.75" customHeight="1">
      <c r="A5" s="275" t="s">
        <v>4137</v>
      </c>
      <c r="B5" s="276"/>
      <c r="C5" s="276"/>
      <c r="D5" s="276"/>
      <c r="E5" s="276"/>
      <c r="F5" s="276"/>
      <c r="G5" s="276"/>
      <c r="H5" s="276"/>
      <c r="I5" s="276"/>
      <c r="J5" s="276"/>
      <c r="K5" s="276"/>
      <c r="L5" s="276"/>
      <c r="M5" s="277"/>
      <c r="N5" s="191"/>
      <c r="O5" s="191"/>
      <c r="P5" s="191"/>
      <c r="Q5" s="191"/>
      <c r="R5" s="191"/>
      <c r="S5" s="191"/>
      <c r="T5" s="191"/>
      <c r="U5" s="191"/>
      <c r="V5" s="191"/>
      <c r="W5" s="191"/>
      <c r="X5" s="191"/>
      <c r="Y5" s="191"/>
      <c r="Z5" s="191"/>
      <c r="AA5" s="191"/>
      <c r="AB5" s="191"/>
      <c r="AC5" s="191"/>
      <c r="AD5" s="191"/>
      <c r="AE5" s="191"/>
    </row>
    <row r="6" spans="1:31" ht="51.75" customHeight="1">
      <c r="A6" s="275" t="s">
        <v>4138</v>
      </c>
      <c r="B6" s="276"/>
      <c r="C6" s="276"/>
      <c r="D6" s="276"/>
      <c r="E6" s="276"/>
      <c r="F6" s="276"/>
      <c r="G6" s="276"/>
      <c r="H6" s="276"/>
      <c r="I6" s="276"/>
      <c r="J6" s="276"/>
      <c r="K6" s="276"/>
      <c r="L6" s="276"/>
      <c r="M6" s="277"/>
      <c r="N6" s="191"/>
      <c r="O6" s="191"/>
      <c r="P6" s="191"/>
      <c r="Q6" s="191"/>
      <c r="R6" s="191"/>
      <c r="S6" s="191"/>
      <c r="T6" s="191"/>
      <c r="U6" s="191"/>
      <c r="V6" s="191"/>
      <c r="W6" s="191"/>
      <c r="X6" s="191"/>
      <c r="Y6" s="191"/>
      <c r="Z6" s="191"/>
      <c r="AA6" s="191"/>
      <c r="AB6" s="191"/>
      <c r="AC6" s="191"/>
      <c r="AD6" s="191"/>
      <c r="AE6" s="191"/>
    </row>
    <row r="7" spans="1:31" ht="14.25" customHeight="1">
      <c r="A7" s="275" t="s">
        <v>2561</v>
      </c>
      <c r="B7" s="276"/>
      <c r="C7" s="276"/>
      <c r="D7" s="276"/>
      <c r="E7" s="276"/>
      <c r="F7" s="276"/>
      <c r="G7" s="276"/>
      <c r="H7" s="276"/>
      <c r="I7" s="276"/>
      <c r="J7" s="276"/>
      <c r="K7" s="276"/>
      <c r="L7" s="276"/>
      <c r="M7" s="277"/>
      <c r="N7" s="191"/>
      <c r="O7" s="191"/>
      <c r="P7" s="191"/>
      <c r="Q7" s="191"/>
      <c r="R7" s="191"/>
      <c r="S7" s="191"/>
      <c r="T7" s="191"/>
      <c r="U7" s="191"/>
      <c r="V7" s="191"/>
      <c r="W7" s="191"/>
      <c r="X7" s="191"/>
      <c r="Y7" s="191"/>
      <c r="Z7" s="191"/>
      <c r="AA7" s="191"/>
      <c r="AB7" s="191"/>
      <c r="AC7" s="191"/>
      <c r="AD7" s="191"/>
      <c r="AE7" s="191"/>
    </row>
    <row r="8" spans="1:31" ht="26.25" customHeight="1">
      <c r="A8" s="275" t="s">
        <v>4139</v>
      </c>
      <c r="B8" s="276"/>
      <c r="C8" s="276"/>
      <c r="D8" s="276"/>
      <c r="E8" s="276"/>
      <c r="F8" s="276"/>
      <c r="G8" s="276"/>
      <c r="H8" s="276"/>
      <c r="I8" s="276"/>
      <c r="J8" s="276"/>
      <c r="K8" s="276"/>
      <c r="L8" s="276"/>
      <c r="M8" s="277"/>
      <c r="N8" s="191"/>
      <c r="O8" s="191"/>
      <c r="P8" s="191"/>
      <c r="Q8" s="191"/>
      <c r="R8" s="191"/>
      <c r="S8" s="191"/>
      <c r="T8" s="191"/>
      <c r="U8" s="191"/>
      <c r="V8" s="191"/>
      <c r="W8" s="191"/>
      <c r="X8" s="191"/>
      <c r="Y8" s="191"/>
      <c r="Z8" s="191"/>
      <c r="AA8" s="191"/>
      <c r="AB8" s="191"/>
      <c r="AC8" s="191"/>
      <c r="AD8" s="191"/>
      <c r="AE8" s="191"/>
    </row>
    <row r="9" spans="1:31" ht="55.5" customHeight="1">
      <c r="A9" s="278" t="s">
        <v>4140</v>
      </c>
      <c r="B9" s="276"/>
      <c r="C9" s="276"/>
      <c r="D9" s="276"/>
      <c r="E9" s="276"/>
      <c r="F9" s="276"/>
      <c r="G9" s="276"/>
      <c r="H9" s="276"/>
      <c r="I9" s="276"/>
      <c r="J9" s="276"/>
      <c r="K9" s="276"/>
      <c r="L9" s="276"/>
      <c r="M9" s="277"/>
      <c r="N9" s="50"/>
      <c r="O9" s="50"/>
      <c r="P9" s="50"/>
      <c r="Q9" s="50"/>
      <c r="R9" s="50"/>
      <c r="S9" s="50"/>
      <c r="T9" s="50"/>
      <c r="U9" s="50"/>
      <c r="V9" s="50"/>
      <c r="W9" s="50"/>
      <c r="X9" s="50"/>
      <c r="Y9" s="50"/>
      <c r="Z9" s="50"/>
      <c r="AA9" s="50"/>
      <c r="AB9" s="50"/>
      <c r="AC9" s="50"/>
      <c r="AD9" s="50"/>
      <c r="AE9" s="50"/>
    </row>
    <row r="10" spans="1:31" ht="14.25">
      <c r="A10" s="53"/>
      <c r="B10" s="54"/>
      <c r="C10" s="54"/>
      <c r="D10" s="53"/>
      <c r="E10" s="53"/>
      <c r="F10" s="53"/>
      <c r="G10" s="53"/>
      <c r="H10" s="53"/>
      <c r="I10" s="53"/>
      <c r="J10" s="53"/>
      <c r="K10" s="53"/>
      <c r="L10" s="1"/>
      <c r="M10" s="1"/>
    </row>
    <row r="11" spans="1:31" ht="14.25">
      <c r="A11" s="47"/>
      <c r="B11" s="48"/>
      <c r="C11" s="48"/>
      <c r="D11" s="1"/>
      <c r="E11" s="1"/>
      <c r="F11" s="1"/>
      <c r="G11" s="1"/>
      <c r="H11" s="1"/>
      <c r="I11" s="1"/>
      <c r="J11" s="1"/>
      <c r="K11" s="1"/>
    </row>
    <row r="12" spans="1:31" ht="51.75" customHeight="1">
      <c r="A12" s="113" t="s">
        <v>4141</v>
      </c>
      <c r="B12" s="163" t="s">
        <v>2566</v>
      </c>
      <c r="C12" s="57" t="s">
        <v>7</v>
      </c>
      <c r="D12" s="231" t="s">
        <v>2567</v>
      </c>
      <c r="E12" s="163" t="s">
        <v>2568</v>
      </c>
      <c r="F12" s="163" t="s">
        <v>153</v>
      </c>
      <c r="G12" s="163" t="s">
        <v>2569</v>
      </c>
      <c r="H12" s="163" t="s">
        <v>2570</v>
      </c>
      <c r="I12" s="56" t="s">
        <v>155</v>
      </c>
      <c r="J12" s="56" t="s">
        <v>156</v>
      </c>
      <c r="K12" s="56" t="s">
        <v>157</v>
      </c>
      <c r="L12" s="113" t="s">
        <v>158</v>
      </c>
      <c r="M12" s="113" t="s">
        <v>162</v>
      </c>
      <c r="N12" s="60" t="s">
        <v>163</v>
      </c>
    </row>
    <row r="13" spans="1:31" ht="14.25">
      <c r="A13" s="106"/>
      <c r="B13" s="106"/>
      <c r="C13" s="101"/>
      <c r="D13" s="107"/>
      <c r="E13" s="197"/>
      <c r="F13" s="102"/>
      <c r="G13" s="102"/>
      <c r="H13" s="232"/>
      <c r="I13" s="233"/>
      <c r="J13" s="233"/>
      <c r="K13" s="233"/>
      <c r="L13" s="23"/>
      <c r="M13" s="23"/>
    </row>
    <row r="14" spans="1:31" ht="14.25">
      <c r="A14" s="106"/>
      <c r="B14" s="106"/>
      <c r="C14" s="101"/>
      <c r="D14" s="107"/>
      <c r="E14" s="199"/>
      <c r="F14" s="105"/>
      <c r="G14" s="105"/>
      <c r="H14" s="198"/>
      <c r="I14" s="233"/>
      <c r="J14" s="233"/>
      <c r="K14" s="233"/>
      <c r="L14" s="23"/>
      <c r="M14" s="23"/>
    </row>
    <row r="15" spans="1:31" ht="14.25">
      <c r="A15" s="106"/>
      <c r="B15" s="106"/>
      <c r="C15" s="101"/>
      <c r="D15" s="107"/>
      <c r="E15" s="199"/>
      <c r="F15" s="102"/>
      <c r="G15" s="102"/>
      <c r="H15" s="198"/>
      <c r="I15" s="233"/>
      <c r="J15" s="233"/>
      <c r="K15" s="233"/>
      <c r="L15" s="23"/>
      <c r="M15" s="23"/>
    </row>
    <row r="16" spans="1:31" ht="14.25">
      <c r="A16" s="106"/>
      <c r="B16" s="106"/>
      <c r="C16" s="101"/>
      <c r="D16" s="107"/>
      <c r="E16" s="199"/>
      <c r="F16" s="105"/>
      <c r="G16" s="105"/>
      <c r="H16" s="198"/>
      <c r="I16" s="233"/>
      <c r="J16" s="233"/>
      <c r="K16" s="233"/>
      <c r="L16" s="23"/>
      <c r="M16" s="23"/>
    </row>
    <row r="17" spans="1:13" ht="14.25">
      <c r="A17" s="106"/>
      <c r="B17" s="106"/>
      <c r="C17" s="101"/>
      <c r="D17" s="107"/>
      <c r="E17" s="199"/>
      <c r="F17" s="105"/>
      <c r="G17" s="105"/>
      <c r="H17" s="198"/>
      <c r="I17" s="233"/>
      <c r="J17" s="233"/>
      <c r="K17" s="233"/>
      <c r="L17" s="23"/>
      <c r="M17" s="23"/>
    </row>
    <row r="18" spans="1:13" ht="14.25">
      <c r="A18" s="106"/>
      <c r="B18" s="106"/>
      <c r="C18" s="101"/>
      <c r="D18" s="107"/>
      <c r="E18" s="199"/>
      <c r="F18" s="105"/>
      <c r="G18" s="105"/>
      <c r="H18" s="198"/>
      <c r="I18" s="233"/>
      <c r="J18" s="233"/>
      <c r="K18" s="233"/>
      <c r="L18" s="23"/>
      <c r="M18" s="23"/>
    </row>
    <row r="19" spans="1:13" ht="14.25">
      <c r="A19" s="96" t="s">
        <v>121</v>
      </c>
      <c r="B19" s="48"/>
      <c r="C19" s="48"/>
      <c r="D19" s="48"/>
      <c r="E19" s="49"/>
      <c r="F19" s="196"/>
      <c r="G19" s="196"/>
      <c r="M19" s="196">
        <f>SUM(M13:M18)</f>
        <v>0</v>
      </c>
    </row>
    <row r="20" spans="1:13" ht="14.25">
      <c r="A20" s="47"/>
      <c r="B20" s="48"/>
      <c r="C20" s="48"/>
      <c r="D20" s="48"/>
      <c r="E20" s="48"/>
      <c r="F20" s="48"/>
      <c r="G20" s="48"/>
      <c r="H20" s="48"/>
      <c r="I20" s="48"/>
      <c r="J20" s="48"/>
      <c r="K20" s="48"/>
    </row>
    <row r="21" spans="1:13" ht="15.75" customHeight="1">
      <c r="A21" s="298" t="s">
        <v>726</v>
      </c>
      <c r="B21" s="280"/>
      <c r="C21" s="280"/>
      <c r="D21" s="280"/>
      <c r="E21" s="280"/>
      <c r="F21" s="280"/>
      <c r="G21" s="280"/>
      <c r="H21" s="281"/>
      <c r="I21" s="3"/>
      <c r="J21" s="3"/>
      <c r="K21" s="3"/>
    </row>
    <row r="22" spans="1:13" ht="15.75" customHeight="1">
      <c r="A22" s="47"/>
      <c r="B22" s="48"/>
      <c r="C22" s="48"/>
      <c r="D22" s="1"/>
      <c r="E22" s="1"/>
      <c r="F22" s="1"/>
      <c r="G22" s="1"/>
      <c r="H22" s="1"/>
      <c r="I22" s="1"/>
      <c r="J22" s="1"/>
      <c r="K22" s="1"/>
    </row>
    <row r="23" spans="1:13" ht="15.75" customHeight="1">
      <c r="A23" s="47"/>
      <c r="B23" s="48"/>
      <c r="C23" s="48"/>
      <c r="D23" s="1"/>
      <c r="E23" s="1"/>
      <c r="F23" s="1"/>
      <c r="G23" s="1"/>
      <c r="H23" s="1"/>
      <c r="I23" s="1"/>
      <c r="J23" s="1"/>
      <c r="K23" s="1"/>
    </row>
    <row r="24" spans="1:13" ht="15.75" customHeight="1">
      <c r="A24" s="47"/>
      <c r="B24" s="48"/>
      <c r="C24" s="48"/>
      <c r="D24" s="1"/>
      <c r="E24" s="1"/>
      <c r="F24" s="1"/>
      <c r="G24" s="1"/>
      <c r="H24" s="1"/>
      <c r="I24" s="1"/>
      <c r="J24" s="1"/>
      <c r="K24" s="1"/>
    </row>
    <row r="25" spans="1:13" ht="15.75" customHeight="1">
      <c r="A25" s="47"/>
      <c r="B25" s="48"/>
      <c r="C25" s="48"/>
      <c r="D25" s="1"/>
      <c r="E25" s="1"/>
      <c r="F25" s="1"/>
      <c r="G25" s="1"/>
      <c r="H25" s="1"/>
      <c r="I25" s="1"/>
      <c r="J25" s="1"/>
      <c r="K25" s="1"/>
    </row>
    <row r="26" spans="1:13" ht="15.75" customHeight="1">
      <c r="A26" s="47"/>
      <c r="B26" s="48"/>
      <c r="C26" s="48"/>
      <c r="D26" s="1"/>
      <c r="E26" s="1"/>
      <c r="F26" s="1"/>
      <c r="G26" s="1"/>
      <c r="H26" s="1"/>
      <c r="I26" s="1"/>
      <c r="J26" s="1"/>
      <c r="K26" s="1"/>
    </row>
    <row r="27" spans="1:13" ht="15.75" customHeight="1">
      <c r="A27" s="47"/>
      <c r="B27" s="48"/>
      <c r="C27" s="48"/>
      <c r="D27" s="1"/>
      <c r="E27" s="1"/>
      <c r="F27" s="1"/>
      <c r="G27" s="1"/>
      <c r="H27" s="1"/>
      <c r="I27" s="1"/>
      <c r="J27" s="1"/>
      <c r="K27" s="1"/>
    </row>
    <row r="28" spans="1:13" ht="15.75" customHeight="1">
      <c r="A28" s="47"/>
      <c r="B28" s="48"/>
      <c r="C28" s="48"/>
      <c r="D28" s="1"/>
      <c r="E28" s="1"/>
      <c r="F28" s="1"/>
      <c r="G28" s="1"/>
      <c r="H28" s="1"/>
      <c r="I28" s="1"/>
      <c r="J28" s="1"/>
      <c r="K28" s="1"/>
    </row>
    <row r="29" spans="1:13" ht="15.75" customHeight="1">
      <c r="A29" s="47"/>
      <c r="B29" s="48"/>
      <c r="C29" s="48"/>
      <c r="D29" s="1"/>
      <c r="E29" s="1"/>
      <c r="F29" s="1"/>
      <c r="G29" s="1"/>
      <c r="H29" s="1"/>
      <c r="I29" s="1"/>
      <c r="J29" s="1"/>
      <c r="K29" s="1"/>
    </row>
    <row r="30" spans="1:13" ht="15.75" customHeight="1">
      <c r="A30" s="47"/>
      <c r="B30" s="48"/>
      <c r="C30" s="48"/>
      <c r="D30" s="1"/>
      <c r="E30" s="1"/>
      <c r="F30" s="1"/>
      <c r="G30" s="1"/>
      <c r="H30" s="1"/>
      <c r="I30" s="1"/>
      <c r="J30" s="1"/>
      <c r="K30" s="1"/>
    </row>
    <row r="31" spans="1:13" ht="15.75" customHeight="1">
      <c r="A31" s="47"/>
      <c r="B31" s="48"/>
      <c r="C31" s="48"/>
      <c r="D31" s="1"/>
      <c r="E31" s="1"/>
      <c r="F31" s="1"/>
      <c r="G31" s="1"/>
      <c r="H31" s="1"/>
      <c r="I31" s="1"/>
      <c r="J31" s="1"/>
      <c r="K31" s="1"/>
    </row>
    <row r="32" spans="1:13" ht="15.75" customHeight="1">
      <c r="A32" s="47"/>
      <c r="B32" s="48"/>
      <c r="C32" s="48"/>
      <c r="D32" s="1"/>
      <c r="E32" s="1"/>
      <c r="F32" s="1"/>
      <c r="G32" s="1"/>
      <c r="H32" s="1"/>
      <c r="I32" s="1"/>
      <c r="J32" s="1"/>
      <c r="K32" s="1"/>
    </row>
    <row r="33" spans="1:11" ht="15.75" customHeight="1">
      <c r="A33" s="47"/>
      <c r="B33" s="48"/>
      <c r="C33" s="48"/>
      <c r="D33" s="1"/>
      <c r="E33" s="1"/>
      <c r="F33" s="1"/>
      <c r="G33" s="1"/>
      <c r="H33" s="1"/>
      <c r="I33" s="1"/>
      <c r="J33" s="1"/>
      <c r="K33" s="1"/>
    </row>
    <row r="34" spans="1:11" ht="15.75" customHeight="1">
      <c r="A34" s="47"/>
      <c r="B34" s="48"/>
      <c r="C34" s="48"/>
      <c r="D34" s="1"/>
      <c r="E34" s="1"/>
      <c r="F34" s="1"/>
      <c r="G34" s="1"/>
      <c r="H34" s="1"/>
      <c r="I34" s="1"/>
      <c r="J34" s="1"/>
      <c r="K34" s="1"/>
    </row>
    <row r="35" spans="1:11" ht="15.75" customHeight="1">
      <c r="A35" s="47"/>
      <c r="B35" s="48"/>
      <c r="C35" s="48"/>
      <c r="D35" s="1"/>
      <c r="E35" s="1"/>
      <c r="F35" s="1"/>
      <c r="G35" s="1"/>
      <c r="H35" s="1"/>
      <c r="I35" s="1"/>
      <c r="J35" s="1"/>
      <c r="K35" s="1"/>
    </row>
    <row r="36" spans="1:11" ht="15.75" customHeight="1">
      <c r="A36" s="47"/>
      <c r="B36" s="48"/>
      <c r="C36" s="48"/>
      <c r="D36" s="1"/>
      <c r="E36" s="1"/>
      <c r="F36" s="1"/>
      <c r="G36" s="1"/>
      <c r="H36" s="1"/>
      <c r="I36" s="1"/>
      <c r="J36" s="1"/>
      <c r="K36" s="1"/>
    </row>
    <row r="37" spans="1:11" ht="15.75" customHeight="1">
      <c r="A37" s="47"/>
      <c r="B37" s="48"/>
      <c r="C37" s="48"/>
      <c r="D37" s="1"/>
      <c r="E37" s="1"/>
      <c r="F37" s="1"/>
      <c r="G37" s="1"/>
      <c r="H37" s="1"/>
      <c r="I37" s="1"/>
      <c r="J37" s="1"/>
      <c r="K37" s="1"/>
    </row>
    <row r="38" spans="1:11" ht="15.75" customHeight="1">
      <c r="A38" s="47"/>
      <c r="B38" s="48"/>
      <c r="C38" s="48"/>
      <c r="D38" s="1"/>
      <c r="E38" s="1"/>
      <c r="F38" s="1"/>
      <c r="G38" s="1"/>
      <c r="H38" s="1"/>
      <c r="I38" s="1"/>
      <c r="J38" s="1"/>
      <c r="K38" s="1"/>
    </row>
    <row r="39" spans="1:11" ht="15.75" customHeight="1">
      <c r="A39" s="47"/>
      <c r="B39" s="48"/>
      <c r="C39" s="48"/>
      <c r="D39" s="1"/>
      <c r="E39" s="1"/>
      <c r="F39" s="1"/>
      <c r="G39" s="1"/>
      <c r="H39" s="1"/>
      <c r="I39" s="1"/>
      <c r="J39" s="1"/>
      <c r="K39" s="1"/>
    </row>
    <row r="40" spans="1:11" ht="15.75" customHeight="1">
      <c r="A40" s="47"/>
      <c r="B40" s="48"/>
      <c r="C40" s="48"/>
      <c r="D40" s="1"/>
      <c r="E40" s="1"/>
      <c r="F40" s="1"/>
      <c r="G40" s="1"/>
      <c r="H40" s="1"/>
      <c r="I40" s="1"/>
      <c r="J40" s="1"/>
      <c r="K40" s="1"/>
    </row>
    <row r="41" spans="1:11" ht="15.75" customHeight="1">
      <c r="A41" s="47"/>
      <c r="B41" s="48"/>
      <c r="C41" s="48"/>
      <c r="D41" s="1"/>
      <c r="E41" s="1"/>
      <c r="F41" s="1"/>
      <c r="G41" s="1"/>
      <c r="H41" s="1"/>
      <c r="I41" s="1"/>
      <c r="J41" s="1"/>
      <c r="K41" s="1"/>
    </row>
    <row r="42" spans="1:11" ht="15.75" customHeight="1">
      <c r="A42" s="47"/>
      <c r="B42" s="48"/>
      <c r="C42" s="48"/>
      <c r="D42" s="1"/>
      <c r="E42" s="1"/>
      <c r="F42" s="1"/>
      <c r="G42" s="1"/>
      <c r="H42" s="1"/>
      <c r="I42" s="1"/>
      <c r="J42" s="1"/>
      <c r="K42" s="1"/>
    </row>
    <row r="43" spans="1:11" ht="15.75" customHeight="1">
      <c r="A43" s="47"/>
      <c r="B43" s="48"/>
      <c r="C43" s="48"/>
      <c r="D43" s="1"/>
      <c r="E43" s="1"/>
      <c r="F43" s="1"/>
      <c r="G43" s="1"/>
      <c r="H43" s="1"/>
      <c r="I43" s="1"/>
      <c r="J43" s="1"/>
      <c r="K43" s="1"/>
    </row>
    <row r="44" spans="1:11" ht="15.75" customHeight="1">
      <c r="A44" s="47"/>
      <c r="B44" s="48"/>
      <c r="C44" s="48"/>
      <c r="D44" s="1"/>
      <c r="E44" s="1"/>
      <c r="F44" s="1"/>
      <c r="G44" s="1"/>
      <c r="H44" s="1"/>
      <c r="I44" s="1"/>
      <c r="J44" s="1"/>
      <c r="K44" s="1"/>
    </row>
    <row r="45" spans="1:11" ht="15.75" customHeight="1">
      <c r="A45" s="47"/>
      <c r="B45" s="48"/>
      <c r="C45" s="48"/>
      <c r="D45" s="1"/>
      <c r="E45" s="1"/>
      <c r="F45" s="1"/>
      <c r="G45" s="1"/>
      <c r="H45" s="1"/>
      <c r="I45" s="1"/>
      <c r="J45" s="1"/>
      <c r="K45" s="1"/>
    </row>
    <row r="46" spans="1:11" ht="15.75" customHeight="1">
      <c r="A46" s="47"/>
      <c r="B46" s="48"/>
      <c r="C46" s="48"/>
      <c r="D46" s="1"/>
      <c r="E46" s="1"/>
      <c r="F46" s="1"/>
      <c r="G46" s="1"/>
      <c r="H46" s="1"/>
      <c r="I46" s="1"/>
      <c r="J46" s="1"/>
      <c r="K46" s="1"/>
    </row>
    <row r="47" spans="1:11" ht="15.75" customHeight="1">
      <c r="A47" s="47"/>
      <c r="B47" s="48"/>
      <c r="C47" s="48"/>
      <c r="D47" s="1"/>
      <c r="E47" s="1"/>
      <c r="F47" s="1"/>
      <c r="G47" s="1"/>
      <c r="H47" s="1"/>
      <c r="I47" s="1"/>
      <c r="J47" s="1"/>
      <c r="K47" s="1"/>
    </row>
    <row r="48" spans="1:11" ht="15.75" customHeight="1">
      <c r="A48" s="47"/>
      <c r="B48" s="48"/>
      <c r="C48" s="48"/>
      <c r="D48" s="1"/>
      <c r="E48" s="1"/>
      <c r="F48" s="1"/>
      <c r="G48" s="1"/>
      <c r="H48" s="1"/>
      <c r="I48" s="1"/>
      <c r="J48" s="1"/>
      <c r="K48" s="1"/>
    </row>
    <row r="49" spans="1:11" ht="15.75" customHeight="1">
      <c r="A49" s="47"/>
      <c r="B49" s="48"/>
      <c r="C49" s="48"/>
      <c r="D49" s="1"/>
      <c r="E49" s="1"/>
      <c r="F49" s="1"/>
      <c r="G49" s="1"/>
      <c r="H49" s="1"/>
      <c r="I49" s="1"/>
      <c r="J49" s="1"/>
      <c r="K49" s="1"/>
    </row>
    <row r="50" spans="1:11" ht="15.75" customHeight="1">
      <c r="A50" s="47"/>
      <c r="B50" s="48"/>
      <c r="C50" s="48"/>
      <c r="D50" s="1"/>
      <c r="E50" s="1"/>
      <c r="F50" s="1"/>
      <c r="G50" s="1"/>
      <c r="H50" s="1"/>
      <c r="I50" s="1"/>
      <c r="J50" s="1"/>
      <c r="K50" s="1"/>
    </row>
    <row r="51" spans="1:11" ht="15.75" customHeight="1">
      <c r="A51" s="47"/>
      <c r="B51" s="48"/>
      <c r="C51" s="48"/>
      <c r="D51" s="1"/>
      <c r="E51" s="1"/>
      <c r="F51" s="1"/>
      <c r="G51" s="1"/>
      <c r="H51" s="1"/>
      <c r="I51" s="1"/>
      <c r="J51" s="1"/>
      <c r="K51" s="1"/>
    </row>
    <row r="52" spans="1:11" ht="15.75" customHeight="1">
      <c r="A52" s="47"/>
      <c r="B52" s="48"/>
      <c r="C52" s="48"/>
      <c r="D52" s="1"/>
      <c r="E52" s="1"/>
      <c r="F52" s="1"/>
      <c r="G52" s="1"/>
      <c r="H52" s="1"/>
      <c r="I52" s="1"/>
      <c r="J52" s="1"/>
      <c r="K52" s="1"/>
    </row>
    <row r="53" spans="1:11" ht="15.75" customHeight="1">
      <c r="A53" s="47"/>
      <c r="B53" s="48"/>
      <c r="C53" s="48"/>
      <c r="D53" s="1"/>
      <c r="E53" s="1"/>
      <c r="F53" s="1"/>
      <c r="G53" s="1"/>
      <c r="H53" s="1"/>
      <c r="I53" s="1"/>
      <c r="J53" s="1"/>
      <c r="K53" s="1"/>
    </row>
    <row r="54" spans="1:11" ht="15.75" customHeight="1">
      <c r="A54" s="47"/>
      <c r="B54" s="48"/>
      <c r="C54" s="48"/>
      <c r="D54" s="1"/>
      <c r="E54" s="1"/>
      <c r="F54" s="1"/>
      <c r="G54" s="1"/>
      <c r="H54" s="1"/>
      <c r="I54" s="1"/>
      <c r="J54" s="1"/>
      <c r="K54" s="1"/>
    </row>
    <row r="55" spans="1:11" ht="15.75" customHeight="1">
      <c r="A55" s="47"/>
      <c r="B55" s="48"/>
      <c r="C55" s="48"/>
      <c r="D55" s="1"/>
      <c r="E55" s="1"/>
      <c r="F55" s="1"/>
      <c r="G55" s="1"/>
      <c r="H55" s="1"/>
      <c r="I55" s="1"/>
      <c r="J55" s="1"/>
      <c r="K55" s="1"/>
    </row>
    <row r="56" spans="1:11" ht="15.75" customHeight="1">
      <c r="A56" s="47"/>
      <c r="B56" s="48"/>
      <c r="C56" s="48"/>
      <c r="D56" s="1"/>
      <c r="E56" s="1"/>
      <c r="F56" s="1"/>
      <c r="G56" s="1"/>
      <c r="H56" s="1"/>
      <c r="I56" s="1"/>
      <c r="J56" s="1"/>
      <c r="K56" s="1"/>
    </row>
    <row r="57" spans="1:11" ht="15.75" customHeight="1">
      <c r="A57" s="47"/>
      <c r="B57" s="48"/>
      <c r="C57" s="48"/>
      <c r="D57" s="1"/>
      <c r="E57" s="1"/>
      <c r="F57" s="1"/>
      <c r="G57" s="1"/>
      <c r="H57" s="1"/>
      <c r="I57" s="1"/>
      <c r="J57" s="1"/>
      <c r="K57" s="1"/>
    </row>
    <row r="58" spans="1:11" ht="15.75" customHeight="1">
      <c r="A58" s="47"/>
      <c r="B58" s="48"/>
      <c r="C58" s="48"/>
      <c r="D58" s="1"/>
      <c r="E58" s="1"/>
      <c r="F58" s="1"/>
      <c r="G58" s="1"/>
      <c r="H58" s="1"/>
      <c r="I58" s="1"/>
      <c r="J58" s="1"/>
      <c r="K58" s="1"/>
    </row>
    <row r="59" spans="1:11" ht="15.75" customHeight="1">
      <c r="A59" s="47"/>
      <c r="B59" s="48"/>
      <c r="C59" s="48"/>
      <c r="D59" s="1"/>
      <c r="E59" s="1"/>
      <c r="F59" s="1"/>
      <c r="G59" s="1"/>
      <c r="H59" s="1"/>
      <c r="I59" s="1"/>
      <c r="J59" s="1"/>
      <c r="K59" s="1"/>
    </row>
    <row r="60" spans="1:11" ht="15.75" customHeight="1">
      <c r="A60" s="47"/>
      <c r="B60" s="48"/>
      <c r="C60" s="48"/>
      <c r="D60" s="1"/>
      <c r="E60" s="1"/>
      <c r="F60" s="1"/>
      <c r="G60" s="1"/>
      <c r="H60" s="1"/>
      <c r="I60" s="1"/>
      <c r="J60" s="1"/>
      <c r="K60" s="1"/>
    </row>
    <row r="61" spans="1:11" ht="15.75" customHeight="1">
      <c r="A61" s="47"/>
      <c r="B61" s="48"/>
      <c r="C61" s="48"/>
      <c r="D61" s="1"/>
      <c r="E61" s="1"/>
      <c r="F61" s="1"/>
      <c r="G61" s="1"/>
      <c r="H61" s="1"/>
      <c r="I61" s="1"/>
      <c r="J61" s="1"/>
      <c r="K61" s="1"/>
    </row>
    <row r="62" spans="1:11" ht="15.75" customHeight="1">
      <c r="A62" s="47"/>
      <c r="B62" s="48"/>
      <c r="C62" s="48"/>
      <c r="D62" s="1"/>
      <c r="E62" s="1"/>
      <c r="F62" s="1"/>
      <c r="G62" s="1"/>
      <c r="H62" s="1"/>
      <c r="I62" s="1"/>
      <c r="J62" s="1"/>
      <c r="K62" s="1"/>
    </row>
    <row r="63" spans="1:11" ht="15.75" customHeight="1">
      <c r="A63" s="47"/>
      <c r="B63" s="48"/>
      <c r="C63" s="48"/>
      <c r="D63" s="1"/>
      <c r="E63" s="1"/>
      <c r="F63" s="1"/>
      <c r="G63" s="1"/>
      <c r="H63" s="1"/>
      <c r="I63" s="1"/>
      <c r="J63" s="1"/>
      <c r="K63" s="1"/>
    </row>
    <row r="64" spans="1:11" ht="15.75" customHeight="1">
      <c r="A64" s="47"/>
      <c r="B64" s="48"/>
      <c r="C64" s="48"/>
      <c r="D64" s="1"/>
      <c r="E64" s="1"/>
      <c r="F64" s="1"/>
      <c r="G64" s="1"/>
      <c r="H64" s="1"/>
      <c r="I64" s="1"/>
      <c r="J64" s="1"/>
      <c r="K64" s="1"/>
    </row>
    <row r="65" spans="1:11" ht="15.75" customHeight="1">
      <c r="A65" s="47"/>
      <c r="B65" s="48"/>
      <c r="C65" s="48"/>
      <c r="D65" s="1"/>
      <c r="E65" s="1"/>
      <c r="F65" s="1"/>
      <c r="G65" s="1"/>
      <c r="H65" s="1"/>
      <c r="I65" s="1"/>
      <c r="J65" s="1"/>
      <c r="K65" s="1"/>
    </row>
    <row r="66" spans="1:11" ht="15.75" customHeight="1">
      <c r="A66" s="47"/>
      <c r="B66" s="48"/>
      <c r="C66" s="48"/>
      <c r="D66" s="1"/>
      <c r="E66" s="1"/>
      <c r="F66" s="1"/>
      <c r="G66" s="1"/>
      <c r="H66" s="1"/>
      <c r="I66" s="1"/>
      <c r="J66" s="1"/>
      <c r="K66" s="1"/>
    </row>
    <row r="67" spans="1:11" ht="15.75" customHeight="1">
      <c r="A67" s="47"/>
      <c r="B67" s="48"/>
      <c r="C67" s="48"/>
      <c r="D67" s="1"/>
      <c r="E67" s="1"/>
      <c r="F67" s="1"/>
      <c r="G67" s="1"/>
      <c r="H67" s="1"/>
      <c r="I67" s="1"/>
      <c r="J67" s="1"/>
      <c r="K67" s="1"/>
    </row>
    <row r="68" spans="1:11" ht="15.75" customHeight="1">
      <c r="A68" s="47"/>
      <c r="B68" s="48"/>
      <c r="C68" s="48"/>
      <c r="D68" s="1"/>
      <c r="E68" s="1"/>
      <c r="F68" s="1"/>
      <c r="G68" s="1"/>
      <c r="H68" s="1"/>
      <c r="I68" s="1"/>
      <c r="J68" s="1"/>
      <c r="K68" s="1"/>
    </row>
    <row r="69" spans="1:11" ht="15.75" customHeight="1">
      <c r="A69" s="47"/>
      <c r="B69" s="48"/>
      <c r="C69" s="48"/>
      <c r="D69" s="1"/>
      <c r="E69" s="1"/>
      <c r="F69" s="1"/>
      <c r="G69" s="1"/>
      <c r="H69" s="1"/>
      <c r="I69" s="1"/>
      <c r="J69" s="1"/>
      <c r="K69" s="1"/>
    </row>
    <row r="70" spans="1:11" ht="15.75" customHeight="1">
      <c r="A70" s="47"/>
      <c r="B70" s="48"/>
      <c r="C70" s="48"/>
      <c r="D70" s="1"/>
      <c r="E70" s="1"/>
      <c r="F70" s="1"/>
      <c r="G70" s="1"/>
      <c r="H70" s="1"/>
      <c r="I70" s="1"/>
      <c r="J70" s="1"/>
      <c r="K70" s="1"/>
    </row>
    <row r="71" spans="1:11" ht="15.75" customHeight="1">
      <c r="A71" s="47"/>
      <c r="B71" s="48"/>
      <c r="C71" s="48"/>
      <c r="D71" s="1"/>
      <c r="E71" s="1"/>
      <c r="F71" s="1"/>
      <c r="G71" s="1"/>
      <c r="H71" s="1"/>
      <c r="I71" s="1"/>
      <c r="J71" s="1"/>
      <c r="K71" s="1"/>
    </row>
    <row r="72" spans="1:11" ht="15.75" customHeight="1">
      <c r="A72" s="47"/>
      <c r="B72" s="48"/>
      <c r="C72" s="48"/>
      <c r="D72" s="1"/>
      <c r="E72" s="1"/>
      <c r="F72" s="1"/>
      <c r="G72" s="1"/>
      <c r="H72" s="1"/>
      <c r="I72" s="1"/>
      <c r="J72" s="1"/>
      <c r="K72" s="1"/>
    </row>
    <row r="73" spans="1:11" ht="15.75" customHeight="1">
      <c r="A73" s="47"/>
      <c r="B73" s="48"/>
      <c r="C73" s="48"/>
      <c r="D73" s="1"/>
      <c r="E73" s="1"/>
      <c r="F73" s="1"/>
      <c r="G73" s="1"/>
      <c r="H73" s="1"/>
      <c r="I73" s="1"/>
      <c r="J73" s="1"/>
      <c r="K73" s="1"/>
    </row>
    <row r="74" spans="1:11" ht="15.75" customHeight="1">
      <c r="A74" s="47"/>
      <c r="B74" s="48"/>
      <c r="C74" s="48"/>
      <c r="D74" s="1"/>
      <c r="E74" s="1"/>
      <c r="F74" s="1"/>
      <c r="G74" s="1"/>
      <c r="H74" s="1"/>
      <c r="I74" s="1"/>
      <c r="J74" s="1"/>
      <c r="K74" s="1"/>
    </row>
    <row r="75" spans="1:11" ht="15.75" customHeight="1">
      <c r="A75" s="47"/>
      <c r="B75" s="48"/>
      <c r="C75" s="48"/>
      <c r="D75" s="1"/>
      <c r="E75" s="1"/>
      <c r="F75" s="1"/>
      <c r="G75" s="1"/>
      <c r="H75" s="1"/>
      <c r="I75" s="1"/>
      <c r="J75" s="1"/>
      <c r="K75" s="1"/>
    </row>
    <row r="76" spans="1:11" ht="15.75" customHeight="1">
      <c r="A76" s="47"/>
      <c r="B76" s="48"/>
      <c r="C76" s="48"/>
      <c r="D76" s="1"/>
      <c r="E76" s="1"/>
      <c r="F76" s="1"/>
      <c r="G76" s="1"/>
      <c r="H76" s="1"/>
      <c r="I76" s="1"/>
      <c r="J76" s="1"/>
      <c r="K76" s="1"/>
    </row>
    <row r="77" spans="1:11" ht="15.75" customHeight="1">
      <c r="A77" s="47"/>
      <c r="B77" s="48"/>
      <c r="C77" s="48"/>
      <c r="D77" s="1"/>
      <c r="E77" s="1"/>
      <c r="F77" s="1"/>
      <c r="G77" s="1"/>
      <c r="H77" s="1"/>
      <c r="I77" s="1"/>
      <c r="J77" s="1"/>
      <c r="K77" s="1"/>
    </row>
    <row r="78" spans="1:11" ht="15.75" customHeight="1">
      <c r="A78" s="47"/>
      <c r="B78" s="48"/>
      <c r="C78" s="48"/>
      <c r="D78" s="1"/>
      <c r="E78" s="1"/>
      <c r="F78" s="1"/>
      <c r="G78" s="1"/>
      <c r="H78" s="1"/>
      <c r="I78" s="1"/>
      <c r="J78" s="1"/>
      <c r="K78" s="1"/>
    </row>
    <row r="79" spans="1:11" ht="15.75" customHeight="1">
      <c r="A79" s="47"/>
      <c r="B79" s="48"/>
      <c r="C79" s="48"/>
      <c r="D79" s="1"/>
      <c r="E79" s="1"/>
      <c r="F79" s="1"/>
      <c r="G79" s="1"/>
      <c r="H79" s="1"/>
      <c r="I79" s="1"/>
      <c r="J79" s="1"/>
      <c r="K79" s="1"/>
    </row>
    <row r="80" spans="1:11" ht="15.75" customHeight="1">
      <c r="A80" s="47"/>
      <c r="B80" s="48"/>
      <c r="C80" s="48"/>
      <c r="D80" s="1"/>
      <c r="E80" s="1"/>
      <c r="F80" s="1"/>
      <c r="G80" s="1"/>
      <c r="H80" s="1"/>
      <c r="I80" s="1"/>
      <c r="J80" s="1"/>
      <c r="K80" s="1"/>
    </row>
    <row r="81" spans="1:11" ht="15.75" customHeight="1">
      <c r="A81" s="47"/>
      <c r="B81" s="48"/>
      <c r="C81" s="48"/>
      <c r="D81" s="1"/>
      <c r="E81" s="1"/>
      <c r="F81" s="1"/>
      <c r="G81" s="1"/>
      <c r="H81" s="1"/>
      <c r="I81" s="1"/>
      <c r="J81" s="1"/>
      <c r="K81" s="1"/>
    </row>
    <row r="82" spans="1:11" ht="15.75" customHeight="1">
      <c r="A82" s="47"/>
      <c r="B82" s="48"/>
      <c r="C82" s="48"/>
      <c r="D82" s="1"/>
      <c r="E82" s="1"/>
      <c r="F82" s="1"/>
      <c r="G82" s="1"/>
      <c r="H82" s="1"/>
      <c r="I82" s="1"/>
      <c r="J82" s="1"/>
      <c r="K82" s="1"/>
    </row>
    <row r="83" spans="1:11" ht="15.75" customHeight="1">
      <c r="A83" s="47"/>
      <c r="B83" s="48"/>
      <c r="C83" s="48"/>
      <c r="D83" s="1"/>
      <c r="E83" s="1"/>
      <c r="F83" s="1"/>
      <c r="G83" s="1"/>
      <c r="H83" s="1"/>
      <c r="I83" s="1"/>
      <c r="J83" s="1"/>
      <c r="K83" s="1"/>
    </row>
    <row r="84" spans="1:11" ht="15.75" customHeight="1">
      <c r="A84" s="47"/>
      <c r="B84" s="48"/>
      <c r="C84" s="48"/>
      <c r="D84" s="1"/>
      <c r="E84" s="1"/>
      <c r="F84" s="1"/>
      <c r="G84" s="1"/>
      <c r="H84" s="1"/>
      <c r="I84" s="1"/>
      <c r="J84" s="1"/>
      <c r="K84" s="1"/>
    </row>
    <row r="85" spans="1:11" ht="15.75" customHeight="1">
      <c r="A85" s="47"/>
      <c r="B85" s="48"/>
      <c r="C85" s="48"/>
      <c r="D85" s="1"/>
      <c r="E85" s="1"/>
      <c r="F85" s="1"/>
      <c r="G85" s="1"/>
      <c r="H85" s="1"/>
      <c r="I85" s="1"/>
      <c r="J85" s="1"/>
      <c r="K85" s="1"/>
    </row>
    <row r="86" spans="1:11" ht="15.75" customHeight="1">
      <c r="A86" s="47"/>
      <c r="B86" s="48"/>
      <c r="C86" s="48"/>
      <c r="D86" s="1"/>
      <c r="E86" s="1"/>
      <c r="F86" s="1"/>
      <c r="G86" s="1"/>
      <c r="H86" s="1"/>
      <c r="I86" s="1"/>
      <c r="J86" s="1"/>
      <c r="K86" s="1"/>
    </row>
    <row r="87" spans="1:11" ht="15.75" customHeight="1">
      <c r="A87" s="47"/>
      <c r="B87" s="48"/>
      <c r="C87" s="48"/>
      <c r="D87" s="1"/>
      <c r="E87" s="1"/>
      <c r="F87" s="1"/>
      <c r="G87" s="1"/>
      <c r="H87" s="1"/>
      <c r="I87" s="1"/>
      <c r="J87" s="1"/>
      <c r="K87" s="1"/>
    </row>
    <row r="88" spans="1:11" ht="15.75" customHeight="1">
      <c r="A88" s="47"/>
      <c r="B88" s="48"/>
      <c r="C88" s="48"/>
      <c r="D88" s="1"/>
      <c r="E88" s="1"/>
      <c r="F88" s="1"/>
      <c r="G88" s="1"/>
      <c r="H88" s="1"/>
      <c r="I88" s="1"/>
      <c r="J88" s="1"/>
      <c r="K88" s="1"/>
    </row>
    <row r="89" spans="1:11" ht="15.75" customHeight="1">
      <c r="A89" s="47"/>
      <c r="B89" s="48"/>
      <c r="C89" s="48"/>
      <c r="D89" s="1"/>
      <c r="E89" s="1"/>
      <c r="F89" s="1"/>
      <c r="G89" s="1"/>
      <c r="H89" s="1"/>
      <c r="I89" s="1"/>
      <c r="J89" s="1"/>
      <c r="K89" s="1"/>
    </row>
    <row r="90" spans="1:11" ht="15.75" customHeight="1">
      <c r="A90" s="47"/>
      <c r="B90" s="48"/>
      <c r="C90" s="48"/>
      <c r="D90" s="1"/>
      <c r="E90" s="1"/>
      <c r="F90" s="1"/>
      <c r="G90" s="1"/>
      <c r="H90" s="1"/>
      <c r="I90" s="1"/>
      <c r="J90" s="1"/>
      <c r="K90" s="1"/>
    </row>
    <row r="91" spans="1:11" ht="15.75" customHeight="1">
      <c r="A91" s="47"/>
      <c r="B91" s="48"/>
      <c r="C91" s="48"/>
      <c r="D91" s="1"/>
      <c r="E91" s="1"/>
      <c r="F91" s="1"/>
      <c r="G91" s="1"/>
      <c r="H91" s="1"/>
      <c r="I91" s="1"/>
      <c r="J91" s="1"/>
      <c r="K91" s="1"/>
    </row>
    <row r="92" spans="1:11" ht="15.75" customHeight="1">
      <c r="A92" s="47"/>
      <c r="B92" s="48"/>
      <c r="C92" s="48"/>
      <c r="D92" s="1"/>
      <c r="E92" s="1"/>
      <c r="F92" s="1"/>
      <c r="G92" s="1"/>
      <c r="H92" s="1"/>
      <c r="I92" s="1"/>
      <c r="J92" s="1"/>
      <c r="K92" s="1"/>
    </row>
    <row r="93" spans="1:11" ht="15.75" customHeight="1">
      <c r="A93" s="47"/>
      <c r="B93" s="48"/>
      <c r="C93" s="48"/>
      <c r="D93" s="1"/>
      <c r="E93" s="1"/>
      <c r="F93" s="1"/>
      <c r="G93" s="1"/>
      <c r="H93" s="1"/>
      <c r="I93" s="1"/>
      <c r="J93" s="1"/>
      <c r="K93" s="1"/>
    </row>
    <row r="94" spans="1:11" ht="15.75" customHeight="1">
      <c r="A94" s="47"/>
      <c r="B94" s="48"/>
      <c r="C94" s="48"/>
      <c r="D94" s="1"/>
      <c r="E94" s="1"/>
      <c r="F94" s="1"/>
      <c r="G94" s="1"/>
      <c r="H94" s="1"/>
      <c r="I94" s="1"/>
      <c r="J94" s="1"/>
      <c r="K94" s="1"/>
    </row>
    <row r="95" spans="1:11" ht="15.75" customHeight="1">
      <c r="A95" s="47"/>
      <c r="B95" s="48"/>
      <c r="C95" s="48"/>
      <c r="D95" s="1"/>
      <c r="E95" s="1"/>
      <c r="F95" s="1"/>
      <c r="G95" s="1"/>
      <c r="H95" s="1"/>
      <c r="I95" s="1"/>
      <c r="J95" s="1"/>
      <c r="K95" s="1"/>
    </row>
    <row r="96" spans="1:11" ht="15.75" customHeight="1">
      <c r="A96" s="47"/>
      <c r="B96" s="48"/>
      <c r="C96" s="48"/>
      <c r="D96" s="1"/>
      <c r="E96" s="1"/>
      <c r="F96" s="1"/>
      <c r="G96" s="1"/>
      <c r="H96" s="1"/>
      <c r="I96" s="1"/>
      <c r="J96" s="1"/>
      <c r="K96" s="1"/>
    </row>
    <row r="97" spans="1:11" ht="15.75" customHeight="1">
      <c r="A97" s="47"/>
      <c r="B97" s="48"/>
      <c r="C97" s="48"/>
      <c r="D97" s="1"/>
      <c r="E97" s="1"/>
      <c r="F97" s="1"/>
      <c r="G97" s="1"/>
      <c r="H97" s="1"/>
      <c r="I97" s="1"/>
      <c r="J97" s="1"/>
      <c r="K97" s="1"/>
    </row>
    <row r="98" spans="1:11" ht="15.75" customHeight="1">
      <c r="A98" s="47"/>
      <c r="B98" s="48"/>
      <c r="C98" s="48"/>
      <c r="D98" s="1"/>
      <c r="E98" s="1"/>
      <c r="F98" s="1"/>
      <c r="G98" s="1"/>
      <c r="H98" s="1"/>
      <c r="I98" s="1"/>
      <c r="J98" s="1"/>
      <c r="K98" s="1"/>
    </row>
    <row r="99" spans="1:11" ht="15.75" customHeight="1">
      <c r="A99" s="47"/>
      <c r="B99" s="48"/>
      <c r="C99" s="48"/>
      <c r="D99" s="1"/>
      <c r="E99" s="1"/>
      <c r="F99" s="1"/>
      <c r="G99" s="1"/>
      <c r="H99" s="1"/>
      <c r="I99" s="1"/>
      <c r="J99" s="1"/>
      <c r="K99" s="1"/>
    </row>
    <row r="100" spans="1:11" ht="15.75" customHeight="1">
      <c r="A100" s="47"/>
      <c r="B100" s="48"/>
      <c r="C100" s="48"/>
      <c r="D100" s="1"/>
      <c r="E100" s="1"/>
      <c r="F100" s="1"/>
      <c r="G100" s="1"/>
      <c r="H100" s="1"/>
      <c r="I100" s="1"/>
      <c r="J100" s="1"/>
      <c r="K100" s="1"/>
    </row>
    <row r="101" spans="1:11" ht="15.75" customHeight="1">
      <c r="A101" s="47"/>
      <c r="B101" s="48"/>
      <c r="C101" s="48"/>
      <c r="D101" s="1"/>
      <c r="E101" s="1"/>
      <c r="F101" s="1"/>
      <c r="G101" s="1"/>
      <c r="H101" s="1"/>
      <c r="I101" s="1"/>
      <c r="J101" s="1"/>
      <c r="K101" s="1"/>
    </row>
    <row r="102" spans="1:11" ht="15.75" customHeight="1">
      <c r="A102" s="47"/>
      <c r="B102" s="48"/>
      <c r="C102" s="48"/>
      <c r="D102" s="1"/>
      <c r="E102" s="1"/>
      <c r="F102" s="1"/>
      <c r="G102" s="1"/>
      <c r="H102" s="1"/>
      <c r="I102" s="1"/>
      <c r="J102" s="1"/>
      <c r="K102" s="1"/>
    </row>
    <row r="103" spans="1:11" ht="15.75" customHeight="1">
      <c r="A103" s="47"/>
      <c r="B103" s="48"/>
      <c r="C103" s="48"/>
      <c r="D103" s="1"/>
      <c r="E103" s="1"/>
      <c r="F103" s="1"/>
      <c r="G103" s="1"/>
      <c r="H103" s="1"/>
      <c r="I103" s="1"/>
      <c r="J103" s="1"/>
      <c r="K103" s="1"/>
    </row>
    <row r="104" spans="1:11" ht="15.75" customHeight="1">
      <c r="A104" s="47"/>
      <c r="B104" s="48"/>
      <c r="C104" s="48"/>
      <c r="D104" s="1"/>
      <c r="E104" s="1"/>
      <c r="F104" s="1"/>
      <c r="G104" s="1"/>
      <c r="H104" s="1"/>
      <c r="I104" s="1"/>
      <c r="J104" s="1"/>
      <c r="K104" s="1"/>
    </row>
    <row r="105" spans="1:11" ht="15.75" customHeight="1">
      <c r="A105" s="47"/>
      <c r="B105" s="48"/>
      <c r="C105" s="48"/>
      <c r="D105" s="1"/>
      <c r="E105" s="1"/>
      <c r="F105" s="1"/>
      <c r="G105" s="1"/>
      <c r="H105" s="1"/>
      <c r="I105" s="1"/>
      <c r="J105" s="1"/>
      <c r="K105" s="1"/>
    </row>
    <row r="106" spans="1:11" ht="15.75" customHeight="1">
      <c r="A106" s="47"/>
      <c r="B106" s="48"/>
      <c r="C106" s="48"/>
      <c r="D106" s="1"/>
      <c r="E106" s="1"/>
      <c r="F106" s="1"/>
      <c r="G106" s="1"/>
      <c r="H106" s="1"/>
      <c r="I106" s="1"/>
      <c r="J106" s="1"/>
      <c r="K106" s="1"/>
    </row>
    <row r="107" spans="1:11" ht="15.75" customHeight="1">
      <c r="A107" s="47"/>
      <c r="B107" s="48"/>
      <c r="C107" s="48"/>
      <c r="D107" s="1"/>
      <c r="E107" s="1"/>
      <c r="F107" s="1"/>
      <c r="G107" s="1"/>
      <c r="H107" s="1"/>
      <c r="I107" s="1"/>
      <c r="J107" s="1"/>
      <c r="K107" s="1"/>
    </row>
    <row r="108" spans="1:11" ht="15.75" customHeight="1">
      <c r="A108" s="47"/>
      <c r="B108" s="48"/>
      <c r="C108" s="48"/>
      <c r="D108" s="1"/>
      <c r="E108" s="1"/>
      <c r="F108" s="1"/>
      <c r="G108" s="1"/>
      <c r="H108" s="1"/>
      <c r="I108" s="1"/>
      <c r="J108" s="1"/>
      <c r="K108" s="1"/>
    </row>
    <row r="109" spans="1:11" ht="15.75" customHeight="1">
      <c r="A109" s="47"/>
      <c r="B109" s="48"/>
      <c r="C109" s="48"/>
      <c r="D109" s="1"/>
      <c r="E109" s="1"/>
      <c r="F109" s="1"/>
      <c r="G109" s="1"/>
      <c r="H109" s="1"/>
      <c r="I109" s="1"/>
      <c r="J109" s="1"/>
      <c r="K109" s="1"/>
    </row>
    <row r="110" spans="1:11" ht="15.75" customHeight="1">
      <c r="A110" s="47"/>
      <c r="B110" s="48"/>
      <c r="C110" s="48"/>
      <c r="D110" s="1"/>
      <c r="E110" s="1"/>
      <c r="F110" s="1"/>
      <c r="G110" s="1"/>
      <c r="H110" s="1"/>
      <c r="I110" s="1"/>
      <c r="J110" s="1"/>
      <c r="K110" s="1"/>
    </row>
    <row r="111" spans="1:11" ht="15.75" customHeight="1">
      <c r="A111" s="47"/>
      <c r="B111" s="48"/>
      <c r="C111" s="48"/>
      <c r="D111" s="1"/>
      <c r="E111" s="1"/>
      <c r="F111" s="1"/>
      <c r="G111" s="1"/>
      <c r="H111" s="1"/>
      <c r="I111" s="1"/>
      <c r="J111" s="1"/>
      <c r="K111" s="1"/>
    </row>
    <row r="112" spans="1:11" ht="15.75" customHeight="1">
      <c r="A112" s="47"/>
      <c r="B112" s="48"/>
      <c r="C112" s="48"/>
      <c r="D112" s="1"/>
      <c r="E112" s="1"/>
      <c r="F112" s="1"/>
      <c r="G112" s="1"/>
      <c r="H112" s="1"/>
      <c r="I112" s="1"/>
      <c r="J112" s="1"/>
      <c r="K112" s="1"/>
    </row>
    <row r="113" spans="1:11" ht="15.75" customHeight="1">
      <c r="A113" s="47"/>
      <c r="B113" s="48"/>
      <c r="C113" s="48"/>
      <c r="D113" s="1"/>
      <c r="E113" s="1"/>
      <c r="F113" s="1"/>
      <c r="G113" s="1"/>
      <c r="H113" s="1"/>
      <c r="I113" s="1"/>
      <c r="J113" s="1"/>
      <c r="K113" s="1"/>
    </row>
    <row r="114" spans="1:11" ht="15.75" customHeight="1">
      <c r="A114" s="47"/>
      <c r="B114" s="48"/>
      <c r="C114" s="48"/>
      <c r="D114" s="1"/>
      <c r="E114" s="1"/>
      <c r="F114" s="1"/>
      <c r="G114" s="1"/>
      <c r="H114" s="1"/>
      <c r="I114" s="1"/>
      <c r="J114" s="1"/>
      <c r="K114" s="1"/>
    </row>
    <row r="115" spans="1:11" ht="15.75" customHeight="1">
      <c r="A115" s="47"/>
      <c r="B115" s="48"/>
      <c r="C115" s="48"/>
      <c r="D115" s="1"/>
      <c r="E115" s="1"/>
      <c r="F115" s="1"/>
      <c r="G115" s="1"/>
      <c r="H115" s="1"/>
      <c r="I115" s="1"/>
      <c r="J115" s="1"/>
      <c r="K115" s="1"/>
    </row>
    <row r="116" spans="1:11" ht="15.75" customHeight="1">
      <c r="A116" s="47"/>
      <c r="B116" s="48"/>
      <c r="C116" s="48"/>
      <c r="D116" s="1"/>
      <c r="E116" s="1"/>
      <c r="F116" s="1"/>
      <c r="G116" s="1"/>
      <c r="H116" s="1"/>
      <c r="I116" s="1"/>
      <c r="J116" s="1"/>
      <c r="K116" s="1"/>
    </row>
    <row r="117" spans="1:11" ht="15.75" customHeight="1">
      <c r="A117" s="47"/>
      <c r="B117" s="48"/>
      <c r="C117" s="48"/>
      <c r="D117" s="1"/>
      <c r="E117" s="1"/>
      <c r="F117" s="1"/>
      <c r="G117" s="1"/>
      <c r="H117" s="1"/>
      <c r="I117" s="1"/>
      <c r="J117" s="1"/>
      <c r="K117" s="1"/>
    </row>
    <row r="118" spans="1:11" ht="15.75" customHeight="1">
      <c r="A118" s="47"/>
      <c r="B118" s="48"/>
      <c r="C118" s="48"/>
      <c r="D118" s="1"/>
      <c r="E118" s="1"/>
      <c r="F118" s="1"/>
      <c r="G118" s="1"/>
      <c r="H118" s="1"/>
      <c r="I118" s="1"/>
      <c r="J118" s="1"/>
      <c r="K118" s="1"/>
    </row>
    <row r="119" spans="1:11" ht="15.75" customHeight="1">
      <c r="A119" s="47"/>
      <c r="B119" s="48"/>
      <c r="C119" s="48"/>
      <c r="D119" s="1"/>
      <c r="E119" s="1"/>
      <c r="F119" s="1"/>
      <c r="G119" s="1"/>
      <c r="H119" s="1"/>
      <c r="I119" s="1"/>
      <c r="J119" s="1"/>
      <c r="K119" s="1"/>
    </row>
    <row r="120" spans="1:11" ht="15.75" customHeight="1">
      <c r="A120" s="47"/>
      <c r="B120" s="48"/>
      <c r="C120" s="48"/>
      <c r="D120" s="1"/>
      <c r="E120" s="1"/>
      <c r="F120" s="1"/>
      <c r="G120" s="1"/>
      <c r="H120" s="1"/>
      <c r="I120" s="1"/>
      <c r="J120" s="1"/>
      <c r="K120" s="1"/>
    </row>
    <row r="121" spans="1:11" ht="15.75" customHeight="1">
      <c r="A121" s="47"/>
      <c r="B121" s="48"/>
      <c r="C121" s="48"/>
      <c r="D121" s="1"/>
      <c r="E121" s="1"/>
      <c r="F121" s="1"/>
      <c r="G121" s="1"/>
      <c r="H121" s="1"/>
      <c r="I121" s="1"/>
      <c r="J121" s="1"/>
      <c r="K121" s="1"/>
    </row>
    <row r="122" spans="1:11" ht="15.75" customHeight="1">
      <c r="A122" s="47"/>
      <c r="B122" s="48"/>
      <c r="C122" s="48"/>
      <c r="D122" s="1"/>
      <c r="E122" s="1"/>
      <c r="F122" s="1"/>
      <c r="G122" s="1"/>
      <c r="H122" s="1"/>
      <c r="I122" s="1"/>
      <c r="J122" s="1"/>
      <c r="K122" s="1"/>
    </row>
    <row r="123" spans="1:11" ht="15.75" customHeight="1">
      <c r="A123" s="47"/>
      <c r="B123" s="48"/>
      <c r="C123" s="48"/>
      <c r="D123" s="1"/>
      <c r="E123" s="1"/>
      <c r="F123" s="1"/>
      <c r="G123" s="1"/>
      <c r="H123" s="1"/>
      <c r="I123" s="1"/>
      <c r="J123" s="1"/>
      <c r="K123" s="1"/>
    </row>
    <row r="124" spans="1:11" ht="15.75" customHeight="1">
      <c r="A124" s="47"/>
      <c r="B124" s="48"/>
      <c r="C124" s="48"/>
      <c r="D124" s="1"/>
      <c r="E124" s="1"/>
      <c r="F124" s="1"/>
      <c r="G124" s="1"/>
      <c r="H124" s="1"/>
      <c r="I124" s="1"/>
      <c r="J124" s="1"/>
      <c r="K124" s="1"/>
    </row>
    <row r="125" spans="1:11" ht="15.75" customHeight="1">
      <c r="A125" s="47"/>
      <c r="B125" s="48"/>
      <c r="C125" s="48"/>
      <c r="D125" s="1"/>
      <c r="E125" s="1"/>
      <c r="F125" s="1"/>
      <c r="G125" s="1"/>
      <c r="H125" s="1"/>
      <c r="I125" s="1"/>
      <c r="J125" s="1"/>
      <c r="K125" s="1"/>
    </row>
    <row r="126" spans="1:11" ht="15.75" customHeight="1">
      <c r="A126" s="47"/>
      <c r="B126" s="48"/>
      <c r="C126" s="48"/>
      <c r="D126" s="1"/>
      <c r="E126" s="1"/>
      <c r="F126" s="1"/>
      <c r="G126" s="1"/>
      <c r="H126" s="1"/>
      <c r="I126" s="1"/>
      <c r="J126" s="1"/>
      <c r="K126" s="1"/>
    </row>
    <row r="127" spans="1:11" ht="15.75" customHeight="1">
      <c r="A127" s="47"/>
      <c r="B127" s="48"/>
      <c r="C127" s="48"/>
      <c r="D127" s="1"/>
      <c r="E127" s="1"/>
      <c r="F127" s="1"/>
      <c r="G127" s="1"/>
      <c r="H127" s="1"/>
      <c r="I127" s="1"/>
      <c r="J127" s="1"/>
      <c r="K127" s="1"/>
    </row>
    <row r="128" spans="1:11" ht="15.75" customHeight="1">
      <c r="A128" s="47"/>
      <c r="B128" s="48"/>
      <c r="C128" s="48"/>
      <c r="D128" s="1"/>
      <c r="E128" s="1"/>
      <c r="F128" s="1"/>
      <c r="G128" s="1"/>
      <c r="H128" s="1"/>
      <c r="I128" s="1"/>
      <c r="J128" s="1"/>
      <c r="K128" s="1"/>
    </row>
    <row r="129" spans="1:11" ht="15.75" customHeight="1">
      <c r="A129" s="47"/>
      <c r="B129" s="48"/>
      <c r="C129" s="48"/>
      <c r="D129" s="1"/>
      <c r="E129" s="1"/>
      <c r="F129" s="1"/>
      <c r="G129" s="1"/>
      <c r="H129" s="1"/>
      <c r="I129" s="1"/>
      <c r="J129" s="1"/>
      <c r="K129" s="1"/>
    </row>
    <row r="130" spans="1:11" ht="15.75" customHeight="1">
      <c r="A130" s="47"/>
      <c r="B130" s="48"/>
      <c r="C130" s="48"/>
      <c r="D130" s="1"/>
      <c r="E130" s="1"/>
      <c r="F130" s="1"/>
      <c r="G130" s="1"/>
      <c r="H130" s="1"/>
      <c r="I130" s="1"/>
      <c r="J130" s="1"/>
      <c r="K130" s="1"/>
    </row>
    <row r="131" spans="1:11" ht="15.75" customHeight="1">
      <c r="A131" s="47"/>
      <c r="B131" s="48"/>
      <c r="C131" s="48"/>
      <c r="D131" s="1"/>
      <c r="E131" s="1"/>
      <c r="F131" s="1"/>
      <c r="G131" s="1"/>
      <c r="H131" s="1"/>
      <c r="I131" s="1"/>
      <c r="J131" s="1"/>
      <c r="K131" s="1"/>
    </row>
    <row r="132" spans="1:11" ht="15.75" customHeight="1">
      <c r="A132" s="47"/>
      <c r="B132" s="48"/>
      <c r="C132" s="48"/>
      <c r="D132" s="1"/>
      <c r="E132" s="1"/>
      <c r="F132" s="1"/>
      <c r="G132" s="1"/>
      <c r="H132" s="1"/>
      <c r="I132" s="1"/>
      <c r="J132" s="1"/>
      <c r="K132" s="1"/>
    </row>
    <row r="133" spans="1:11" ht="15.75" customHeight="1">
      <c r="A133" s="47"/>
      <c r="B133" s="48"/>
      <c r="C133" s="48"/>
      <c r="D133" s="1"/>
      <c r="E133" s="1"/>
      <c r="F133" s="1"/>
      <c r="G133" s="1"/>
      <c r="H133" s="1"/>
      <c r="I133" s="1"/>
      <c r="J133" s="1"/>
      <c r="K133" s="1"/>
    </row>
    <row r="134" spans="1:11" ht="15.75" customHeight="1">
      <c r="A134" s="47"/>
      <c r="B134" s="48"/>
      <c r="C134" s="48"/>
      <c r="D134" s="1"/>
      <c r="E134" s="1"/>
      <c r="F134" s="1"/>
      <c r="G134" s="1"/>
      <c r="H134" s="1"/>
      <c r="I134" s="1"/>
      <c r="J134" s="1"/>
      <c r="K134" s="1"/>
    </row>
    <row r="135" spans="1:11" ht="15.75" customHeight="1">
      <c r="A135" s="47"/>
      <c r="B135" s="48"/>
      <c r="C135" s="48"/>
      <c r="D135" s="1"/>
      <c r="E135" s="1"/>
      <c r="F135" s="1"/>
      <c r="G135" s="1"/>
      <c r="H135" s="1"/>
      <c r="I135" s="1"/>
      <c r="J135" s="1"/>
      <c r="K135" s="1"/>
    </row>
    <row r="136" spans="1:11" ht="15.75" customHeight="1">
      <c r="A136" s="47"/>
      <c r="B136" s="48"/>
      <c r="C136" s="48"/>
      <c r="D136" s="1"/>
      <c r="E136" s="1"/>
      <c r="F136" s="1"/>
      <c r="G136" s="1"/>
      <c r="H136" s="1"/>
      <c r="I136" s="1"/>
      <c r="J136" s="1"/>
      <c r="K136" s="1"/>
    </row>
    <row r="137" spans="1:11" ht="15.75" customHeight="1">
      <c r="A137" s="47"/>
      <c r="B137" s="48"/>
      <c r="C137" s="48"/>
      <c r="D137" s="1"/>
      <c r="E137" s="1"/>
      <c r="F137" s="1"/>
      <c r="G137" s="1"/>
      <c r="H137" s="1"/>
      <c r="I137" s="1"/>
      <c r="J137" s="1"/>
      <c r="K137" s="1"/>
    </row>
    <row r="138" spans="1:11" ht="15.75" customHeight="1">
      <c r="A138" s="47"/>
      <c r="B138" s="48"/>
      <c r="C138" s="48"/>
      <c r="D138" s="1"/>
      <c r="E138" s="1"/>
      <c r="F138" s="1"/>
      <c r="G138" s="1"/>
      <c r="H138" s="1"/>
      <c r="I138" s="1"/>
      <c r="J138" s="1"/>
      <c r="K138" s="1"/>
    </row>
    <row r="139" spans="1:11" ht="15.75" customHeight="1">
      <c r="A139" s="47"/>
      <c r="B139" s="48"/>
      <c r="C139" s="48"/>
      <c r="D139" s="1"/>
      <c r="E139" s="1"/>
      <c r="F139" s="1"/>
      <c r="G139" s="1"/>
      <c r="H139" s="1"/>
      <c r="I139" s="1"/>
      <c r="J139" s="1"/>
      <c r="K139" s="1"/>
    </row>
    <row r="140" spans="1:11" ht="15.75" customHeight="1">
      <c r="A140" s="47"/>
      <c r="B140" s="48"/>
      <c r="C140" s="48"/>
      <c r="D140" s="1"/>
      <c r="E140" s="1"/>
      <c r="F140" s="1"/>
      <c r="G140" s="1"/>
      <c r="H140" s="1"/>
      <c r="I140" s="1"/>
      <c r="J140" s="1"/>
      <c r="K140" s="1"/>
    </row>
    <row r="141" spans="1:11" ht="15.75" customHeight="1">
      <c r="A141" s="47"/>
      <c r="B141" s="48"/>
      <c r="C141" s="48"/>
      <c r="D141" s="1"/>
      <c r="E141" s="1"/>
      <c r="F141" s="1"/>
      <c r="G141" s="1"/>
      <c r="H141" s="1"/>
      <c r="I141" s="1"/>
      <c r="J141" s="1"/>
      <c r="K141" s="1"/>
    </row>
    <row r="142" spans="1:11" ht="15.75" customHeight="1">
      <c r="A142" s="47"/>
      <c r="B142" s="48"/>
      <c r="C142" s="48"/>
      <c r="D142" s="1"/>
      <c r="E142" s="1"/>
      <c r="F142" s="1"/>
      <c r="G142" s="1"/>
      <c r="H142" s="1"/>
      <c r="I142" s="1"/>
      <c r="J142" s="1"/>
      <c r="K142" s="1"/>
    </row>
    <row r="143" spans="1:11" ht="15.75" customHeight="1">
      <c r="A143" s="47"/>
      <c r="B143" s="48"/>
      <c r="C143" s="48"/>
      <c r="D143" s="1"/>
      <c r="E143" s="1"/>
      <c r="F143" s="1"/>
      <c r="G143" s="1"/>
      <c r="H143" s="1"/>
      <c r="I143" s="1"/>
      <c r="J143" s="1"/>
      <c r="K143" s="1"/>
    </row>
    <row r="144" spans="1:11" ht="15.75" customHeight="1">
      <c r="A144" s="47"/>
      <c r="B144" s="48"/>
      <c r="C144" s="48"/>
      <c r="D144" s="1"/>
      <c r="E144" s="1"/>
      <c r="F144" s="1"/>
      <c r="G144" s="1"/>
      <c r="H144" s="1"/>
      <c r="I144" s="1"/>
      <c r="J144" s="1"/>
      <c r="K144" s="1"/>
    </row>
    <row r="145" spans="1:11" ht="15.75" customHeight="1">
      <c r="A145" s="47"/>
      <c r="B145" s="48"/>
      <c r="C145" s="48"/>
      <c r="D145" s="1"/>
      <c r="E145" s="1"/>
      <c r="F145" s="1"/>
      <c r="G145" s="1"/>
      <c r="H145" s="1"/>
      <c r="I145" s="1"/>
      <c r="J145" s="1"/>
      <c r="K145" s="1"/>
    </row>
    <row r="146" spans="1:11" ht="15.75" customHeight="1">
      <c r="A146" s="47"/>
      <c r="B146" s="48"/>
      <c r="C146" s="48"/>
      <c r="D146" s="1"/>
      <c r="E146" s="1"/>
      <c r="F146" s="1"/>
      <c r="G146" s="1"/>
      <c r="H146" s="1"/>
      <c r="I146" s="1"/>
      <c r="J146" s="1"/>
      <c r="K146" s="1"/>
    </row>
    <row r="147" spans="1:11" ht="15.75" customHeight="1">
      <c r="A147" s="47"/>
      <c r="B147" s="48"/>
      <c r="C147" s="48"/>
      <c r="D147" s="1"/>
      <c r="E147" s="1"/>
      <c r="F147" s="1"/>
      <c r="G147" s="1"/>
      <c r="H147" s="1"/>
      <c r="I147" s="1"/>
      <c r="J147" s="1"/>
      <c r="K147" s="1"/>
    </row>
    <row r="148" spans="1:11" ht="15.75" customHeight="1">
      <c r="A148" s="47"/>
      <c r="B148" s="48"/>
      <c r="C148" s="48"/>
      <c r="D148" s="1"/>
      <c r="E148" s="1"/>
      <c r="F148" s="1"/>
      <c r="G148" s="1"/>
      <c r="H148" s="1"/>
      <c r="I148" s="1"/>
      <c r="J148" s="1"/>
      <c r="K148" s="1"/>
    </row>
    <row r="149" spans="1:11" ht="15.75" customHeight="1">
      <c r="A149" s="47"/>
      <c r="B149" s="48"/>
      <c r="C149" s="48"/>
      <c r="D149" s="1"/>
      <c r="E149" s="1"/>
      <c r="F149" s="1"/>
      <c r="G149" s="1"/>
      <c r="H149" s="1"/>
      <c r="I149" s="1"/>
      <c r="J149" s="1"/>
      <c r="K149" s="1"/>
    </row>
    <row r="150" spans="1:11" ht="15.75" customHeight="1">
      <c r="A150" s="47"/>
      <c r="B150" s="48"/>
      <c r="C150" s="48"/>
      <c r="D150" s="1"/>
      <c r="E150" s="1"/>
      <c r="F150" s="1"/>
      <c r="G150" s="1"/>
      <c r="H150" s="1"/>
      <c r="I150" s="1"/>
      <c r="J150" s="1"/>
      <c r="K150" s="1"/>
    </row>
    <row r="151" spans="1:11" ht="15.75" customHeight="1">
      <c r="A151" s="47"/>
      <c r="B151" s="48"/>
      <c r="C151" s="48"/>
      <c r="D151" s="1"/>
      <c r="E151" s="1"/>
      <c r="F151" s="1"/>
      <c r="G151" s="1"/>
      <c r="H151" s="1"/>
      <c r="I151" s="1"/>
      <c r="J151" s="1"/>
      <c r="K151" s="1"/>
    </row>
    <row r="152" spans="1:11" ht="15.75" customHeight="1">
      <c r="A152" s="47"/>
      <c r="B152" s="48"/>
      <c r="C152" s="48"/>
      <c r="D152" s="1"/>
      <c r="E152" s="1"/>
      <c r="F152" s="1"/>
      <c r="G152" s="1"/>
      <c r="H152" s="1"/>
      <c r="I152" s="1"/>
      <c r="J152" s="1"/>
      <c r="K152" s="1"/>
    </row>
    <row r="153" spans="1:11" ht="15.75" customHeight="1">
      <c r="A153" s="47"/>
      <c r="B153" s="48"/>
      <c r="C153" s="48"/>
      <c r="D153" s="1"/>
      <c r="E153" s="1"/>
      <c r="F153" s="1"/>
      <c r="G153" s="1"/>
      <c r="H153" s="1"/>
      <c r="I153" s="1"/>
      <c r="J153" s="1"/>
      <c r="K153" s="1"/>
    </row>
    <row r="154" spans="1:11" ht="15.75" customHeight="1">
      <c r="A154" s="47"/>
      <c r="B154" s="48"/>
      <c r="C154" s="48"/>
      <c r="D154" s="1"/>
      <c r="E154" s="1"/>
      <c r="F154" s="1"/>
      <c r="G154" s="1"/>
      <c r="H154" s="1"/>
      <c r="I154" s="1"/>
      <c r="J154" s="1"/>
      <c r="K154" s="1"/>
    </row>
    <row r="155" spans="1:11" ht="15.75" customHeight="1">
      <c r="A155" s="47"/>
      <c r="B155" s="48"/>
      <c r="C155" s="48"/>
      <c r="D155" s="1"/>
      <c r="E155" s="1"/>
      <c r="F155" s="1"/>
      <c r="G155" s="1"/>
      <c r="H155" s="1"/>
      <c r="I155" s="1"/>
      <c r="J155" s="1"/>
      <c r="K155" s="1"/>
    </row>
    <row r="156" spans="1:11" ht="15.75" customHeight="1">
      <c r="A156" s="47"/>
      <c r="B156" s="48"/>
      <c r="C156" s="48"/>
      <c r="D156" s="1"/>
      <c r="E156" s="1"/>
      <c r="F156" s="1"/>
      <c r="G156" s="1"/>
      <c r="H156" s="1"/>
      <c r="I156" s="1"/>
      <c r="J156" s="1"/>
      <c r="K156" s="1"/>
    </row>
    <row r="157" spans="1:11" ht="15.75" customHeight="1">
      <c r="A157" s="47"/>
      <c r="B157" s="48"/>
      <c r="C157" s="48"/>
      <c r="D157" s="1"/>
      <c r="E157" s="1"/>
      <c r="F157" s="1"/>
      <c r="G157" s="1"/>
      <c r="H157" s="1"/>
      <c r="I157" s="1"/>
      <c r="J157" s="1"/>
      <c r="K157" s="1"/>
    </row>
    <row r="158" spans="1:11" ht="15.75" customHeight="1">
      <c r="A158" s="47"/>
      <c r="B158" s="48"/>
      <c r="C158" s="48"/>
      <c r="D158" s="1"/>
      <c r="E158" s="1"/>
      <c r="F158" s="1"/>
      <c r="G158" s="1"/>
      <c r="H158" s="1"/>
      <c r="I158" s="1"/>
      <c r="J158" s="1"/>
      <c r="K158" s="1"/>
    </row>
    <row r="159" spans="1:11" ht="15.75" customHeight="1">
      <c r="A159" s="47"/>
      <c r="B159" s="48"/>
      <c r="C159" s="48"/>
      <c r="D159" s="1"/>
      <c r="E159" s="1"/>
      <c r="F159" s="1"/>
      <c r="G159" s="1"/>
      <c r="H159" s="1"/>
      <c r="I159" s="1"/>
      <c r="J159" s="1"/>
      <c r="K159" s="1"/>
    </row>
    <row r="160" spans="1:11" ht="15.75" customHeight="1">
      <c r="A160" s="47"/>
      <c r="B160" s="48"/>
      <c r="C160" s="48"/>
      <c r="D160" s="1"/>
      <c r="E160" s="1"/>
      <c r="F160" s="1"/>
      <c r="G160" s="1"/>
      <c r="H160" s="1"/>
      <c r="I160" s="1"/>
      <c r="J160" s="1"/>
      <c r="K160" s="1"/>
    </row>
    <row r="161" spans="1:11" ht="15.75" customHeight="1">
      <c r="A161" s="47"/>
      <c r="B161" s="48"/>
      <c r="C161" s="48"/>
      <c r="D161" s="1"/>
      <c r="E161" s="1"/>
      <c r="F161" s="1"/>
      <c r="G161" s="1"/>
      <c r="H161" s="1"/>
      <c r="I161" s="1"/>
      <c r="J161" s="1"/>
      <c r="K161" s="1"/>
    </row>
    <row r="162" spans="1:11" ht="15.75" customHeight="1">
      <c r="A162" s="47"/>
      <c r="B162" s="48"/>
      <c r="C162" s="48"/>
      <c r="D162" s="1"/>
      <c r="E162" s="1"/>
      <c r="F162" s="1"/>
      <c r="G162" s="1"/>
      <c r="H162" s="1"/>
      <c r="I162" s="1"/>
      <c r="J162" s="1"/>
      <c r="K162" s="1"/>
    </row>
    <row r="163" spans="1:11" ht="15.75" customHeight="1">
      <c r="A163" s="47"/>
      <c r="B163" s="48"/>
      <c r="C163" s="48"/>
      <c r="D163" s="1"/>
      <c r="E163" s="1"/>
      <c r="F163" s="1"/>
      <c r="G163" s="1"/>
      <c r="H163" s="1"/>
      <c r="I163" s="1"/>
      <c r="J163" s="1"/>
      <c r="K163" s="1"/>
    </row>
    <row r="164" spans="1:11" ht="15.75" customHeight="1">
      <c r="A164" s="47"/>
      <c r="B164" s="48"/>
      <c r="C164" s="48"/>
      <c r="D164" s="1"/>
      <c r="E164" s="1"/>
      <c r="F164" s="1"/>
      <c r="G164" s="1"/>
      <c r="H164" s="1"/>
      <c r="I164" s="1"/>
      <c r="J164" s="1"/>
      <c r="K164" s="1"/>
    </row>
    <row r="165" spans="1:11" ht="15.75" customHeight="1">
      <c r="A165" s="47"/>
      <c r="B165" s="48"/>
      <c r="C165" s="48"/>
      <c r="D165" s="1"/>
      <c r="E165" s="1"/>
      <c r="F165" s="1"/>
      <c r="G165" s="1"/>
      <c r="H165" s="1"/>
      <c r="I165" s="1"/>
      <c r="J165" s="1"/>
      <c r="K165" s="1"/>
    </row>
    <row r="166" spans="1:11" ht="15.75" customHeight="1">
      <c r="A166" s="47"/>
      <c r="B166" s="48"/>
      <c r="C166" s="48"/>
      <c r="D166" s="1"/>
      <c r="E166" s="1"/>
      <c r="F166" s="1"/>
      <c r="G166" s="1"/>
      <c r="H166" s="1"/>
      <c r="I166" s="1"/>
      <c r="J166" s="1"/>
      <c r="K166" s="1"/>
    </row>
    <row r="167" spans="1:11" ht="15.75" customHeight="1">
      <c r="A167" s="47"/>
      <c r="B167" s="48"/>
      <c r="C167" s="48"/>
      <c r="D167" s="1"/>
      <c r="E167" s="1"/>
      <c r="F167" s="1"/>
      <c r="G167" s="1"/>
      <c r="H167" s="1"/>
      <c r="I167" s="1"/>
      <c r="J167" s="1"/>
      <c r="K167" s="1"/>
    </row>
    <row r="168" spans="1:11" ht="15.75" customHeight="1">
      <c r="A168" s="47"/>
      <c r="B168" s="48"/>
      <c r="C168" s="48"/>
      <c r="D168" s="1"/>
      <c r="E168" s="1"/>
      <c r="F168" s="1"/>
      <c r="G168" s="1"/>
      <c r="H168" s="1"/>
      <c r="I168" s="1"/>
      <c r="J168" s="1"/>
      <c r="K168" s="1"/>
    </row>
    <row r="169" spans="1:11" ht="15.75" customHeight="1">
      <c r="A169" s="47"/>
      <c r="B169" s="48"/>
      <c r="C169" s="48"/>
      <c r="D169" s="1"/>
      <c r="E169" s="1"/>
      <c r="F169" s="1"/>
      <c r="G169" s="1"/>
      <c r="H169" s="1"/>
      <c r="I169" s="1"/>
      <c r="J169" s="1"/>
      <c r="K169" s="1"/>
    </row>
    <row r="170" spans="1:11" ht="15.75" customHeight="1">
      <c r="A170" s="47"/>
      <c r="B170" s="48"/>
      <c r="C170" s="48"/>
      <c r="D170" s="1"/>
      <c r="E170" s="1"/>
      <c r="F170" s="1"/>
      <c r="G170" s="1"/>
      <c r="H170" s="1"/>
      <c r="I170" s="1"/>
      <c r="J170" s="1"/>
      <c r="K170" s="1"/>
    </row>
    <row r="171" spans="1:11" ht="15.75" customHeight="1">
      <c r="A171" s="47"/>
      <c r="B171" s="48"/>
      <c r="C171" s="48"/>
      <c r="D171" s="1"/>
      <c r="E171" s="1"/>
      <c r="F171" s="1"/>
      <c r="G171" s="1"/>
      <c r="H171" s="1"/>
      <c r="I171" s="1"/>
      <c r="J171" s="1"/>
      <c r="K171" s="1"/>
    </row>
    <row r="172" spans="1:11" ht="15.75" customHeight="1">
      <c r="A172" s="47"/>
      <c r="B172" s="48"/>
      <c r="C172" s="48"/>
      <c r="D172" s="1"/>
      <c r="E172" s="1"/>
      <c r="F172" s="1"/>
      <c r="G172" s="1"/>
      <c r="H172" s="1"/>
      <c r="I172" s="1"/>
      <c r="J172" s="1"/>
      <c r="K172" s="1"/>
    </row>
    <row r="173" spans="1:11" ht="15.75" customHeight="1">
      <c r="A173" s="47"/>
      <c r="B173" s="48"/>
      <c r="C173" s="48"/>
      <c r="D173" s="1"/>
      <c r="E173" s="1"/>
      <c r="F173" s="1"/>
      <c r="G173" s="1"/>
      <c r="H173" s="1"/>
      <c r="I173" s="1"/>
      <c r="J173" s="1"/>
      <c r="K173" s="1"/>
    </row>
    <row r="174" spans="1:11" ht="15.75" customHeight="1">
      <c r="A174" s="47"/>
      <c r="B174" s="48"/>
      <c r="C174" s="48"/>
      <c r="D174" s="1"/>
      <c r="E174" s="1"/>
      <c r="F174" s="1"/>
      <c r="G174" s="1"/>
      <c r="H174" s="1"/>
      <c r="I174" s="1"/>
      <c r="J174" s="1"/>
      <c r="K174" s="1"/>
    </row>
    <row r="175" spans="1:11" ht="15.75" customHeight="1">
      <c r="A175" s="47"/>
      <c r="B175" s="48"/>
      <c r="C175" s="48"/>
      <c r="D175" s="1"/>
      <c r="E175" s="1"/>
      <c r="F175" s="1"/>
      <c r="G175" s="1"/>
      <c r="H175" s="1"/>
      <c r="I175" s="1"/>
      <c r="J175" s="1"/>
      <c r="K175" s="1"/>
    </row>
    <row r="176" spans="1:11" ht="15.75" customHeight="1">
      <c r="A176" s="47"/>
      <c r="B176" s="48"/>
      <c r="C176" s="48"/>
      <c r="D176" s="1"/>
      <c r="E176" s="1"/>
      <c r="F176" s="1"/>
      <c r="G176" s="1"/>
      <c r="H176" s="1"/>
      <c r="I176" s="1"/>
      <c r="J176" s="1"/>
      <c r="K176" s="1"/>
    </row>
    <row r="177" spans="1:11" ht="15.75" customHeight="1">
      <c r="A177" s="47"/>
      <c r="B177" s="48"/>
      <c r="C177" s="48"/>
      <c r="D177" s="1"/>
      <c r="E177" s="1"/>
      <c r="F177" s="1"/>
      <c r="G177" s="1"/>
      <c r="H177" s="1"/>
      <c r="I177" s="1"/>
      <c r="J177" s="1"/>
      <c r="K177" s="1"/>
    </row>
    <row r="178" spans="1:11" ht="15.75" customHeight="1">
      <c r="A178" s="47"/>
      <c r="B178" s="48"/>
      <c r="C178" s="48"/>
      <c r="D178" s="1"/>
      <c r="E178" s="1"/>
      <c r="F178" s="1"/>
      <c r="G178" s="1"/>
      <c r="H178" s="1"/>
      <c r="I178" s="1"/>
      <c r="J178" s="1"/>
      <c r="K178" s="1"/>
    </row>
    <row r="179" spans="1:11" ht="15.75" customHeight="1">
      <c r="A179" s="47"/>
      <c r="B179" s="48"/>
      <c r="C179" s="48"/>
      <c r="D179" s="1"/>
      <c r="E179" s="1"/>
      <c r="F179" s="1"/>
      <c r="G179" s="1"/>
      <c r="H179" s="1"/>
      <c r="I179" s="1"/>
      <c r="J179" s="1"/>
      <c r="K179" s="1"/>
    </row>
    <row r="180" spans="1:11" ht="15.75" customHeight="1">
      <c r="A180" s="47"/>
      <c r="B180" s="48"/>
      <c r="C180" s="48"/>
      <c r="D180" s="1"/>
      <c r="E180" s="1"/>
      <c r="F180" s="1"/>
      <c r="G180" s="1"/>
      <c r="H180" s="1"/>
      <c r="I180" s="1"/>
      <c r="J180" s="1"/>
      <c r="K180" s="1"/>
    </row>
    <row r="181" spans="1:11" ht="15.75" customHeight="1">
      <c r="A181" s="47"/>
      <c r="B181" s="48"/>
      <c r="C181" s="48"/>
      <c r="D181" s="1"/>
      <c r="E181" s="1"/>
      <c r="F181" s="1"/>
      <c r="G181" s="1"/>
      <c r="H181" s="1"/>
      <c r="I181" s="1"/>
      <c r="J181" s="1"/>
      <c r="K181" s="1"/>
    </row>
    <row r="182" spans="1:11" ht="15.75" customHeight="1">
      <c r="A182" s="47"/>
      <c r="B182" s="48"/>
      <c r="C182" s="48"/>
      <c r="D182" s="1"/>
      <c r="E182" s="1"/>
      <c r="F182" s="1"/>
      <c r="G182" s="1"/>
      <c r="H182" s="1"/>
      <c r="I182" s="1"/>
      <c r="J182" s="1"/>
      <c r="K182" s="1"/>
    </row>
    <row r="183" spans="1:11" ht="15.75" customHeight="1">
      <c r="A183" s="47"/>
      <c r="B183" s="48"/>
      <c r="C183" s="48"/>
      <c r="D183" s="1"/>
      <c r="E183" s="1"/>
      <c r="F183" s="1"/>
      <c r="G183" s="1"/>
      <c r="H183" s="1"/>
      <c r="I183" s="1"/>
      <c r="J183" s="1"/>
      <c r="K183" s="1"/>
    </row>
    <row r="184" spans="1:11" ht="15.75" customHeight="1">
      <c r="A184" s="47"/>
      <c r="B184" s="48"/>
      <c r="C184" s="48"/>
      <c r="D184" s="1"/>
      <c r="E184" s="1"/>
      <c r="F184" s="1"/>
      <c r="G184" s="1"/>
      <c r="H184" s="1"/>
      <c r="I184" s="1"/>
      <c r="J184" s="1"/>
      <c r="K184" s="1"/>
    </row>
    <row r="185" spans="1:11" ht="15.75" customHeight="1">
      <c r="A185" s="47"/>
      <c r="B185" s="48"/>
      <c r="C185" s="48"/>
      <c r="D185" s="1"/>
      <c r="E185" s="1"/>
      <c r="F185" s="1"/>
      <c r="G185" s="1"/>
      <c r="H185" s="1"/>
      <c r="I185" s="1"/>
      <c r="J185" s="1"/>
      <c r="K185" s="1"/>
    </row>
    <row r="186" spans="1:11" ht="15.75" customHeight="1">
      <c r="A186" s="47"/>
      <c r="B186" s="48"/>
      <c r="C186" s="48"/>
      <c r="D186" s="1"/>
      <c r="E186" s="1"/>
      <c r="F186" s="1"/>
      <c r="G186" s="1"/>
      <c r="H186" s="1"/>
      <c r="I186" s="1"/>
      <c r="J186" s="1"/>
      <c r="K186" s="1"/>
    </row>
    <row r="187" spans="1:11" ht="15.75" customHeight="1">
      <c r="A187" s="47"/>
      <c r="B187" s="48"/>
      <c r="C187" s="48"/>
      <c r="D187" s="1"/>
      <c r="E187" s="1"/>
      <c r="F187" s="1"/>
      <c r="G187" s="1"/>
      <c r="H187" s="1"/>
      <c r="I187" s="1"/>
      <c r="J187" s="1"/>
      <c r="K187" s="1"/>
    </row>
    <row r="188" spans="1:11" ht="15.75" customHeight="1">
      <c r="A188" s="47"/>
      <c r="B188" s="48"/>
      <c r="C188" s="48"/>
      <c r="D188" s="1"/>
      <c r="E188" s="1"/>
      <c r="F188" s="1"/>
      <c r="G188" s="1"/>
      <c r="H188" s="1"/>
      <c r="I188" s="1"/>
      <c r="J188" s="1"/>
      <c r="K188" s="1"/>
    </row>
    <row r="189" spans="1:11" ht="15.75" customHeight="1">
      <c r="A189" s="47"/>
      <c r="B189" s="48"/>
      <c r="C189" s="48"/>
      <c r="D189" s="1"/>
      <c r="E189" s="1"/>
      <c r="F189" s="1"/>
      <c r="G189" s="1"/>
      <c r="H189" s="1"/>
      <c r="I189" s="1"/>
      <c r="J189" s="1"/>
      <c r="K189" s="1"/>
    </row>
    <row r="190" spans="1:11" ht="15.75" customHeight="1">
      <c r="A190" s="47"/>
      <c r="B190" s="48"/>
      <c r="C190" s="48"/>
      <c r="D190" s="1"/>
      <c r="E190" s="1"/>
      <c r="F190" s="1"/>
      <c r="G190" s="1"/>
      <c r="H190" s="1"/>
      <c r="I190" s="1"/>
      <c r="J190" s="1"/>
      <c r="K190" s="1"/>
    </row>
    <row r="191" spans="1:11" ht="15.75" customHeight="1">
      <c r="A191" s="47"/>
      <c r="B191" s="48"/>
      <c r="C191" s="48"/>
      <c r="D191" s="1"/>
      <c r="E191" s="1"/>
      <c r="F191" s="1"/>
      <c r="G191" s="1"/>
      <c r="H191" s="1"/>
      <c r="I191" s="1"/>
      <c r="J191" s="1"/>
      <c r="K191" s="1"/>
    </row>
    <row r="192" spans="1:11" ht="15.75" customHeight="1">
      <c r="A192" s="47"/>
      <c r="B192" s="48"/>
      <c r="C192" s="48"/>
      <c r="D192" s="1"/>
      <c r="E192" s="1"/>
      <c r="F192" s="1"/>
      <c r="G192" s="1"/>
      <c r="H192" s="1"/>
      <c r="I192" s="1"/>
      <c r="J192" s="1"/>
      <c r="K192" s="1"/>
    </row>
    <row r="193" spans="1:11" ht="15.75" customHeight="1">
      <c r="A193" s="47"/>
      <c r="B193" s="48"/>
      <c r="C193" s="48"/>
      <c r="D193" s="1"/>
      <c r="E193" s="1"/>
      <c r="F193" s="1"/>
      <c r="G193" s="1"/>
      <c r="H193" s="1"/>
      <c r="I193" s="1"/>
      <c r="J193" s="1"/>
      <c r="K193" s="1"/>
    </row>
    <row r="194" spans="1:11" ht="15.75" customHeight="1">
      <c r="A194" s="47"/>
      <c r="B194" s="48"/>
      <c r="C194" s="48"/>
      <c r="D194" s="1"/>
      <c r="E194" s="1"/>
      <c r="F194" s="1"/>
      <c r="G194" s="1"/>
      <c r="H194" s="1"/>
      <c r="I194" s="1"/>
      <c r="J194" s="1"/>
      <c r="K194" s="1"/>
    </row>
    <row r="195" spans="1:11" ht="15.75" customHeight="1">
      <c r="A195" s="47"/>
      <c r="B195" s="48"/>
      <c r="C195" s="48"/>
      <c r="D195" s="1"/>
      <c r="E195" s="1"/>
      <c r="F195" s="1"/>
      <c r="G195" s="1"/>
      <c r="H195" s="1"/>
      <c r="I195" s="1"/>
      <c r="J195" s="1"/>
      <c r="K195" s="1"/>
    </row>
    <row r="196" spans="1:11" ht="15.75" customHeight="1">
      <c r="A196" s="47"/>
      <c r="B196" s="48"/>
      <c r="C196" s="48"/>
      <c r="D196" s="1"/>
      <c r="E196" s="1"/>
      <c r="F196" s="1"/>
      <c r="G196" s="1"/>
      <c r="H196" s="1"/>
      <c r="I196" s="1"/>
      <c r="J196" s="1"/>
      <c r="K196" s="1"/>
    </row>
    <row r="197" spans="1:11" ht="15.75" customHeight="1">
      <c r="A197" s="47"/>
      <c r="B197" s="48"/>
      <c r="C197" s="48"/>
      <c r="D197" s="1"/>
      <c r="E197" s="1"/>
      <c r="F197" s="1"/>
      <c r="G197" s="1"/>
      <c r="H197" s="1"/>
      <c r="I197" s="1"/>
      <c r="J197" s="1"/>
      <c r="K197" s="1"/>
    </row>
    <row r="198" spans="1:11" ht="15.75" customHeight="1">
      <c r="A198" s="47"/>
      <c r="B198" s="48"/>
      <c r="C198" s="48"/>
      <c r="D198" s="1"/>
      <c r="E198" s="1"/>
      <c r="F198" s="1"/>
      <c r="G198" s="1"/>
      <c r="H198" s="1"/>
      <c r="I198" s="1"/>
      <c r="J198" s="1"/>
      <c r="K198" s="1"/>
    </row>
    <row r="199" spans="1:11" ht="15.75" customHeight="1">
      <c r="A199" s="47"/>
      <c r="B199" s="48"/>
      <c r="C199" s="48"/>
      <c r="D199" s="1"/>
      <c r="E199" s="1"/>
      <c r="F199" s="1"/>
      <c r="G199" s="1"/>
      <c r="H199" s="1"/>
      <c r="I199" s="1"/>
      <c r="J199" s="1"/>
      <c r="K199" s="1"/>
    </row>
    <row r="200" spans="1:11" ht="15.75" customHeight="1">
      <c r="A200" s="47"/>
      <c r="B200" s="48"/>
      <c r="C200" s="48"/>
      <c r="D200" s="1"/>
      <c r="E200" s="1"/>
      <c r="F200" s="1"/>
      <c r="G200" s="1"/>
      <c r="H200" s="1"/>
      <c r="I200" s="1"/>
      <c r="J200" s="1"/>
      <c r="K200" s="1"/>
    </row>
    <row r="201" spans="1:11" ht="15.75" customHeight="1">
      <c r="A201" s="47"/>
      <c r="B201" s="48"/>
      <c r="C201" s="48"/>
      <c r="D201" s="1"/>
      <c r="E201" s="1"/>
      <c r="F201" s="1"/>
      <c r="G201" s="1"/>
      <c r="H201" s="1"/>
      <c r="I201" s="1"/>
      <c r="J201" s="1"/>
      <c r="K201" s="1"/>
    </row>
    <row r="202" spans="1:11" ht="15.75" customHeight="1">
      <c r="A202" s="47"/>
      <c r="B202" s="48"/>
      <c r="C202" s="48"/>
      <c r="D202" s="1"/>
      <c r="E202" s="1"/>
      <c r="F202" s="1"/>
      <c r="G202" s="1"/>
      <c r="H202" s="1"/>
      <c r="I202" s="1"/>
      <c r="J202" s="1"/>
      <c r="K202" s="1"/>
    </row>
    <row r="203" spans="1:11" ht="15.75" customHeight="1">
      <c r="A203" s="47"/>
      <c r="B203" s="48"/>
      <c r="C203" s="48"/>
      <c r="D203" s="1"/>
      <c r="E203" s="1"/>
      <c r="F203" s="1"/>
      <c r="G203" s="1"/>
      <c r="H203" s="1"/>
      <c r="I203" s="1"/>
      <c r="J203" s="1"/>
      <c r="K203" s="1"/>
    </row>
    <row r="204" spans="1:11" ht="15.75" customHeight="1">
      <c r="A204" s="47"/>
      <c r="B204" s="48"/>
      <c r="C204" s="48"/>
      <c r="D204" s="1"/>
      <c r="E204" s="1"/>
      <c r="F204" s="1"/>
      <c r="G204" s="1"/>
      <c r="H204" s="1"/>
      <c r="I204" s="1"/>
      <c r="J204" s="1"/>
      <c r="K204" s="1"/>
    </row>
    <row r="205" spans="1:11" ht="15.75" customHeight="1">
      <c r="A205" s="47"/>
      <c r="B205" s="48"/>
      <c r="C205" s="48"/>
      <c r="D205" s="1"/>
      <c r="E205" s="1"/>
      <c r="F205" s="1"/>
      <c r="G205" s="1"/>
      <c r="H205" s="1"/>
      <c r="I205" s="1"/>
      <c r="J205" s="1"/>
      <c r="K205" s="1"/>
    </row>
    <row r="206" spans="1:11" ht="15.75" customHeight="1">
      <c r="A206" s="47"/>
      <c r="B206" s="48"/>
      <c r="C206" s="48"/>
      <c r="D206" s="1"/>
      <c r="E206" s="1"/>
      <c r="F206" s="1"/>
      <c r="G206" s="1"/>
      <c r="H206" s="1"/>
      <c r="I206" s="1"/>
      <c r="J206" s="1"/>
      <c r="K206" s="1"/>
    </row>
    <row r="207" spans="1:11" ht="15.75" customHeight="1">
      <c r="A207" s="47"/>
      <c r="B207" s="48"/>
      <c r="C207" s="48"/>
      <c r="D207" s="1"/>
      <c r="E207" s="1"/>
      <c r="F207" s="1"/>
      <c r="G207" s="1"/>
      <c r="H207" s="1"/>
      <c r="I207" s="1"/>
      <c r="J207" s="1"/>
      <c r="K207" s="1"/>
    </row>
    <row r="208" spans="1:11" ht="15.75" customHeight="1">
      <c r="A208" s="47"/>
      <c r="B208" s="48"/>
      <c r="C208" s="48"/>
      <c r="D208" s="1"/>
      <c r="E208" s="1"/>
      <c r="F208" s="1"/>
      <c r="G208" s="1"/>
      <c r="H208" s="1"/>
      <c r="I208" s="1"/>
      <c r="J208" s="1"/>
      <c r="K208" s="1"/>
    </row>
    <row r="209" spans="1:11" ht="15.75" customHeight="1">
      <c r="A209" s="47"/>
      <c r="B209" s="48"/>
      <c r="C209" s="48"/>
      <c r="D209" s="1"/>
      <c r="E209" s="1"/>
      <c r="F209" s="1"/>
      <c r="G209" s="1"/>
      <c r="H209" s="1"/>
      <c r="I209" s="1"/>
      <c r="J209" s="1"/>
      <c r="K209" s="1"/>
    </row>
    <row r="210" spans="1:11" ht="15.75" customHeight="1">
      <c r="A210" s="47"/>
      <c r="B210" s="48"/>
      <c r="C210" s="48"/>
      <c r="D210" s="1"/>
      <c r="E210" s="1"/>
      <c r="F210" s="1"/>
      <c r="G210" s="1"/>
      <c r="H210" s="1"/>
      <c r="I210" s="1"/>
      <c r="J210" s="1"/>
      <c r="K210" s="1"/>
    </row>
    <row r="211" spans="1:11" ht="15.75" customHeight="1">
      <c r="A211" s="47"/>
      <c r="B211" s="48"/>
      <c r="C211" s="48"/>
      <c r="D211" s="1"/>
      <c r="E211" s="1"/>
      <c r="F211" s="1"/>
      <c r="G211" s="1"/>
      <c r="H211" s="1"/>
      <c r="I211" s="1"/>
      <c r="J211" s="1"/>
      <c r="K211" s="1"/>
    </row>
    <row r="212" spans="1:11" ht="15.75" customHeight="1">
      <c r="A212" s="47"/>
      <c r="B212" s="48"/>
      <c r="C212" s="48"/>
      <c r="D212" s="1"/>
      <c r="E212" s="1"/>
      <c r="F212" s="1"/>
      <c r="G212" s="1"/>
      <c r="H212" s="1"/>
      <c r="I212" s="1"/>
      <c r="J212" s="1"/>
      <c r="K212" s="1"/>
    </row>
    <row r="213" spans="1:11" ht="15.75" customHeight="1">
      <c r="A213" s="47"/>
      <c r="B213" s="48"/>
      <c r="C213" s="48"/>
      <c r="D213" s="1"/>
      <c r="E213" s="1"/>
      <c r="F213" s="1"/>
      <c r="G213" s="1"/>
      <c r="H213" s="1"/>
      <c r="I213" s="1"/>
      <c r="J213" s="1"/>
      <c r="K213" s="1"/>
    </row>
    <row r="214" spans="1:11" ht="15.75" customHeight="1">
      <c r="A214" s="47"/>
      <c r="B214" s="48"/>
      <c r="C214" s="48"/>
      <c r="D214" s="1"/>
      <c r="E214" s="1"/>
      <c r="F214" s="1"/>
      <c r="G214" s="1"/>
      <c r="H214" s="1"/>
      <c r="I214" s="1"/>
      <c r="J214" s="1"/>
      <c r="K214" s="1"/>
    </row>
    <row r="215" spans="1:11" ht="15.75" customHeight="1">
      <c r="A215" s="47"/>
      <c r="B215" s="48"/>
      <c r="C215" s="48"/>
      <c r="D215" s="1"/>
      <c r="E215" s="1"/>
      <c r="F215" s="1"/>
      <c r="G215" s="1"/>
      <c r="H215" s="1"/>
      <c r="I215" s="1"/>
      <c r="J215" s="1"/>
      <c r="K215" s="1"/>
    </row>
    <row r="216" spans="1:11" ht="15.75" customHeight="1">
      <c r="A216" s="47"/>
      <c r="B216" s="48"/>
      <c r="C216" s="48"/>
      <c r="D216" s="1"/>
      <c r="E216" s="1"/>
      <c r="F216" s="1"/>
      <c r="G216" s="1"/>
      <c r="H216" s="1"/>
      <c r="I216" s="1"/>
      <c r="J216" s="1"/>
      <c r="K216" s="1"/>
    </row>
    <row r="217" spans="1:11" ht="15.75" customHeight="1">
      <c r="A217" s="47"/>
      <c r="B217" s="48"/>
      <c r="C217" s="48"/>
      <c r="D217" s="1"/>
      <c r="E217" s="1"/>
      <c r="F217" s="1"/>
      <c r="G217" s="1"/>
      <c r="H217" s="1"/>
      <c r="I217" s="1"/>
      <c r="J217" s="1"/>
      <c r="K217" s="1"/>
    </row>
    <row r="218" spans="1:11" ht="15.75" customHeight="1">
      <c r="A218" s="47"/>
      <c r="B218" s="48"/>
      <c r="C218" s="48"/>
      <c r="D218" s="1"/>
      <c r="E218" s="1"/>
      <c r="F218" s="1"/>
      <c r="G218" s="1"/>
      <c r="H218" s="1"/>
      <c r="I218" s="1"/>
      <c r="J218" s="1"/>
      <c r="K218" s="1"/>
    </row>
    <row r="219" spans="1:11" ht="15.75" customHeight="1">
      <c r="A219" s="47"/>
      <c r="B219" s="48"/>
      <c r="C219" s="48"/>
      <c r="D219" s="1"/>
      <c r="E219" s="1"/>
      <c r="F219" s="1"/>
      <c r="G219" s="1"/>
      <c r="H219" s="1"/>
      <c r="I219" s="1"/>
      <c r="J219" s="1"/>
      <c r="K219" s="1"/>
    </row>
    <row r="220" spans="1:11" ht="15.75" customHeight="1">
      <c r="A220" s="47"/>
      <c r="B220" s="48"/>
      <c r="C220" s="48"/>
      <c r="D220" s="1"/>
      <c r="E220" s="1"/>
      <c r="F220" s="1"/>
      <c r="G220" s="1"/>
      <c r="H220" s="1"/>
      <c r="I220" s="1"/>
      <c r="J220" s="1"/>
      <c r="K220" s="1"/>
    </row>
    <row r="221" spans="1:11" ht="15.75" customHeight="1">
      <c r="A221" s="47"/>
      <c r="B221" s="48"/>
      <c r="C221" s="48"/>
      <c r="D221" s="1"/>
      <c r="E221" s="1"/>
      <c r="F221" s="1"/>
      <c r="G221" s="1"/>
      <c r="H221" s="1"/>
      <c r="I221" s="1"/>
      <c r="J221" s="1"/>
      <c r="K221" s="1"/>
    </row>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M8"/>
    <mergeCell ref="A9:M9"/>
    <mergeCell ref="A21:H21"/>
    <mergeCell ref="A2:M2"/>
    <mergeCell ref="A4:M4"/>
    <mergeCell ref="A5:M5"/>
    <mergeCell ref="A6:M6"/>
    <mergeCell ref="A7:M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D1000"/>
  <sheetViews>
    <sheetView workbookViewId="0"/>
  </sheetViews>
  <sheetFormatPr defaultColWidth="14.3984375" defaultRowHeight="15" customHeight="1"/>
  <cols>
    <col min="1" max="1" width="13.86328125" customWidth="1"/>
    <col min="2" max="2" width="15" customWidth="1"/>
    <col min="3" max="3" width="10.59765625" customWidth="1"/>
    <col min="4" max="4" width="12.1328125" customWidth="1"/>
    <col min="5" max="5" width="5.73046875" customWidth="1"/>
    <col min="6" max="6" width="5.86328125" customWidth="1"/>
    <col min="7" max="7" width="6" customWidth="1"/>
    <col min="8" max="9" width="9.1328125" customWidth="1"/>
    <col min="10" max="11" width="10.1328125" customWidth="1"/>
    <col min="12" max="12" width="8.86328125" customWidth="1"/>
    <col min="13" max="13" width="8" customWidth="1"/>
    <col min="14" max="14" width="11.3984375" customWidth="1"/>
    <col min="15" max="16" width="8" customWidth="1"/>
    <col min="17" max="19" width="8.73046875" customWidth="1"/>
    <col min="20" max="20" width="8.3984375" customWidth="1"/>
    <col min="21" max="21" width="10.265625" customWidth="1"/>
    <col min="22" max="22" width="9.1328125" customWidth="1"/>
    <col min="23" max="23" width="19.1328125" customWidth="1"/>
    <col min="24" max="24" width="9.1328125" customWidth="1"/>
    <col min="25" max="30" width="8" customWidth="1"/>
  </cols>
  <sheetData>
    <row r="1" spans="1:30" ht="14.25">
      <c r="A1" s="47"/>
      <c r="B1" s="48"/>
      <c r="C1" s="48"/>
      <c r="D1" s="48"/>
      <c r="E1" s="48"/>
      <c r="F1" s="48"/>
      <c r="G1" s="1"/>
      <c r="H1" s="1"/>
      <c r="I1" s="1"/>
      <c r="J1" s="1"/>
      <c r="K1" s="1"/>
      <c r="L1" s="1"/>
      <c r="M1" s="1"/>
      <c r="N1" s="1"/>
      <c r="O1" s="1"/>
      <c r="P1" s="1"/>
      <c r="Q1" s="1"/>
      <c r="R1" s="1"/>
      <c r="S1" s="1"/>
      <c r="T1" s="1"/>
      <c r="U1" s="1"/>
      <c r="V1" s="1"/>
      <c r="W1" s="1"/>
      <c r="X1" s="1"/>
    </row>
    <row r="2" spans="1:30" ht="35.25" customHeight="1">
      <c r="A2" s="282" t="s">
        <v>134</v>
      </c>
      <c r="B2" s="276"/>
      <c r="C2" s="276"/>
      <c r="D2" s="276"/>
      <c r="E2" s="276"/>
      <c r="F2" s="276"/>
      <c r="G2" s="276"/>
      <c r="H2" s="276"/>
      <c r="I2" s="276"/>
      <c r="J2" s="276"/>
      <c r="K2" s="276"/>
      <c r="L2" s="276"/>
      <c r="M2" s="276"/>
      <c r="N2" s="276"/>
      <c r="O2" s="276"/>
      <c r="P2" s="276"/>
      <c r="Q2" s="276"/>
      <c r="R2" s="276"/>
      <c r="S2" s="276"/>
      <c r="T2" s="276"/>
      <c r="U2" s="276"/>
      <c r="V2" s="277"/>
      <c r="W2" s="49"/>
      <c r="X2" s="49"/>
      <c r="Y2" s="50"/>
      <c r="Z2" s="50"/>
      <c r="AA2" s="50"/>
      <c r="AB2" s="50"/>
      <c r="AC2" s="50"/>
      <c r="AD2" s="50"/>
    </row>
    <row r="3" spans="1:30" ht="14.25">
      <c r="A3" s="50"/>
      <c r="B3" s="50"/>
      <c r="C3" s="50"/>
      <c r="D3" s="50"/>
      <c r="E3" s="50"/>
      <c r="F3" s="50"/>
      <c r="G3" s="50"/>
      <c r="H3" s="49"/>
      <c r="I3" s="49"/>
      <c r="J3" s="50"/>
      <c r="K3" s="50"/>
      <c r="L3" s="50"/>
      <c r="M3" s="50"/>
      <c r="N3" s="50"/>
      <c r="O3" s="50"/>
      <c r="P3" s="50"/>
      <c r="Q3" s="50"/>
      <c r="R3" s="50"/>
      <c r="S3" s="50"/>
      <c r="T3" s="50"/>
      <c r="U3" s="49"/>
      <c r="V3" s="49"/>
      <c r="W3" s="49"/>
      <c r="X3" s="49"/>
      <c r="Y3" s="50"/>
      <c r="Z3" s="50"/>
      <c r="AA3" s="50"/>
      <c r="AB3" s="50"/>
      <c r="AC3" s="50"/>
      <c r="AD3" s="50"/>
    </row>
    <row r="4" spans="1:30" ht="22.5" customHeight="1">
      <c r="A4" s="275" t="s">
        <v>135</v>
      </c>
      <c r="B4" s="276"/>
      <c r="C4" s="276"/>
      <c r="D4" s="276"/>
      <c r="E4" s="276"/>
      <c r="F4" s="276"/>
      <c r="G4" s="276"/>
      <c r="H4" s="276"/>
      <c r="I4" s="276"/>
      <c r="J4" s="276"/>
      <c r="K4" s="276"/>
      <c r="L4" s="276"/>
      <c r="M4" s="276"/>
      <c r="N4" s="276"/>
      <c r="O4" s="276"/>
      <c r="P4" s="276"/>
      <c r="Q4" s="276"/>
      <c r="R4" s="276"/>
      <c r="S4" s="276"/>
      <c r="T4" s="276"/>
      <c r="U4" s="276"/>
      <c r="V4" s="277"/>
      <c r="W4" s="49"/>
      <c r="X4" s="49"/>
      <c r="Y4" s="50"/>
      <c r="Z4" s="50"/>
      <c r="AA4" s="50"/>
      <c r="AB4" s="50"/>
      <c r="AC4" s="50"/>
      <c r="AD4" s="50"/>
    </row>
    <row r="5" spans="1:30" ht="19.5" customHeight="1">
      <c r="A5" s="275" t="s">
        <v>136</v>
      </c>
      <c r="B5" s="276"/>
      <c r="C5" s="276"/>
      <c r="D5" s="276"/>
      <c r="E5" s="276"/>
      <c r="F5" s="276"/>
      <c r="G5" s="276"/>
      <c r="H5" s="276"/>
      <c r="I5" s="276"/>
      <c r="J5" s="276"/>
      <c r="K5" s="276"/>
      <c r="L5" s="276"/>
      <c r="M5" s="276"/>
      <c r="N5" s="276"/>
      <c r="O5" s="276"/>
      <c r="P5" s="276"/>
      <c r="Q5" s="276"/>
      <c r="R5" s="276"/>
      <c r="S5" s="276"/>
      <c r="T5" s="276"/>
      <c r="U5" s="276"/>
      <c r="V5" s="277"/>
      <c r="W5" s="49"/>
      <c r="X5" s="49"/>
      <c r="Y5" s="50"/>
      <c r="Z5" s="50"/>
      <c r="AA5" s="50"/>
      <c r="AB5" s="50"/>
      <c r="AC5" s="50"/>
      <c r="AD5" s="50"/>
    </row>
    <row r="6" spans="1:30" ht="14.25" customHeight="1">
      <c r="A6" s="275" t="s">
        <v>137</v>
      </c>
      <c r="B6" s="276"/>
      <c r="C6" s="276"/>
      <c r="D6" s="276"/>
      <c r="E6" s="276"/>
      <c r="F6" s="276"/>
      <c r="G6" s="276"/>
      <c r="H6" s="276"/>
      <c r="I6" s="276"/>
      <c r="J6" s="276"/>
      <c r="K6" s="276"/>
      <c r="L6" s="276"/>
      <c r="M6" s="276"/>
      <c r="N6" s="276"/>
      <c r="O6" s="276"/>
      <c r="P6" s="276"/>
      <c r="Q6" s="276"/>
      <c r="R6" s="276"/>
      <c r="S6" s="276"/>
      <c r="T6" s="276"/>
      <c r="U6" s="276"/>
      <c r="V6" s="277"/>
      <c r="W6" s="49"/>
      <c r="X6" s="49"/>
      <c r="Y6" s="50"/>
      <c r="Z6" s="50"/>
      <c r="AA6" s="50"/>
      <c r="AB6" s="50"/>
      <c r="AC6" s="50"/>
      <c r="AD6" s="50"/>
    </row>
    <row r="7" spans="1:30" ht="26.25" customHeight="1">
      <c r="A7" s="275" t="s">
        <v>138</v>
      </c>
      <c r="B7" s="276"/>
      <c r="C7" s="276"/>
      <c r="D7" s="276"/>
      <c r="E7" s="276"/>
      <c r="F7" s="276"/>
      <c r="G7" s="276"/>
      <c r="H7" s="276"/>
      <c r="I7" s="276"/>
      <c r="J7" s="276"/>
      <c r="K7" s="276"/>
      <c r="L7" s="276"/>
      <c r="M7" s="276"/>
      <c r="N7" s="276"/>
      <c r="O7" s="276"/>
      <c r="P7" s="276"/>
      <c r="Q7" s="276"/>
      <c r="R7" s="276"/>
      <c r="S7" s="276"/>
      <c r="T7" s="276"/>
      <c r="U7" s="276"/>
      <c r="V7" s="277"/>
      <c r="W7" s="51"/>
      <c r="X7" s="51"/>
      <c r="Y7" s="52"/>
      <c r="Z7" s="52"/>
      <c r="AA7" s="52"/>
      <c r="AB7" s="52"/>
      <c r="AC7" s="52"/>
      <c r="AD7" s="52"/>
    </row>
    <row r="8" spans="1:30" ht="14.25" customHeight="1">
      <c r="A8" s="275" t="s">
        <v>139</v>
      </c>
      <c r="B8" s="276"/>
      <c r="C8" s="276"/>
      <c r="D8" s="276"/>
      <c r="E8" s="276"/>
      <c r="F8" s="276"/>
      <c r="G8" s="276"/>
      <c r="H8" s="276"/>
      <c r="I8" s="276"/>
      <c r="J8" s="276"/>
      <c r="K8" s="276"/>
      <c r="L8" s="276"/>
      <c r="M8" s="276"/>
      <c r="N8" s="276"/>
      <c r="O8" s="276"/>
      <c r="P8" s="276"/>
      <c r="Q8" s="276"/>
      <c r="R8" s="276"/>
      <c r="S8" s="276"/>
      <c r="T8" s="276"/>
      <c r="U8" s="276"/>
      <c r="V8" s="277"/>
      <c r="W8" s="51"/>
      <c r="X8" s="51"/>
      <c r="Y8" s="52"/>
      <c r="Z8" s="52"/>
      <c r="AA8" s="52"/>
      <c r="AB8" s="52"/>
      <c r="AC8" s="52"/>
      <c r="AD8" s="52"/>
    </row>
    <row r="9" spans="1:30" ht="146.25" customHeight="1">
      <c r="A9" s="278" t="s">
        <v>140</v>
      </c>
      <c r="B9" s="276"/>
      <c r="C9" s="276"/>
      <c r="D9" s="276"/>
      <c r="E9" s="276"/>
      <c r="F9" s="276"/>
      <c r="G9" s="276"/>
      <c r="H9" s="276"/>
      <c r="I9" s="276"/>
      <c r="J9" s="276"/>
      <c r="K9" s="276"/>
      <c r="L9" s="276"/>
      <c r="M9" s="276"/>
      <c r="N9" s="276"/>
      <c r="O9" s="276"/>
      <c r="P9" s="276"/>
      <c r="Q9" s="276"/>
      <c r="R9" s="276"/>
      <c r="S9" s="276"/>
      <c r="T9" s="276"/>
      <c r="U9" s="276"/>
      <c r="V9" s="277"/>
      <c r="W9" s="51"/>
      <c r="X9" s="51"/>
      <c r="Y9" s="52"/>
      <c r="Z9" s="52"/>
      <c r="AA9" s="52"/>
      <c r="AB9" s="52"/>
      <c r="AC9" s="52"/>
      <c r="AD9" s="52"/>
    </row>
    <row r="10" spans="1:30" ht="14.25">
      <c r="A10" s="53"/>
      <c r="B10" s="54"/>
      <c r="C10" s="54"/>
      <c r="D10" s="54"/>
      <c r="E10" s="54"/>
      <c r="F10" s="54"/>
      <c r="G10" s="53"/>
      <c r="H10" s="50"/>
      <c r="I10" s="50"/>
      <c r="J10" s="53"/>
      <c r="K10" s="53"/>
      <c r="L10" s="53"/>
      <c r="M10" s="53"/>
      <c r="N10" s="53"/>
      <c r="O10" s="53"/>
      <c r="P10" s="53"/>
      <c r="Q10" s="53"/>
      <c r="R10" s="53"/>
      <c r="S10" s="53"/>
      <c r="T10" s="53"/>
      <c r="U10" s="49"/>
      <c r="V10" s="49"/>
      <c r="W10" s="49"/>
      <c r="X10" s="49"/>
      <c r="Y10" s="50"/>
      <c r="Z10" s="50"/>
      <c r="AA10" s="50"/>
      <c r="AB10" s="50"/>
      <c r="AC10" s="50"/>
      <c r="AD10" s="50"/>
    </row>
    <row r="11" spans="1:30" ht="101.25" customHeight="1">
      <c r="A11" s="55" t="s">
        <v>141</v>
      </c>
      <c r="B11" s="55" t="s">
        <v>142</v>
      </c>
      <c r="C11" s="55" t="s">
        <v>143</v>
      </c>
      <c r="D11" s="56" t="s">
        <v>144</v>
      </c>
      <c r="E11" s="56" t="s">
        <v>145</v>
      </c>
      <c r="F11" s="56" t="s">
        <v>146</v>
      </c>
      <c r="G11" s="55" t="s">
        <v>147</v>
      </c>
      <c r="H11" s="57" t="s">
        <v>148</v>
      </c>
      <c r="I11" s="57" t="s">
        <v>149</v>
      </c>
      <c r="J11" s="56" t="s">
        <v>150</v>
      </c>
      <c r="K11" s="56" t="s">
        <v>151</v>
      </c>
      <c r="L11" s="56" t="s">
        <v>152</v>
      </c>
      <c r="M11" s="56" t="s">
        <v>153</v>
      </c>
      <c r="N11" s="56" t="s">
        <v>154</v>
      </c>
      <c r="O11" s="56" t="s">
        <v>155</v>
      </c>
      <c r="P11" s="56" t="s">
        <v>156</v>
      </c>
      <c r="Q11" s="58" t="s">
        <v>157</v>
      </c>
      <c r="R11" s="59" t="s">
        <v>158</v>
      </c>
      <c r="S11" s="59" t="s">
        <v>159</v>
      </c>
      <c r="T11" s="56" t="s">
        <v>160</v>
      </c>
      <c r="U11" s="56" t="s">
        <v>161</v>
      </c>
      <c r="V11" s="59" t="s">
        <v>162</v>
      </c>
      <c r="W11" s="60" t="s">
        <v>163</v>
      </c>
      <c r="X11" s="61"/>
      <c r="Y11" s="62"/>
      <c r="Z11" s="62"/>
      <c r="AA11" s="62"/>
      <c r="AB11" s="62"/>
      <c r="AC11" s="62"/>
      <c r="AD11" s="62"/>
    </row>
    <row r="12" spans="1:30" ht="14.25">
      <c r="A12" s="63" t="s">
        <v>164</v>
      </c>
      <c r="B12" s="63" t="s">
        <v>165</v>
      </c>
      <c r="C12" s="64" t="s">
        <v>51</v>
      </c>
      <c r="D12" s="63" t="s">
        <v>166</v>
      </c>
      <c r="E12" s="65">
        <v>16</v>
      </c>
      <c r="F12" s="66">
        <v>2</v>
      </c>
      <c r="G12" s="64" t="s">
        <v>167</v>
      </c>
      <c r="H12" s="67" t="s">
        <v>168</v>
      </c>
      <c r="I12" s="67" t="s">
        <v>169</v>
      </c>
      <c r="J12" s="68" t="s">
        <v>170</v>
      </c>
      <c r="K12" s="68" t="s">
        <v>171</v>
      </c>
      <c r="L12" s="69" t="s">
        <v>172</v>
      </c>
      <c r="M12" s="70">
        <v>2022</v>
      </c>
      <c r="N12" s="70" t="s">
        <v>173</v>
      </c>
      <c r="O12" s="70">
        <v>4</v>
      </c>
      <c r="P12" s="71">
        <v>2</v>
      </c>
      <c r="Q12" s="71">
        <v>5</v>
      </c>
      <c r="R12" s="72">
        <v>1000</v>
      </c>
      <c r="S12" s="73"/>
      <c r="T12" s="74"/>
      <c r="U12" s="74"/>
      <c r="V12" s="74">
        <v>250</v>
      </c>
      <c r="W12" s="63" t="s">
        <v>50</v>
      </c>
      <c r="X12" s="1"/>
    </row>
    <row r="13" spans="1:30" ht="14.25">
      <c r="A13" s="63" t="s">
        <v>174</v>
      </c>
      <c r="B13" s="63" t="s">
        <v>175</v>
      </c>
      <c r="C13" s="64" t="s">
        <v>51</v>
      </c>
      <c r="D13" s="63" t="s">
        <v>176</v>
      </c>
      <c r="E13" s="65">
        <v>16</v>
      </c>
      <c r="F13" s="66">
        <v>3</v>
      </c>
      <c r="G13" s="64" t="s">
        <v>177</v>
      </c>
      <c r="H13" s="67" t="s">
        <v>178</v>
      </c>
      <c r="I13" s="67" t="s">
        <v>179</v>
      </c>
      <c r="J13" s="68" t="s">
        <v>180</v>
      </c>
      <c r="K13" s="68" t="s">
        <v>181</v>
      </c>
      <c r="L13" s="69" t="s">
        <v>182</v>
      </c>
      <c r="M13" s="70">
        <v>2022</v>
      </c>
      <c r="N13" s="70" t="s">
        <v>183</v>
      </c>
      <c r="O13" s="70">
        <v>1</v>
      </c>
      <c r="P13" s="71">
        <v>1</v>
      </c>
      <c r="Q13" s="71">
        <v>3</v>
      </c>
      <c r="R13" s="72">
        <v>1500</v>
      </c>
      <c r="S13" s="73"/>
      <c r="T13" s="74"/>
      <c r="U13" s="74"/>
      <c r="V13" s="74">
        <v>1500</v>
      </c>
      <c r="W13" s="63" t="s">
        <v>50</v>
      </c>
      <c r="X13" s="1"/>
    </row>
    <row r="14" spans="1:30" ht="14.25">
      <c r="A14" s="63" t="s">
        <v>184</v>
      </c>
      <c r="B14" s="63" t="s">
        <v>185</v>
      </c>
      <c r="C14" s="64" t="s">
        <v>51</v>
      </c>
      <c r="D14" s="63" t="s">
        <v>186</v>
      </c>
      <c r="E14" s="65">
        <v>10</v>
      </c>
      <c r="F14" s="66">
        <v>16</v>
      </c>
      <c r="G14" s="64" t="s">
        <v>187</v>
      </c>
      <c r="H14" s="67" t="s">
        <v>188</v>
      </c>
      <c r="I14" s="67" t="s">
        <v>189</v>
      </c>
      <c r="J14" s="68" t="s">
        <v>190</v>
      </c>
      <c r="K14" s="68" t="s">
        <v>191</v>
      </c>
      <c r="L14" s="69" t="s">
        <v>192</v>
      </c>
      <c r="M14" s="70">
        <v>2022</v>
      </c>
      <c r="N14" s="70" t="s">
        <v>183</v>
      </c>
      <c r="O14" s="70">
        <v>3</v>
      </c>
      <c r="P14" s="71">
        <v>2</v>
      </c>
      <c r="Q14" s="71">
        <v>4</v>
      </c>
      <c r="R14" s="72">
        <v>1500</v>
      </c>
      <c r="S14" s="73"/>
      <c r="T14" s="74"/>
      <c r="U14" s="74"/>
      <c r="V14" s="74">
        <v>500</v>
      </c>
      <c r="W14" s="63" t="s">
        <v>50</v>
      </c>
      <c r="X14" s="1"/>
    </row>
    <row r="15" spans="1:30" ht="14.25">
      <c r="A15" s="63" t="s">
        <v>193</v>
      </c>
      <c r="B15" s="63" t="s">
        <v>194</v>
      </c>
      <c r="C15" s="64" t="s">
        <v>51</v>
      </c>
      <c r="D15" s="63" t="s">
        <v>195</v>
      </c>
      <c r="E15" s="65">
        <v>12</v>
      </c>
      <c r="F15" s="66">
        <v>3</v>
      </c>
      <c r="G15" s="64" t="s">
        <v>196</v>
      </c>
      <c r="H15" s="67" t="s">
        <v>197</v>
      </c>
      <c r="I15" s="67" t="s">
        <v>198</v>
      </c>
      <c r="J15" s="68" t="s">
        <v>199</v>
      </c>
      <c r="K15" s="68" t="s">
        <v>200</v>
      </c>
      <c r="L15" s="69" t="s">
        <v>201</v>
      </c>
      <c r="M15" s="70">
        <v>2022</v>
      </c>
      <c r="N15" s="70" t="s">
        <v>183</v>
      </c>
      <c r="O15" s="70">
        <v>2</v>
      </c>
      <c r="P15" s="71">
        <v>1</v>
      </c>
      <c r="Q15" s="71">
        <v>2</v>
      </c>
      <c r="R15" s="72">
        <v>1500</v>
      </c>
      <c r="S15" s="73"/>
      <c r="T15" s="74"/>
      <c r="U15" s="74"/>
      <c r="V15" s="74">
        <v>750</v>
      </c>
      <c r="W15" s="63" t="s">
        <v>50</v>
      </c>
      <c r="X15" s="1"/>
    </row>
    <row r="16" spans="1:30" ht="14.25">
      <c r="A16" s="63" t="s">
        <v>202</v>
      </c>
      <c r="B16" s="63" t="s">
        <v>203</v>
      </c>
      <c r="C16" s="64" t="s">
        <v>51</v>
      </c>
      <c r="D16" s="63" t="s">
        <v>186</v>
      </c>
      <c r="E16" s="65">
        <v>10</v>
      </c>
      <c r="F16" s="66">
        <v>8</v>
      </c>
      <c r="G16" s="64" t="s">
        <v>187</v>
      </c>
      <c r="H16" s="67" t="s">
        <v>204</v>
      </c>
      <c r="I16" s="67" t="s">
        <v>205</v>
      </c>
      <c r="J16" s="68" t="s">
        <v>206</v>
      </c>
      <c r="K16" s="68" t="s">
        <v>207</v>
      </c>
      <c r="L16" s="69" t="s">
        <v>208</v>
      </c>
      <c r="M16" s="70">
        <v>2022</v>
      </c>
      <c r="N16" s="70" t="s">
        <v>183</v>
      </c>
      <c r="O16" s="70">
        <v>3</v>
      </c>
      <c r="P16" s="71">
        <v>1</v>
      </c>
      <c r="Q16" s="71">
        <v>3</v>
      </c>
      <c r="R16" s="72">
        <v>1500</v>
      </c>
      <c r="S16" s="73"/>
      <c r="T16" s="74"/>
      <c r="U16" s="74"/>
      <c r="V16" s="74">
        <v>500</v>
      </c>
      <c r="W16" s="63" t="s">
        <v>50</v>
      </c>
      <c r="X16" s="1"/>
    </row>
    <row r="17" spans="1:24" ht="14.25">
      <c r="A17" s="63" t="s">
        <v>209</v>
      </c>
      <c r="B17" s="63" t="s">
        <v>210</v>
      </c>
      <c r="C17" s="64" t="s">
        <v>51</v>
      </c>
      <c r="D17" s="63" t="s">
        <v>211</v>
      </c>
      <c r="E17" s="65">
        <v>33</v>
      </c>
      <c r="F17" s="66">
        <v>1</v>
      </c>
      <c r="G17" s="64" t="s">
        <v>212</v>
      </c>
      <c r="H17" s="67" t="s">
        <v>213</v>
      </c>
      <c r="I17" s="67" t="s">
        <v>214</v>
      </c>
      <c r="J17" s="68" t="s">
        <v>215</v>
      </c>
      <c r="K17" s="68" t="s">
        <v>216</v>
      </c>
      <c r="L17" s="69" t="s">
        <v>217</v>
      </c>
      <c r="M17" s="70">
        <v>2022</v>
      </c>
      <c r="N17" s="70" t="s">
        <v>218</v>
      </c>
      <c r="O17" s="70">
        <v>1</v>
      </c>
      <c r="P17" s="71">
        <v>1</v>
      </c>
      <c r="Q17" s="71">
        <v>4</v>
      </c>
      <c r="R17" s="72">
        <v>300</v>
      </c>
      <c r="S17" s="73"/>
      <c r="T17" s="74"/>
      <c r="U17" s="74"/>
      <c r="V17" s="74">
        <v>300</v>
      </c>
      <c r="W17" s="63" t="s">
        <v>50</v>
      </c>
      <c r="X17" s="1"/>
    </row>
    <row r="18" spans="1:24" ht="14.25">
      <c r="A18" s="63" t="s">
        <v>219</v>
      </c>
      <c r="B18" s="63" t="s">
        <v>220</v>
      </c>
      <c r="C18" s="64" t="s">
        <v>51</v>
      </c>
      <c r="D18" s="63" t="s">
        <v>186</v>
      </c>
      <c r="E18" s="65">
        <v>10</v>
      </c>
      <c r="F18" s="66">
        <v>3</v>
      </c>
      <c r="G18" s="64" t="s">
        <v>187</v>
      </c>
      <c r="H18" s="67" t="s">
        <v>221</v>
      </c>
      <c r="I18" s="67" t="s">
        <v>222</v>
      </c>
      <c r="J18" s="68" t="s">
        <v>223</v>
      </c>
      <c r="K18" s="68" t="s">
        <v>224</v>
      </c>
      <c r="L18" s="69" t="s">
        <v>225</v>
      </c>
      <c r="M18" s="70">
        <v>2022</v>
      </c>
      <c r="N18" s="70" t="s">
        <v>183</v>
      </c>
      <c r="O18" s="70">
        <v>4</v>
      </c>
      <c r="P18" s="71">
        <v>4</v>
      </c>
      <c r="Q18" s="71">
        <v>4</v>
      </c>
      <c r="R18" s="72">
        <v>1500</v>
      </c>
      <c r="S18" s="73"/>
      <c r="T18" s="74"/>
      <c r="U18" s="74"/>
      <c r="V18" s="74">
        <v>375</v>
      </c>
      <c r="W18" s="63" t="s">
        <v>50</v>
      </c>
      <c r="X18" s="1"/>
    </row>
    <row r="19" spans="1:24" ht="14.25">
      <c r="A19" s="63" t="s">
        <v>226</v>
      </c>
      <c r="B19" s="63" t="s">
        <v>227</v>
      </c>
      <c r="C19" s="64" t="s">
        <v>51</v>
      </c>
      <c r="D19" s="63" t="s">
        <v>228</v>
      </c>
      <c r="E19" s="65">
        <v>7</v>
      </c>
      <c r="F19" s="66">
        <v>1</v>
      </c>
      <c r="G19" s="64" t="s">
        <v>229</v>
      </c>
      <c r="H19" s="67" t="s">
        <v>230</v>
      </c>
      <c r="I19" s="67" t="s">
        <v>231</v>
      </c>
      <c r="J19" s="68" t="s">
        <v>232</v>
      </c>
      <c r="K19" s="68" t="s">
        <v>233</v>
      </c>
      <c r="L19" s="69" t="s">
        <v>217</v>
      </c>
      <c r="M19" s="70">
        <v>2022</v>
      </c>
      <c r="N19" s="70" t="s">
        <v>218</v>
      </c>
      <c r="O19" s="70">
        <v>1</v>
      </c>
      <c r="P19" s="71">
        <v>1</v>
      </c>
      <c r="Q19" s="71">
        <v>2</v>
      </c>
      <c r="R19" s="72">
        <v>300</v>
      </c>
      <c r="S19" s="73"/>
      <c r="T19" s="74"/>
      <c r="U19" s="74"/>
      <c r="V19" s="74">
        <v>300</v>
      </c>
      <c r="W19" s="63" t="s">
        <v>50</v>
      </c>
      <c r="X19" s="1"/>
    </row>
    <row r="20" spans="1:24" ht="14.25">
      <c r="A20" s="63" t="s">
        <v>234</v>
      </c>
      <c r="B20" s="63" t="s">
        <v>235</v>
      </c>
      <c r="C20" s="64" t="s">
        <v>51</v>
      </c>
      <c r="D20" s="63" t="s">
        <v>236</v>
      </c>
      <c r="E20" s="65">
        <v>38</v>
      </c>
      <c r="F20" s="66">
        <v>1</v>
      </c>
      <c r="G20" s="64" t="s">
        <v>237</v>
      </c>
      <c r="H20" s="67" t="s">
        <v>238</v>
      </c>
      <c r="I20" s="67" t="s">
        <v>239</v>
      </c>
      <c r="J20" s="68" t="s">
        <v>240</v>
      </c>
      <c r="K20" s="68" t="s">
        <v>241</v>
      </c>
      <c r="L20" s="69">
        <v>44938</v>
      </c>
      <c r="M20" s="70">
        <v>2022</v>
      </c>
      <c r="N20" s="70" t="s">
        <v>183</v>
      </c>
      <c r="O20" s="70">
        <v>2</v>
      </c>
      <c r="P20" s="71">
        <v>1</v>
      </c>
      <c r="Q20" s="71">
        <v>3</v>
      </c>
      <c r="R20" s="72">
        <v>1500</v>
      </c>
      <c r="S20" s="73"/>
      <c r="T20" s="74"/>
      <c r="U20" s="74"/>
      <c r="V20" s="74">
        <v>750</v>
      </c>
      <c r="W20" s="63" t="s">
        <v>50</v>
      </c>
      <c r="X20" s="1"/>
    </row>
    <row r="21" spans="1:24" ht="15.75" customHeight="1">
      <c r="A21" s="63" t="s">
        <v>242</v>
      </c>
      <c r="B21" s="63" t="s">
        <v>243</v>
      </c>
      <c r="C21" s="64" t="s">
        <v>51</v>
      </c>
      <c r="D21" s="63" t="s">
        <v>244</v>
      </c>
      <c r="E21" s="65">
        <v>116</v>
      </c>
      <c r="F21" s="66">
        <v>1</v>
      </c>
      <c r="G21" s="64" t="s">
        <v>245</v>
      </c>
      <c r="H21" s="67" t="s">
        <v>246</v>
      </c>
      <c r="I21" s="67" t="s">
        <v>247</v>
      </c>
      <c r="J21" s="68" t="s">
        <v>248</v>
      </c>
      <c r="K21" s="68" t="s">
        <v>249</v>
      </c>
      <c r="L21" s="69" t="s">
        <v>250</v>
      </c>
      <c r="M21" s="70">
        <v>2022</v>
      </c>
      <c r="N21" s="70" t="s">
        <v>183</v>
      </c>
      <c r="O21" s="70">
        <v>4</v>
      </c>
      <c r="P21" s="71">
        <v>2</v>
      </c>
      <c r="Q21" s="71">
        <v>5</v>
      </c>
      <c r="R21" s="72">
        <v>1500</v>
      </c>
      <c r="S21" s="73"/>
      <c r="T21" s="74"/>
      <c r="U21" s="74"/>
      <c r="V21" s="74">
        <v>375</v>
      </c>
      <c r="W21" s="63" t="s">
        <v>50</v>
      </c>
      <c r="X21" s="1"/>
    </row>
    <row r="22" spans="1:24" ht="15.75" customHeight="1">
      <c r="A22" s="63" t="s">
        <v>251</v>
      </c>
      <c r="B22" s="63" t="s">
        <v>252</v>
      </c>
      <c r="C22" s="64" t="s">
        <v>51</v>
      </c>
      <c r="D22" s="63" t="s">
        <v>253</v>
      </c>
      <c r="E22" s="65">
        <v>6</v>
      </c>
      <c r="F22" s="66">
        <v>8</v>
      </c>
      <c r="G22" s="64" t="s">
        <v>254</v>
      </c>
      <c r="H22" s="67" t="s">
        <v>255</v>
      </c>
      <c r="I22" s="67" t="s">
        <v>256</v>
      </c>
      <c r="J22" s="68" t="s">
        <v>257</v>
      </c>
      <c r="K22" s="68" t="s">
        <v>258</v>
      </c>
      <c r="L22" s="69">
        <v>44941</v>
      </c>
      <c r="M22" s="70">
        <v>2022</v>
      </c>
      <c r="N22" s="70" t="s">
        <v>183</v>
      </c>
      <c r="O22" s="70">
        <v>3</v>
      </c>
      <c r="P22" s="71">
        <v>1</v>
      </c>
      <c r="Q22" s="71">
        <v>3</v>
      </c>
      <c r="R22" s="72">
        <v>1500</v>
      </c>
      <c r="S22" s="73"/>
      <c r="T22" s="74"/>
      <c r="U22" s="74"/>
      <c r="V22" s="74">
        <v>500</v>
      </c>
      <c r="W22" s="63" t="s">
        <v>53</v>
      </c>
      <c r="X22" s="1"/>
    </row>
    <row r="23" spans="1:24" ht="15.75" customHeight="1">
      <c r="A23" s="63" t="s">
        <v>259</v>
      </c>
      <c r="B23" s="63" t="s">
        <v>260</v>
      </c>
      <c r="C23" s="64" t="s">
        <v>51</v>
      </c>
      <c r="D23" s="63" t="s">
        <v>261</v>
      </c>
      <c r="E23" s="65">
        <v>11</v>
      </c>
      <c r="F23" s="66">
        <v>8</v>
      </c>
      <c r="G23" s="64" t="s">
        <v>262</v>
      </c>
      <c r="H23" s="67" t="s">
        <v>263</v>
      </c>
      <c r="I23" s="67" t="s">
        <v>264</v>
      </c>
      <c r="J23" s="68" t="s">
        <v>265</v>
      </c>
      <c r="K23" s="68" t="s">
        <v>266</v>
      </c>
      <c r="L23" s="69">
        <v>44940</v>
      </c>
      <c r="M23" s="70">
        <v>2022</v>
      </c>
      <c r="N23" s="70" t="s">
        <v>173</v>
      </c>
      <c r="O23" s="70">
        <v>1</v>
      </c>
      <c r="P23" s="71">
        <v>1</v>
      </c>
      <c r="Q23" s="71">
        <v>4</v>
      </c>
      <c r="R23" s="72">
        <v>1000</v>
      </c>
      <c r="S23" s="73"/>
      <c r="T23" s="74"/>
      <c r="U23" s="74"/>
      <c r="V23" s="74">
        <v>1000</v>
      </c>
      <c r="W23" s="63" t="s">
        <v>53</v>
      </c>
      <c r="X23" s="1"/>
    </row>
    <row r="24" spans="1:24" ht="15.75" customHeight="1">
      <c r="A24" s="63" t="s">
        <v>267</v>
      </c>
      <c r="B24" s="63" t="s">
        <v>268</v>
      </c>
      <c r="C24" s="64" t="s">
        <v>51</v>
      </c>
      <c r="D24" s="63" t="s">
        <v>269</v>
      </c>
      <c r="E24" s="65">
        <v>13</v>
      </c>
      <c r="F24" s="66">
        <v>1</v>
      </c>
      <c r="G24" s="64" t="s">
        <v>270</v>
      </c>
      <c r="H24" s="67" t="s">
        <v>271</v>
      </c>
      <c r="I24" s="67" t="s">
        <v>272</v>
      </c>
      <c r="J24" s="68" t="s">
        <v>273</v>
      </c>
      <c r="K24" s="68" t="s">
        <v>274</v>
      </c>
      <c r="L24" s="69" t="s">
        <v>275</v>
      </c>
      <c r="M24" s="70">
        <v>2022</v>
      </c>
      <c r="N24" s="70" t="s">
        <v>276</v>
      </c>
      <c r="O24" s="70">
        <v>2</v>
      </c>
      <c r="P24" s="71">
        <v>2</v>
      </c>
      <c r="Q24" s="71">
        <v>3</v>
      </c>
      <c r="R24" s="72">
        <v>300</v>
      </c>
      <c r="S24" s="73"/>
      <c r="T24" s="74"/>
      <c r="U24" s="74"/>
      <c r="V24" s="74">
        <v>150</v>
      </c>
      <c r="W24" s="63" t="s">
        <v>53</v>
      </c>
      <c r="X24" s="1"/>
    </row>
    <row r="25" spans="1:24" ht="15.75" customHeight="1">
      <c r="A25" s="63" t="s">
        <v>277</v>
      </c>
      <c r="B25" s="63" t="s">
        <v>278</v>
      </c>
      <c r="C25" s="64" t="s">
        <v>51</v>
      </c>
      <c r="D25" s="63" t="s">
        <v>279</v>
      </c>
      <c r="E25" s="65">
        <v>2022</v>
      </c>
      <c r="F25" s="66"/>
      <c r="G25" s="64" t="s">
        <v>280</v>
      </c>
      <c r="H25" s="67" t="s">
        <v>281</v>
      </c>
      <c r="I25" s="67" t="s">
        <v>282</v>
      </c>
      <c r="J25" s="68" t="s">
        <v>283</v>
      </c>
      <c r="K25" s="68" t="s">
        <v>284</v>
      </c>
      <c r="L25" s="69">
        <v>44932</v>
      </c>
      <c r="M25" s="70">
        <v>2022</v>
      </c>
      <c r="N25" s="70" t="s">
        <v>173</v>
      </c>
      <c r="O25" s="70">
        <v>1</v>
      </c>
      <c r="P25" s="71">
        <v>1</v>
      </c>
      <c r="Q25" s="71">
        <v>2</v>
      </c>
      <c r="R25" s="72">
        <v>1000</v>
      </c>
      <c r="S25" s="73"/>
      <c r="T25" s="74"/>
      <c r="U25" s="74"/>
      <c r="V25" s="74">
        <v>1000</v>
      </c>
      <c r="W25" s="63" t="s">
        <v>53</v>
      </c>
      <c r="X25" s="1"/>
    </row>
    <row r="26" spans="1:24" ht="15.75" customHeight="1">
      <c r="A26" s="63" t="s">
        <v>285</v>
      </c>
      <c r="B26" s="63" t="s">
        <v>286</v>
      </c>
      <c r="C26" s="64" t="s">
        <v>51</v>
      </c>
      <c r="D26" s="63" t="s">
        <v>269</v>
      </c>
      <c r="E26" s="65">
        <v>13</v>
      </c>
      <c r="F26" s="66">
        <v>2</v>
      </c>
      <c r="G26" s="64" t="s">
        <v>270</v>
      </c>
      <c r="H26" s="67" t="s">
        <v>287</v>
      </c>
      <c r="I26" s="67" t="s">
        <v>288</v>
      </c>
      <c r="J26" s="68" t="s">
        <v>289</v>
      </c>
      <c r="K26" s="68" t="s">
        <v>290</v>
      </c>
      <c r="L26" s="69" t="s">
        <v>291</v>
      </c>
      <c r="M26" s="70">
        <v>2022</v>
      </c>
      <c r="N26" s="70" t="s">
        <v>276</v>
      </c>
      <c r="O26" s="70">
        <v>2</v>
      </c>
      <c r="P26" s="71">
        <v>1</v>
      </c>
      <c r="Q26" s="71">
        <v>3</v>
      </c>
      <c r="R26" s="72">
        <v>300</v>
      </c>
      <c r="S26" s="73"/>
      <c r="T26" s="74"/>
      <c r="U26" s="74"/>
      <c r="V26" s="74">
        <v>150</v>
      </c>
      <c r="W26" s="63" t="s">
        <v>53</v>
      </c>
      <c r="X26" s="1"/>
    </row>
    <row r="27" spans="1:24" ht="15.75" customHeight="1">
      <c r="A27" s="63" t="s">
        <v>292</v>
      </c>
      <c r="B27" s="63" t="s">
        <v>293</v>
      </c>
      <c r="C27" s="64" t="s">
        <v>51</v>
      </c>
      <c r="D27" s="63" t="s">
        <v>294</v>
      </c>
      <c r="E27" s="65">
        <v>21</v>
      </c>
      <c r="F27" s="66">
        <v>162</v>
      </c>
      <c r="G27" s="64" t="s">
        <v>295</v>
      </c>
      <c r="H27" s="67" t="s">
        <v>296</v>
      </c>
      <c r="I27" s="67" t="s">
        <v>297</v>
      </c>
      <c r="J27" s="68" t="s">
        <v>298</v>
      </c>
      <c r="K27" s="68" t="s">
        <v>299</v>
      </c>
      <c r="L27" s="69">
        <v>44941</v>
      </c>
      <c r="M27" s="70">
        <v>2022</v>
      </c>
      <c r="N27" s="70" t="s">
        <v>300</v>
      </c>
      <c r="O27" s="70" t="s">
        <v>301</v>
      </c>
      <c r="P27" s="71">
        <v>1</v>
      </c>
      <c r="Q27" s="71">
        <v>2</v>
      </c>
      <c r="R27" s="72">
        <v>500</v>
      </c>
      <c r="S27" s="73"/>
      <c r="T27" s="74"/>
      <c r="U27" s="74"/>
      <c r="V27" s="74">
        <v>500</v>
      </c>
      <c r="W27" s="63" t="s">
        <v>56</v>
      </c>
      <c r="X27" s="1"/>
    </row>
    <row r="28" spans="1:24" ht="15.75" customHeight="1">
      <c r="A28" s="63" t="s">
        <v>302</v>
      </c>
      <c r="B28" s="63" t="s">
        <v>303</v>
      </c>
      <c r="C28" s="64" t="s">
        <v>51</v>
      </c>
      <c r="D28" s="63" t="s">
        <v>304</v>
      </c>
      <c r="E28" s="65">
        <v>10</v>
      </c>
      <c r="F28" s="66">
        <v>3</v>
      </c>
      <c r="G28" s="64" t="s">
        <v>305</v>
      </c>
      <c r="H28" s="67" t="s">
        <v>306</v>
      </c>
      <c r="I28" s="67" t="s">
        <v>307</v>
      </c>
      <c r="J28" s="68" t="s">
        <v>308</v>
      </c>
      <c r="K28" s="68" t="s">
        <v>309</v>
      </c>
      <c r="L28" s="69">
        <v>44938</v>
      </c>
      <c r="M28" s="70">
        <v>2022</v>
      </c>
      <c r="N28" s="70" t="s">
        <v>183</v>
      </c>
      <c r="O28" s="70">
        <v>2.5920000000000001</v>
      </c>
      <c r="P28" s="71">
        <v>1</v>
      </c>
      <c r="Q28" s="71">
        <v>3</v>
      </c>
      <c r="R28" s="72">
        <v>1500</v>
      </c>
      <c r="S28" s="73"/>
      <c r="T28" s="74"/>
      <c r="U28" s="74"/>
      <c r="V28" s="74">
        <v>1500</v>
      </c>
      <c r="W28" s="63" t="s">
        <v>56</v>
      </c>
      <c r="X28" s="1"/>
    </row>
    <row r="29" spans="1:24" ht="15.75" customHeight="1">
      <c r="A29" s="63" t="s">
        <v>310</v>
      </c>
      <c r="B29" s="63" t="s">
        <v>311</v>
      </c>
      <c r="C29" s="64" t="s">
        <v>51</v>
      </c>
      <c r="D29" s="63" t="s">
        <v>312</v>
      </c>
      <c r="E29" s="65">
        <v>198</v>
      </c>
      <c r="F29" s="66"/>
      <c r="G29" s="64" t="s">
        <v>313</v>
      </c>
      <c r="H29" s="67" t="s">
        <v>314</v>
      </c>
      <c r="I29" s="67" t="s">
        <v>315</v>
      </c>
      <c r="J29" s="68" t="s">
        <v>315</v>
      </c>
      <c r="K29" s="68" t="s">
        <v>316</v>
      </c>
      <c r="L29" s="69" t="s">
        <v>317</v>
      </c>
      <c r="M29" s="70">
        <v>2022</v>
      </c>
      <c r="N29" s="70" t="s">
        <v>300</v>
      </c>
      <c r="O29" s="70">
        <v>1</v>
      </c>
      <c r="P29" s="71">
        <v>1</v>
      </c>
      <c r="Q29" s="71">
        <v>1</v>
      </c>
      <c r="R29" s="72">
        <v>500</v>
      </c>
      <c r="S29" s="73"/>
      <c r="T29" s="74"/>
      <c r="U29" s="74"/>
      <c r="V29" s="74">
        <v>500</v>
      </c>
      <c r="W29" s="63" t="s">
        <v>318</v>
      </c>
      <c r="X29" s="1"/>
    </row>
    <row r="30" spans="1:24" ht="15.75" customHeight="1">
      <c r="A30" s="63" t="s">
        <v>319</v>
      </c>
      <c r="B30" s="63" t="s">
        <v>311</v>
      </c>
      <c r="C30" s="64" t="s">
        <v>51</v>
      </c>
      <c r="D30" s="63" t="s">
        <v>320</v>
      </c>
      <c r="E30" s="65">
        <v>38</v>
      </c>
      <c r="F30" s="66">
        <v>3</v>
      </c>
      <c r="G30" s="64" t="s">
        <v>237</v>
      </c>
      <c r="H30" s="67" t="s">
        <v>321</v>
      </c>
      <c r="I30" s="67" t="s">
        <v>322</v>
      </c>
      <c r="J30" s="68" t="s">
        <v>323</v>
      </c>
      <c r="K30" s="68" t="s">
        <v>324</v>
      </c>
      <c r="L30" s="69" t="s">
        <v>325</v>
      </c>
      <c r="M30" s="70">
        <v>2022</v>
      </c>
      <c r="N30" s="70" t="s">
        <v>173</v>
      </c>
      <c r="O30" s="70">
        <v>1</v>
      </c>
      <c r="P30" s="71">
        <v>1</v>
      </c>
      <c r="Q30" s="71">
        <v>1</v>
      </c>
      <c r="R30" s="72">
        <v>1000</v>
      </c>
      <c r="S30" s="73"/>
      <c r="T30" s="74"/>
      <c r="U30" s="74"/>
      <c r="V30" s="74">
        <v>1000</v>
      </c>
      <c r="W30" s="63" t="s">
        <v>318</v>
      </c>
      <c r="X30" s="1"/>
    </row>
    <row r="31" spans="1:24" ht="15.75" customHeight="1">
      <c r="A31" s="63" t="s">
        <v>326</v>
      </c>
      <c r="B31" s="63" t="s">
        <v>311</v>
      </c>
      <c r="C31" s="64" t="s">
        <v>51</v>
      </c>
      <c r="D31" s="63" t="s">
        <v>327</v>
      </c>
      <c r="E31" s="65"/>
      <c r="F31" s="66"/>
      <c r="G31" s="64" t="s">
        <v>328</v>
      </c>
      <c r="H31" s="67" t="s">
        <v>329</v>
      </c>
      <c r="I31" s="67" t="s">
        <v>330</v>
      </c>
      <c r="J31" s="68" t="s">
        <v>331</v>
      </c>
      <c r="K31" s="68" t="s">
        <v>332</v>
      </c>
      <c r="L31" s="69">
        <v>44952</v>
      </c>
      <c r="M31" s="70">
        <v>2022</v>
      </c>
      <c r="N31" s="70" t="s">
        <v>300</v>
      </c>
      <c r="O31" s="70">
        <v>1</v>
      </c>
      <c r="P31" s="71">
        <v>1</v>
      </c>
      <c r="Q31" s="71">
        <v>1</v>
      </c>
      <c r="R31" s="72">
        <v>500</v>
      </c>
      <c r="S31" s="73"/>
      <c r="T31" s="74"/>
      <c r="U31" s="74"/>
      <c r="V31" s="74">
        <v>500</v>
      </c>
      <c r="W31" s="63" t="s">
        <v>318</v>
      </c>
      <c r="X31" s="1"/>
    </row>
    <row r="32" spans="1:24" ht="16.5" customHeight="1">
      <c r="A32" s="75" t="s">
        <v>333</v>
      </c>
      <c r="B32" s="76" t="s">
        <v>60</v>
      </c>
      <c r="C32" s="64" t="s">
        <v>51</v>
      </c>
      <c r="D32" s="63" t="s">
        <v>334</v>
      </c>
      <c r="E32" s="65">
        <v>18</v>
      </c>
      <c r="F32" s="66">
        <v>2</v>
      </c>
      <c r="G32" s="64" t="s">
        <v>335</v>
      </c>
      <c r="H32" s="67" t="s">
        <v>336</v>
      </c>
      <c r="I32" s="67" t="s">
        <v>337</v>
      </c>
      <c r="J32" s="68"/>
      <c r="K32" s="68"/>
      <c r="L32" s="69" t="s">
        <v>338</v>
      </c>
      <c r="M32" s="70">
        <v>2022</v>
      </c>
      <c r="N32" s="70" t="s">
        <v>339</v>
      </c>
      <c r="O32" s="70">
        <v>1</v>
      </c>
      <c r="P32" s="71">
        <v>1</v>
      </c>
      <c r="Q32" s="71">
        <v>1</v>
      </c>
      <c r="R32" s="72">
        <v>300</v>
      </c>
      <c r="S32" s="73"/>
      <c r="T32" s="74"/>
      <c r="U32" s="74"/>
      <c r="V32" s="74">
        <v>300</v>
      </c>
      <c r="W32" s="63" t="s">
        <v>60</v>
      </c>
      <c r="X32" s="1"/>
    </row>
    <row r="33" spans="1:24" ht="18" customHeight="1">
      <c r="A33" s="75" t="s">
        <v>340</v>
      </c>
      <c r="B33" s="76" t="s">
        <v>341</v>
      </c>
      <c r="C33" s="64" t="s">
        <v>51</v>
      </c>
      <c r="D33" s="63" t="s">
        <v>342</v>
      </c>
      <c r="E33" s="65">
        <v>30</v>
      </c>
      <c r="F33" s="66">
        <v>6</v>
      </c>
      <c r="G33" s="64" t="s">
        <v>343</v>
      </c>
      <c r="H33" s="67" t="s">
        <v>344</v>
      </c>
      <c r="I33" s="67" t="s">
        <v>345</v>
      </c>
      <c r="J33" s="68" t="s">
        <v>346</v>
      </c>
      <c r="K33" s="68" t="s">
        <v>347</v>
      </c>
      <c r="L33" s="69" t="s">
        <v>348</v>
      </c>
      <c r="M33" s="70">
        <v>2022</v>
      </c>
      <c r="N33" s="70" t="s">
        <v>183</v>
      </c>
      <c r="O33" s="70">
        <v>1</v>
      </c>
      <c r="P33" s="71">
        <v>1</v>
      </c>
      <c r="Q33" s="71">
        <v>1</v>
      </c>
      <c r="R33" s="72">
        <v>1500</v>
      </c>
      <c r="S33" s="73"/>
      <c r="T33" s="74"/>
      <c r="U33" s="74"/>
      <c r="V33" s="74">
        <v>1500</v>
      </c>
      <c r="W33" s="63" t="s">
        <v>349</v>
      </c>
      <c r="X33" s="1"/>
    </row>
    <row r="34" spans="1:24" ht="15.75" customHeight="1">
      <c r="A34" s="77" t="s">
        <v>350</v>
      </c>
      <c r="B34" s="63" t="s">
        <v>341</v>
      </c>
      <c r="C34" s="63" t="s">
        <v>51</v>
      </c>
      <c r="D34" s="63" t="s">
        <v>351</v>
      </c>
      <c r="E34" s="65">
        <v>6</v>
      </c>
      <c r="F34" s="66">
        <v>1</v>
      </c>
      <c r="G34" s="64" t="s">
        <v>254</v>
      </c>
      <c r="H34" s="67" t="s">
        <v>352</v>
      </c>
      <c r="I34" s="67" t="s">
        <v>353</v>
      </c>
      <c r="J34" s="68" t="s">
        <v>354</v>
      </c>
      <c r="K34" s="68" t="s">
        <v>355</v>
      </c>
      <c r="L34" s="69">
        <v>44940</v>
      </c>
      <c r="M34" s="70">
        <v>2022</v>
      </c>
      <c r="N34" s="70" t="s">
        <v>183</v>
      </c>
      <c r="O34" s="70">
        <v>1</v>
      </c>
      <c r="P34" s="71">
        <v>1</v>
      </c>
      <c r="Q34" s="71">
        <v>1</v>
      </c>
      <c r="R34" s="72">
        <v>1500</v>
      </c>
      <c r="S34" s="73"/>
      <c r="T34" s="74"/>
      <c r="U34" s="74"/>
      <c r="V34" s="74">
        <v>1500</v>
      </c>
      <c r="W34" s="63" t="s">
        <v>349</v>
      </c>
      <c r="X34" s="1"/>
    </row>
    <row r="35" spans="1:24" ht="17.25" customHeight="1">
      <c r="A35" s="78" t="s">
        <v>356</v>
      </c>
      <c r="B35" s="63" t="s">
        <v>357</v>
      </c>
      <c r="C35" s="63" t="s">
        <v>51</v>
      </c>
      <c r="D35" s="63" t="s">
        <v>320</v>
      </c>
      <c r="E35" s="65">
        <v>38</v>
      </c>
      <c r="F35" s="66">
        <v>3</v>
      </c>
      <c r="G35" s="64" t="s">
        <v>237</v>
      </c>
      <c r="H35" s="67" t="s">
        <v>358</v>
      </c>
      <c r="I35" s="67" t="s">
        <v>359</v>
      </c>
      <c r="J35" s="68" t="s">
        <v>360</v>
      </c>
      <c r="K35" s="68" t="s">
        <v>361</v>
      </c>
      <c r="L35" s="69" t="s">
        <v>362</v>
      </c>
      <c r="M35" s="70">
        <v>2022</v>
      </c>
      <c r="N35" s="70" t="s">
        <v>173</v>
      </c>
      <c r="O35" s="70">
        <v>2</v>
      </c>
      <c r="P35" s="71">
        <v>2</v>
      </c>
      <c r="Q35" s="71">
        <v>2</v>
      </c>
      <c r="R35" s="72">
        <v>1000</v>
      </c>
      <c r="S35" s="73"/>
      <c r="T35" s="74"/>
      <c r="U35" s="74"/>
      <c r="V35" s="74">
        <v>500</v>
      </c>
      <c r="W35" s="63" t="s">
        <v>349</v>
      </c>
      <c r="X35" s="1"/>
    </row>
    <row r="36" spans="1:24" ht="15" customHeight="1">
      <c r="A36" s="63" t="s">
        <v>363</v>
      </c>
      <c r="B36" s="63" t="s">
        <v>357</v>
      </c>
      <c r="C36" s="64" t="s">
        <v>51</v>
      </c>
      <c r="D36" s="63" t="s">
        <v>304</v>
      </c>
      <c r="E36" s="65">
        <v>10</v>
      </c>
      <c r="F36" s="66">
        <v>21</v>
      </c>
      <c r="G36" s="64" t="s">
        <v>187</v>
      </c>
      <c r="H36" s="67" t="s">
        <v>364</v>
      </c>
      <c r="I36" s="67" t="s">
        <v>365</v>
      </c>
      <c r="J36" s="68" t="s">
        <v>366</v>
      </c>
      <c r="K36" s="68" t="s">
        <v>367</v>
      </c>
      <c r="L36" s="69">
        <v>44939</v>
      </c>
      <c r="M36" s="70">
        <v>2022</v>
      </c>
      <c r="N36" s="70" t="s">
        <v>183</v>
      </c>
      <c r="O36" s="70">
        <v>2</v>
      </c>
      <c r="P36" s="71">
        <v>2</v>
      </c>
      <c r="Q36" s="71">
        <v>2</v>
      </c>
      <c r="R36" s="72">
        <v>1500</v>
      </c>
      <c r="S36" s="73"/>
      <c r="T36" s="74"/>
      <c r="U36" s="74"/>
      <c r="V36" s="74">
        <v>750</v>
      </c>
      <c r="W36" s="63" t="s">
        <v>349</v>
      </c>
      <c r="X36" s="1"/>
    </row>
    <row r="37" spans="1:24" ht="18" customHeight="1">
      <c r="A37" s="63" t="s">
        <v>184</v>
      </c>
      <c r="B37" s="63" t="s">
        <v>185</v>
      </c>
      <c r="C37" s="64" t="s">
        <v>51</v>
      </c>
      <c r="D37" s="63" t="s">
        <v>186</v>
      </c>
      <c r="E37" s="65">
        <v>10</v>
      </c>
      <c r="F37" s="66">
        <v>16</v>
      </c>
      <c r="G37" s="64" t="s">
        <v>187</v>
      </c>
      <c r="H37" s="67" t="s">
        <v>188</v>
      </c>
      <c r="I37" s="67" t="s">
        <v>189</v>
      </c>
      <c r="J37" s="68" t="s">
        <v>190</v>
      </c>
      <c r="K37" s="68" t="s">
        <v>191</v>
      </c>
      <c r="L37" s="69" t="s">
        <v>192</v>
      </c>
      <c r="M37" s="70">
        <v>2022</v>
      </c>
      <c r="N37" s="70" t="s">
        <v>183</v>
      </c>
      <c r="O37" s="70">
        <v>3</v>
      </c>
      <c r="P37" s="71">
        <v>2</v>
      </c>
      <c r="Q37" s="71">
        <v>4</v>
      </c>
      <c r="R37" s="72">
        <v>1500</v>
      </c>
      <c r="S37" s="73"/>
      <c r="T37" s="74"/>
      <c r="U37" s="74"/>
      <c r="V37" s="74">
        <v>500</v>
      </c>
      <c r="W37" s="63" t="s">
        <v>62</v>
      </c>
      <c r="X37" s="1"/>
    </row>
    <row r="38" spans="1:24" ht="15.75" customHeight="1">
      <c r="A38" s="63" t="s">
        <v>368</v>
      </c>
      <c r="B38" s="63" t="s">
        <v>369</v>
      </c>
      <c r="C38" s="64" t="s">
        <v>51</v>
      </c>
      <c r="D38" s="63" t="s">
        <v>370</v>
      </c>
      <c r="E38" s="65">
        <v>14</v>
      </c>
      <c r="F38" s="66">
        <v>8</v>
      </c>
      <c r="G38" s="64" t="s">
        <v>371</v>
      </c>
      <c r="H38" s="67" t="s">
        <v>372</v>
      </c>
      <c r="I38" s="67" t="s">
        <v>373</v>
      </c>
      <c r="J38" s="68" t="s">
        <v>374</v>
      </c>
      <c r="K38" s="68" t="s">
        <v>375</v>
      </c>
      <c r="L38" s="69" t="s">
        <v>376</v>
      </c>
      <c r="M38" s="70">
        <v>2022</v>
      </c>
      <c r="N38" s="70" t="s">
        <v>173</v>
      </c>
      <c r="O38" s="70">
        <v>2</v>
      </c>
      <c r="P38" s="71">
        <v>1</v>
      </c>
      <c r="Q38" s="71">
        <v>2</v>
      </c>
      <c r="R38" s="72">
        <v>1000</v>
      </c>
      <c r="S38" s="73"/>
      <c r="T38" s="74"/>
      <c r="U38" s="74"/>
      <c r="V38" s="74">
        <v>500</v>
      </c>
      <c r="W38" s="63" t="s">
        <v>66</v>
      </c>
      <c r="X38" s="1"/>
    </row>
    <row r="39" spans="1:24" ht="15.75" customHeight="1">
      <c r="A39" s="63" t="s">
        <v>377</v>
      </c>
      <c r="B39" s="63" t="s">
        <v>378</v>
      </c>
      <c r="C39" s="64" t="s">
        <v>51</v>
      </c>
      <c r="D39" s="63" t="s">
        <v>304</v>
      </c>
      <c r="E39" s="65">
        <v>10</v>
      </c>
      <c r="F39" s="66">
        <v>18</v>
      </c>
      <c r="G39" s="64" t="s">
        <v>187</v>
      </c>
      <c r="H39" s="67" t="s">
        <v>379</v>
      </c>
      <c r="I39" s="67" t="s">
        <v>380</v>
      </c>
      <c r="J39" s="79" t="s">
        <v>381</v>
      </c>
      <c r="K39" s="68">
        <v>857529200001</v>
      </c>
      <c r="L39" s="69">
        <v>44936</v>
      </c>
      <c r="M39" s="70">
        <v>2022</v>
      </c>
      <c r="N39" s="70" t="s">
        <v>183</v>
      </c>
      <c r="O39" s="70">
        <v>2</v>
      </c>
      <c r="P39" s="71">
        <v>1</v>
      </c>
      <c r="Q39" s="71">
        <v>2</v>
      </c>
      <c r="R39" s="72">
        <v>1500</v>
      </c>
      <c r="S39" s="73"/>
      <c r="T39" s="74"/>
      <c r="U39" s="74"/>
      <c r="V39" s="74">
        <v>750</v>
      </c>
      <c r="W39" s="63" t="s">
        <v>382</v>
      </c>
      <c r="X39" s="1"/>
    </row>
    <row r="40" spans="1:24" ht="15.75" customHeight="1">
      <c r="A40" s="63" t="s">
        <v>383</v>
      </c>
      <c r="B40" s="63" t="s">
        <v>384</v>
      </c>
      <c r="C40" s="64" t="s">
        <v>51</v>
      </c>
      <c r="D40" s="63" t="s">
        <v>304</v>
      </c>
      <c r="E40" s="65">
        <v>10</v>
      </c>
      <c r="F40" s="66">
        <v>21</v>
      </c>
      <c r="G40" s="64" t="s">
        <v>187</v>
      </c>
      <c r="H40" s="67" t="s">
        <v>385</v>
      </c>
      <c r="I40" s="67" t="s">
        <v>386</v>
      </c>
      <c r="J40" s="68" t="s">
        <v>366</v>
      </c>
      <c r="K40" s="68" t="s">
        <v>367</v>
      </c>
      <c r="L40" s="69" t="s">
        <v>376</v>
      </c>
      <c r="M40" s="70">
        <v>2022</v>
      </c>
      <c r="N40" s="70" t="s">
        <v>183</v>
      </c>
      <c r="O40" s="70">
        <v>2</v>
      </c>
      <c r="P40" s="71">
        <v>2</v>
      </c>
      <c r="Q40" s="71">
        <v>2</v>
      </c>
      <c r="R40" s="72">
        <v>1500</v>
      </c>
      <c r="S40" s="73"/>
      <c r="T40" s="74"/>
      <c r="U40" s="74"/>
      <c r="V40" s="74">
        <v>750</v>
      </c>
      <c r="W40" s="63" t="s">
        <v>69</v>
      </c>
      <c r="X40" s="1"/>
    </row>
    <row r="41" spans="1:24" ht="15.75" customHeight="1">
      <c r="A41" s="63" t="s">
        <v>387</v>
      </c>
      <c r="B41" s="63" t="s">
        <v>388</v>
      </c>
      <c r="C41" s="64" t="s">
        <v>51</v>
      </c>
      <c r="D41" s="63" t="s">
        <v>261</v>
      </c>
      <c r="E41" s="65">
        <v>11</v>
      </c>
      <c r="F41" s="66">
        <v>8</v>
      </c>
      <c r="G41" s="64" t="s">
        <v>262</v>
      </c>
      <c r="H41" s="67" t="s">
        <v>389</v>
      </c>
      <c r="I41" s="80" t="s">
        <v>390</v>
      </c>
      <c r="J41" s="68" t="s">
        <v>391</v>
      </c>
      <c r="K41" s="68" t="s">
        <v>392</v>
      </c>
      <c r="L41" s="69" t="s">
        <v>393</v>
      </c>
      <c r="M41" s="70">
        <v>2022</v>
      </c>
      <c r="N41" s="70" t="s">
        <v>173</v>
      </c>
      <c r="O41" s="70">
        <v>1</v>
      </c>
      <c r="P41" s="71">
        <v>1</v>
      </c>
      <c r="Q41" s="71">
        <v>1</v>
      </c>
      <c r="R41" s="72">
        <v>1000</v>
      </c>
      <c r="S41" s="73"/>
      <c r="T41" s="74"/>
      <c r="U41" s="74"/>
      <c r="V41" s="74">
        <v>1000</v>
      </c>
      <c r="W41" s="63" t="s">
        <v>69</v>
      </c>
      <c r="X41" s="1"/>
    </row>
    <row r="42" spans="1:24" ht="15.75" customHeight="1">
      <c r="A42" s="63" t="s">
        <v>394</v>
      </c>
      <c r="B42" s="63" t="s">
        <v>384</v>
      </c>
      <c r="C42" s="64" t="s">
        <v>51</v>
      </c>
      <c r="D42" s="63" t="s">
        <v>320</v>
      </c>
      <c r="E42" s="65">
        <v>38</v>
      </c>
      <c r="F42" s="66">
        <v>3</v>
      </c>
      <c r="G42" s="64" t="s">
        <v>237</v>
      </c>
      <c r="H42" s="67" t="s">
        <v>395</v>
      </c>
      <c r="I42" s="67" t="s">
        <v>359</v>
      </c>
      <c r="J42" s="68" t="s">
        <v>360</v>
      </c>
      <c r="K42" s="68" t="s">
        <v>361</v>
      </c>
      <c r="L42" s="69" t="s">
        <v>376</v>
      </c>
      <c r="M42" s="70">
        <v>2022</v>
      </c>
      <c r="N42" s="70" t="s">
        <v>300</v>
      </c>
      <c r="O42" s="70">
        <v>2</v>
      </c>
      <c r="P42" s="71">
        <v>2</v>
      </c>
      <c r="Q42" s="71">
        <v>2</v>
      </c>
      <c r="R42" s="72">
        <v>500</v>
      </c>
      <c r="S42" s="73"/>
      <c r="T42" s="74"/>
      <c r="U42" s="74"/>
      <c r="V42" s="74">
        <v>250</v>
      </c>
      <c r="W42" s="63" t="s">
        <v>69</v>
      </c>
      <c r="X42" s="1"/>
    </row>
    <row r="43" spans="1:24" ht="15.75" customHeight="1">
      <c r="A43" s="63" t="s">
        <v>396</v>
      </c>
      <c r="B43" s="63" t="s">
        <v>397</v>
      </c>
      <c r="C43" s="64" t="s">
        <v>51</v>
      </c>
      <c r="D43" s="63" t="s">
        <v>398</v>
      </c>
      <c r="E43" s="65"/>
      <c r="F43" s="66">
        <v>137</v>
      </c>
      <c r="G43" s="64" t="s">
        <v>399</v>
      </c>
      <c r="H43" s="67" t="s">
        <v>400</v>
      </c>
      <c r="I43" s="67" t="s">
        <v>401</v>
      </c>
      <c r="J43" s="68" t="s">
        <v>402</v>
      </c>
      <c r="K43" s="68" t="s">
        <v>403</v>
      </c>
      <c r="L43" s="69">
        <v>1125</v>
      </c>
      <c r="M43" s="70">
        <v>2022</v>
      </c>
      <c r="N43" s="70" t="s">
        <v>173</v>
      </c>
      <c r="O43" s="70"/>
      <c r="P43" s="71">
        <v>1</v>
      </c>
      <c r="Q43" s="71">
        <v>1</v>
      </c>
      <c r="R43" s="72">
        <v>1000</v>
      </c>
      <c r="S43" s="73"/>
      <c r="T43" s="74" t="s">
        <v>404</v>
      </c>
      <c r="U43" s="74"/>
      <c r="V43" s="74">
        <v>1000</v>
      </c>
      <c r="W43" s="63" t="s">
        <v>70</v>
      </c>
      <c r="X43" s="1"/>
    </row>
    <row r="44" spans="1:24" ht="15.75" customHeight="1">
      <c r="A44" s="64" t="s">
        <v>405</v>
      </c>
      <c r="B44" s="63" t="s">
        <v>406</v>
      </c>
      <c r="C44" s="65" t="s">
        <v>51</v>
      </c>
      <c r="D44" s="66" t="s">
        <v>407</v>
      </c>
      <c r="E44" s="64">
        <v>49</v>
      </c>
      <c r="F44" s="80">
        <v>2</v>
      </c>
      <c r="G44" s="80" t="s">
        <v>408</v>
      </c>
      <c r="H44" s="79" t="s">
        <v>409</v>
      </c>
      <c r="I44" s="68" t="s">
        <v>410</v>
      </c>
      <c r="J44" s="69" t="s">
        <v>411</v>
      </c>
      <c r="K44" s="70" t="s">
        <v>412</v>
      </c>
      <c r="L44" s="70" t="s">
        <v>413</v>
      </c>
      <c r="M44" s="70">
        <v>2022</v>
      </c>
      <c r="N44" s="71" t="s">
        <v>414</v>
      </c>
      <c r="O44" s="71" t="s">
        <v>415</v>
      </c>
      <c r="P44" s="72">
        <v>3</v>
      </c>
      <c r="Q44" s="73">
        <v>3</v>
      </c>
      <c r="R44" s="74">
        <v>3</v>
      </c>
      <c r="S44" s="74"/>
      <c r="T44" s="74"/>
      <c r="U44" s="63"/>
      <c r="V44" s="64">
        <v>100</v>
      </c>
      <c r="W44" s="63" t="s">
        <v>72</v>
      </c>
      <c r="X44" s="1"/>
    </row>
    <row r="45" spans="1:24" ht="15.75" customHeight="1">
      <c r="A45" s="81" t="s">
        <v>416</v>
      </c>
      <c r="B45" s="63" t="s">
        <v>417</v>
      </c>
      <c r="C45" s="65" t="s">
        <v>51</v>
      </c>
      <c r="D45" s="66" t="s">
        <v>418</v>
      </c>
      <c r="E45" s="64" t="s">
        <v>419</v>
      </c>
      <c r="F45" s="80">
        <v>2</v>
      </c>
      <c r="G45" s="80" t="s">
        <v>420</v>
      </c>
      <c r="H45" s="79" t="s">
        <v>421</v>
      </c>
      <c r="I45" s="68" t="s">
        <v>422</v>
      </c>
      <c r="J45" s="82" t="s">
        <v>423</v>
      </c>
      <c r="K45" s="70"/>
      <c r="L45" s="70" t="s">
        <v>424</v>
      </c>
      <c r="M45" s="70">
        <v>2022</v>
      </c>
      <c r="N45" s="71" t="s">
        <v>425</v>
      </c>
      <c r="O45" s="71"/>
      <c r="P45" s="72">
        <v>1</v>
      </c>
      <c r="Q45" s="73">
        <v>1</v>
      </c>
      <c r="R45" s="74">
        <v>2</v>
      </c>
      <c r="S45" s="74">
        <v>300</v>
      </c>
      <c r="T45" s="74"/>
      <c r="U45" s="63"/>
      <c r="V45" s="64">
        <v>300</v>
      </c>
      <c r="W45" s="63" t="s">
        <v>72</v>
      </c>
      <c r="X45" s="1"/>
    </row>
    <row r="46" spans="1:24" ht="15.75" customHeight="1">
      <c r="A46" s="64" t="s">
        <v>426</v>
      </c>
      <c r="B46" s="63" t="s">
        <v>427</v>
      </c>
      <c r="C46" s="65" t="s">
        <v>51</v>
      </c>
      <c r="D46" s="66" t="s">
        <v>428</v>
      </c>
      <c r="E46" s="64">
        <v>32</v>
      </c>
      <c r="F46" s="80">
        <v>8</v>
      </c>
      <c r="G46" s="80" t="s">
        <v>429</v>
      </c>
      <c r="H46" s="68" t="s">
        <v>430</v>
      </c>
      <c r="I46" s="79" t="s">
        <v>431</v>
      </c>
      <c r="J46" s="69" t="s">
        <v>432</v>
      </c>
      <c r="K46" s="70" t="s">
        <v>433</v>
      </c>
      <c r="L46" s="70" t="s">
        <v>434</v>
      </c>
      <c r="M46" s="70">
        <v>44774</v>
      </c>
      <c r="N46" s="71" t="s">
        <v>435</v>
      </c>
      <c r="O46" s="71">
        <v>2</v>
      </c>
      <c r="P46" s="72">
        <v>2</v>
      </c>
      <c r="Q46" s="73">
        <v>2</v>
      </c>
      <c r="R46" s="74">
        <v>500</v>
      </c>
      <c r="S46" s="74"/>
      <c r="T46" s="74"/>
      <c r="U46" s="63"/>
      <c r="V46" s="64">
        <v>250</v>
      </c>
      <c r="W46" s="63" t="s">
        <v>73</v>
      </c>
      <c r="X46" s="1"/>
    </row>
    <row r="47" spans="1:24" ht="15.75" customHeight="1">
      <c r="A47" s="64" t="s">
        <v>436</v>
      </c>
      <c r="B47" s="63" t="s">
        <v>437</v>
      </c>
      <c r="C47" s="65" t="s">
        <v>51</v>
      </c>
      <c r="D47" s="66" t="s">
        <v>438</v>
      </c>
      <c r="E47" s="64"/>
      <c r="F47" s="80"/>
      <c r="G47" s="80" t="s">
        <v>439</v>
      </c>
      <c r="H47" s="68" t="s">
        <v>425</v>
      </c>
      <c r="I47" s="79" t="s">
        <v>440</v>
      </c>
      <c r="J47" s="69" t="s">
        <v>441</v>
      </c>
      <c r="K47" s="70"/>
      <c r="L47" s="70" t="s">
        <v>442</v>
      </c>
      <c r="M47" s="70" t="s">
        <v>443</v>
      </c>
      <c r="N47" s="71"/>
      <c r="O47" s="71">
        <v>5</v>
      </c>
      <c r="P47" s="72">
        <v>5</v>
      </c>
      <c r="Q47" s="73">
        <v>5</v>
      </c>
      <c r="R47" s="74">
        <v>200</v>
      </c>
      <c r="S47" s="74" t="s">
        <v>444</v>
      </c>
      <c r="T47" s="74"/>
      <c r="U47" s="63"/>
      <c r="V47" s="64">
        <v>40</v>
      </c>
      <c r="W47" s="63" t="s">
        <v>445</v>
      </c>
      <c r="X47" s="1"/>
    </row>
    <row r="48" spans="1:24" ht="15.75" customHeight="1">
      <c r="A48" s="64" t="s">
        <v>446</v>
      </c>
      <c r="B48" s="63" t="s">
        <v>447</v>
      </c>
      <c r="C48" s="65" t="s">
        <v>51</v>
      </c>
      <c r="D48" s="66" t="s">
        <v>448</v>
      </c>
      <c r="E48" s="64">
        <v>11</v>
      </c>
      <c r="F48" s="80">
        <v>7</v>
      </c>
      <c r="G48" s="80" t="s">
        <v>449</v>
      </c>
      <c r="H48" s="68" t="s">
        <v>430</v>
      </c>
      <c r="I48" s="79" t="s">
        <v>450</v>
      </c>
      <c r="J48" s="69" t="s">
        <v>451</v>
      </c>
      <c r="K48" s="70" t="s">
        <v>452</v>
      </c>
      <c r="L48" s="70" t="s">
        <v>453</v>
      </c>
      <c r="M48" s="70" t="s">
        <v>454</v>
      </c>
      <c r="N48" s="71" t="s">
        <v>300</v>
      </c>
      <c r="O48" s="71">
        <v>4</v>
      </c>
      <c r="P48" s="72">
        <v>1</v>
      </c>
      <c r="Q48" s="73">
        <v>4</v>
      </c>
      <c r="R48" s="74">
        <v>500</v>
      </c>
      <c r="S48" s="74"/>
      <c r="T48" s="74"/>
      <c r="U48" s="63"/>
      <c r="V48" s="64">
        <v>125</v>
      </c>
      <c r="W48" s="63" t="s">
        <v>74</v>
      </c>
      <c r="X48" s="1"/>
    </row>
    <row r="49" spans="1:24" ht="15.75" customHeight="1">
      <c r="A49" s="64" t="s">
        <v>426</v>
      </c>
      <c r="B49" s="63" t="s">
        <v>427</v>
      </c>
      <c r="C49" s="65" t="s">
        <v>51</v>
      </c>
      <c r="D49" s="66" t="s">
        <v>428</v>
      </c>
      <c r="E49" s="64">
        <v>32</v>
      </c>
      <c r="F49" s="80">
        <v>8</v>
      </c>
      <c r="G49" s="80" t="s">
        <v>429</v>
      </c>
      <c r="H49" s="68" t="s">
        <v>430</v>
      </c>
      <c r="I49" s="68" t="s">
        <v>431</v>
      </c>
      <c r="J49" s="69" t="s">
        <v>432</v>
      </c>
      <c r="K49" s="70" t="s">
        <v>433</v>
      </c>
      <c r="L49" s="70" t="s">
        <v>434</v>
      </c>
      <c r="M49" s="70">
        <v>44774</v>
      </c>
      <c r="N49" s="71" t="s">
        <v>435</v>
      </c>
      <c r="O49" s="71">
        <v>2</v>
      </c>
      <c r="P49" s="72">
        <v>2</v>
      </c>
      <c r="Q49" s="73">
        <v>2</v>
      </c>
      <c r="R49" s="74">
        <v>500</v>
      </c>
      <c r="S49" s="74"/>
      <c r="T49" s="74"/>
      <c r="U49" s="63"/>
      <c r="V49" s="64">
        <v>250</v>
      </c>
      <c r="W49" s="63" t="s">
        <v>74</v>
      </c>
      <c r="X49" s="1"/>
    </row>
    <row r="50" spans="1:24" ht="15.75" customHeight="1">
      <c r="A50" s="64" t="s">
        <v>436</v>
      </c>
      <c r="B50" s="63" t="s">
        <v>437</v>
      </c>
      <c r="C50" s="65" t="s">
        <v>51</v>
      </c>
      <c r="D50" s="66" t="s">
        <v>438</v>
      </c>
      <c r="E50" s="64"/>
      <c r="F50" s="80"/>
      <c r="G50" s="80" t="s">
        <v>439</v>
      </c>
      <c r="H50" s="68" t="s">
        <v>425</v>
      </c>
      <c r="I50" s="68" t="s">
        <v>440</v>
      </c>
      <c r="J50" s="69" t="s">
        <v>441</v>
      </c>
      <c r="K50" s="70"/>
      <c r="L50" s="70" t="s">
        <v>442</v>
      </c>
      <c r="M50" s="70" t="s">
        <v>443</v>
      </c>
      <c r="N50" s="71"/>
      <c r="O50" s="71">
        <v>5</v>
      </c>
      <c r="P50" s="72">
        <v>5</v>
      </c>
      <c r="Q50" s="73">
        <v>5</v>
      </c>
      <c r="R50" s="74">
        <v>200</v>
      </c>
      <c r="S50" s="74" t="s">
        <v>444</v>
      </c>
      <c r="T50" s="74"/>
      <c r="U50" s="63"/>
      <c r="V50" s="64">
        <v>40</v>
      </c>
      <c r="W50" s="63" t="s">
        <v>74</v>
      </c>
      <c r="X50" s="1"/>
    </row>
    <row r="51" spans="1:24" ht="15.75" customHeight="1">
      <c r="A51" s="64" t="s">
        <v>455</v>
      </c>
      <c r="B51" s="63" t="s">
        <v>456</v>
      </c>
      <c r="C51" s="65" t="s">
        <v>51</v>
      </c>
      <c r="D51" s="66" t="s">
        <v>304</v>
      </c>
      <c r="E51" s="64">
        <v>11</v>
      </c>
      <c r="F51" s="80">
        <v>1</v>
      </c>
      <c r="G51" s="80" t="s">
        <v>187</v>
      </c>
      <c r="H51" s="79" t="s">
        <v>457</v>
      </c>
      <c r="I51" s="79" t="s">
        <v>458</v>
      </c>
      <c r="J51" s="69" t="s">
        <v>459</v>
      </c>
      <c r="K51" s="70">
        <v>909022300001</v>
      </c>
      <c r="L51" s="70">
        <v>44940</v>
      </c>
      <c r="M51" s="70">
        <v>2022</v>
      </c>
      <c r="N51" s="71" t="s">
        <v>183</v>
      </c>
      <c r="O51" s="71">
        <v>3</v>
      </c>
      <c r="P51" s="72">
        <v>3</v>
      </c>
      <c r="Q51" s="73">
        <v>3</v>
      </c>
      <c r="R51" s="74">
        <v>1500</v>
      </c>
      <c r="S51" s="74"/>
      <c r="T51" s="74"/>
      <c r="U51" s="63"/>
      <c r="V51" s="64">
        <v>500</v>
      </c>
      <c r="W51" s="63" t="s">
        <v>75</v>
      </c>
      <c r="X51" s="1"/>
    </row>
    <row r="52" spans="1:24" ht="15.75" customHeight="1">
      <c r="A52" s="64" t="s">
        <v>405</v>
      </c>
      <c r="B52" s="63" t="s">
        <v>460</v>
      </c>
      <c r="C52" s="65" t="s">
        <v>51</v>
      </c>
      <c r="D52" s="66" t="s">
        <v>461</v>
      </c>
      <c r="E52" s="64">
        <v>49</v>
      </c>
      <c r="F52" s="80">
        <v>2</v>
      </c>
      <c r="G52" s="80" t="s">
        <v>408</v>
      </c>
      <c r="H52" s="79" t="s">
        <v>462</v>
      </c>
      <c r="I52" s="79" t="s">
        <v>410</v>
      </c>
      <c r="J52" s="69" t="s">
        <v>459</v>
      </c>
      <c r="K52" s="70">
        <v>905707900016</v>
      </c>
      <c r="L52" s="70" t="s">
        <v>413</v>
      </c>
      <c r="M52" s="70">
        <v>2022</v>
      </c>
      <c r="N52" s="71" t="s">
        <v>435</v>
      </c>
      <c r="O52" s="71">
        <v>3</v>
      </c>
      <c r="P52" s="72">
        <v>3</v>
      </c>
      <c r="Q52" s="73">
        <v>3</v>
      </c>
      <c r="R52" s="74">
        <v>500</v>
      </c>
      <c r="S52" s="74"/>
      <c r="T52" s="74"/>
      <c r="U52" s="63"/>
      <c r="V52" s="64">
        <v>166.67</v>
      </c>
      <c r="W52" s="63" t="s">
        <v>75</v>
      </c>
      <c r="X52" s="1"/>
    </row>
    <row r="53" spans="1:24" ht="15.75" customHeight="1">
      <c r="A53" s="64" t="s">
        <v>455</v>
      </c>
      <c r="B53" s="63" t="s">
        <v>463</v>
      </c>
      <c r="C53" s="65" t="s">
        <v>51</v>
      </c>
      <c r="D53" s="66" t="s">
        <v>464</v>
      </c>
      <c r="E53" s="64">
        <v>11</v>
      </c>
      <c r="F53" s="80">
        <v>1</v>
      </c>
      <c r="G53" s="80" t="s">
        <v>187</v>
      </c>
      <c r="H53" s="68" t="s">
        <v>465</v>
      </c>
      <c r="I53" s="68" t="s">
        <v>458</v>
      </c>
      <c r="J53" s="82" t="s">
        <v>466</v>
      </c>
      <c r="K53" s="70" t="s">
        <v>467</v>
      </c>
      <c r="L53" s="70"/>
      <c r="M53" s="70">
        <v>2022</v>
      </c>
      <c r="N53" s="71" t="s">
        <v>183</v>
      </c>
      <c r="O53" s="71">
        <v>3</v>
      </c>
      <c r="P53" s="72">
        <v>3</v>
      </c>
      <c r="Q53" s="73">
        <v>3</v>
      </c>
      <c r="R53" s="74">
        <v>1500</v>
      </c>
      <c r="S53" s="74"/>
      <c r="T53" s="74"/>
      <c r="U53" s="63"/>
      <c r="V53" s="64">
        <v>500</v>
      </c>
      <c r="W53" s="63" t="s">
        <v>77</v>
      </c>
      <c r="X53" s="1"/>
    </row>
    <row r="54" spans="1:24" ht="15.75" customHeight="1">
      <c r="A54" s="64" t="s">
        <v>468</v>
      </c>
      <c r="B54" s="63" t="s">
        <v>469</v>
      </c>
      <c r="C54" s="65" t="s">
        <v>51</v>
      </c>
      <c r="D54" s="66" t="s">
        <v>470</v>
      </c>
      <c r="E54" s="64">
        <v>11</v>
      </c>
      <c r="F54" s="80">
        <v>20</v>
      </c>
      <c r="G54" s="80" t="s">
        <v>471</v>
      </c>
      <c r="H54" s="79" t="s">
        <v>472</v>
      </c>
      <c r="I54" s="79" t="s">
        <v>473</v>
      </c>
      <c r="J54" s="69" t="s">
        <v>474</v>
      </c>
      <c r="K54" s="70" t="s">
        <v>475</v>
      </c>
      <c r="L54" s="70"/>
      <c r="M54" s="70">
        <v>2022</v>
      </c>
      <c r="N54" s="71" t="s">
        <v>173</v>
      </c>
      <c r="O54" s="71">
        <v>3</v>
      </c>
      <c r="P54" s="72">
        <v>3</v>
      </c>
      <c r="Q54" s="73">
        <v>3</v>
      </c>
      <c r="R54" s="74">
        <v>1000</v>
      </c>
      <c r="S54" s="74"/>
      <c r="T54" s="74"/>
      <c r="U54" s="63"/>
      <c r="V54" s="64">
        <v>333.33</v>
      </c>
      <c r="W54" s="63" t="s">
        <v>80</v>
      </c>
      <c r="X54" s="1"/>
    </row>
    <row r="55" spans="1:24" ht="15.75" customHeight="1">
      <c r="A55" s="64" t="s">
        <v>468</v>
      </c>
      <c r="B55" s="63" t="s">
        <v>469</v>
      </c>
      <c r="C55" s="65" t="s">
        <v>51</v>
      </c>
      <c r="D55" s="66" t="s">
        <v>470</v>
      </c>
      <c r="E55" s="83">
        <v>11</v>
      </c>
      <c r="F55" s="80">
        <v>20</v>
      </c>
      <c r="G55" s="80" t="s">
        <v>471</v>
      </c>
      <c r="H55" s="79" t="s">
        <v>472</v>
      </c>
      <c r="I55" s="79" t="s">
        <v>473</v>
      </c>
      <c r="J55" s="69" t="s">
        <v>474</v>
      </c>
      <c r="K55" s="84" t="s">
        <v>475</v>
      </c>
      <c r="L55" s="84"/>
      <c r="M55" s="84">
        <v>2022</v>
      </c>
      <c r="N55" s="85" t="s">
        <v>173</v>
      </c>
      <c r="O55" s="85">
        <v>3</v>
      </c>
      <c r="P55" s="86">
        <v>3</v>
      </c>
      <c r="Q55" s="87">
        <v>3</v>
      </c>
      <c r="R55" s="88">
        <v>1000</v>
      </c>
      <c r="S55" s="88"/>
      <c r="T55" s="88"/>
      <c r="U55" s="89"/>
      <c r="V55" s="83">
        <v>333.34</v>
      </c>
      <c r="W55" s="89" t="s">
        <v>83</v>
      </c>
      <c r="X55" s="1"/>
    </row>
    <row r="56" spans="1:24" ht="15.75" customHeight="1">
      <c r="A56" s="64" t="s">
        <v>476</v>
      </c>
      <c r="B56" s="63" t="s">
        <v>477</v>
      </c>
      <c r="C56" s="65" t="s">
        <v>89</v>
      </c>
      <c r="D56" s="66" t="s">
        <v>478</v>
      </c>
      <c r="E56" s="83" t="s">
        <v>479</v>
      </c>
      <c r="F56" s="80"/>
      <c r="G56" s="80" t="s">
        <v>480</v>
      </c>
      <c r="H56" s="68"/>
      <c r="I56" s="79" t="s">
        <v>481</v>
      </c>
      <c r="J56" s="82" t="s">
        <v>482</v>
      </c>
      <c r="K56" s="84" t="s">
        <v>483</v>
      </c>
      <c r="L56" s="84"/>
      <c r="M56" s="84">
        <v>2022</v>
      </c>
      <c r="N56" s="85" t="s">
        <v>173</v>
      </c>
      <c r="O56" s="85">
        <v>5</v>
      </c>
      <c r="P56" s="86">
        <v>4</v>
      </c>
      <c r="Q56" s="87">
        <v>5</v>
      </c>
      <c r="R56" s="88">
        <v>1000</v>
      </c>
      <c r="S56" s="88"/>
      <c r="T56" s="88"/>
      <c r="U56" s="89"/>
      <c r="V56" s="83">
        <v>200</v>
      </c>
      <c r="W56" s="89" t="s">
        <v>484</v>
      </c>
      <c r="X56" s="1"/>
    </row>
    <row r="57" spans="1:24" ht="15.75" customHeight="1">
      <c r="A57" s="64" t="s">
        <v>485</v>
      </c>
      <c r="B57" s="63" t="s">
        <v>486</v>
      </c>
      <c r="C57" s="65" t="s">
        <v>89</v>
      </c>
      <c r="D57" s="66" t="s">
        <v>487</v>
      </c>
      <c r="E57" s="83">
        <v>19</v>
      </c>
      <c r="F57" s="80">
        <v>20</v>
      </c>
      <c r="G57" s="80" t="s">
        <v>488</v>
      </c>
      <c r="H57" s="79" t="s">
        <v>489</v>
      </c>
      <c r="I57" s="79" t="s">
        <v>490</v>
      </c>
      <c r="J57" s="69" t="s">
        <v>491</v>
      </c>
      <c r="K57" s="84" t="s">
        <v>492</v>
      </c>
      <c r="L57" s="84"/>
      <c r="M57" s="84">
        <v>2022</v>
      </c>
      <c r="N57" s="85" t="s">
        <v>183</v>
      </c>
      <c r="O57" s="85">
        <v>15</v>
      </c>
      <c r="P57" s="86">
        <v>3</v>
      </c>
      <c r="Q57" s="87">
        <v>15</v>
      </c>
      <c r="R57" s="88">
        <v>1500</v>
      </c>
      <c r="S57" s="88"/>
      <c r="T57" s="88"/>
      <c r="U57" s="89"/>
      <c r="V57" s="83">
        <v>100</v>
      </c>
      <c r="W57" s="89" t="s">
        <v>493</v>
      </c>
      <c r="X57" s="1"/>
    </row>
    <row r="58" spans="1:24" ht="15.75" customHeight="1">
      <c r="A58" s="64" t="s">
        <v>485</v>
      </c>
      <c r="B58" s="63" t="s">
        <v>494</v>
      </c>
      <c r="C58" s="65" t="s">
        <v>89</v>
      </c>
      <c r="D58" s="66" t="s">
        <v>487</v>
      </c>
      <c r="E58" s="83">
        <v>19</v>
      </c>
      <c r="F58" s="80">
        <v>20</v>
      </c>
      <c r="G58" s="80" t="s">
        <v>488</v>
      </c>
      <c r="H58" s="79" t="s">
        <v>489</v>
      </c>
      <c r="I58" s="79" t="s">
        <v>490</v>
      </c>
      <c r="J58" s="69" t="s">
        <v>491</v>
      </c>
      <c r="K58" s="84" t="s">
        <v>492</v>
      </c>
      <c r="L58" s="84"/>
      <c r="M58" s="84">
        <v>2022</v>
      </c>
      <c r="N58" s="85" t="s">
        <v>183</v>
      </c>
      <c r="O58" s="85">
        <v>15</v>
      </c>
      <c r="P58" s="86">
        <v>3</v>
      </c>
      <c r="Q58" s="87">
        <v>15</v>
      </c>
      <c r="R58" s="88">
        <v>1500</v>
      </c>
      <c r="S58" s="88"/>
      <c r="T58" s="88"/>
      <c r="U58" s="89"/>
      <c r="V58" s="83">
        <v>100</v>
      </c>
      <c r="W58" s="89" t="s">
        <v>495</v>
      </c>
      <c r="X58" s="1"/>
    </row>
    <row r="59" spans="1:24" ht="15.75" customHeight="1">
      <c r="A59" s="64" t="s">
        <v>496</v>
      </c>
      <c r="B59" s="63" t="s">
        <v>497</v>
      </c>
      <c r="C59" s="65" t="s">
        <v>89</v>
      </c>
      <c r="D59" s="66" t="s">
        <v>498</v>
      </c>
      <c r="E59" s="83">
        <v>11</v>
      </c>
      <c r="F59" s="80">
        <v>20</v>
      </c>
      <c r="G59" s="80" t="s">
        <v>471</v>
      </c>
      <c r="H59" s="79" t="s">
        <v>499</v>
      </c>
      <c r="I59" s="79" t="s">
        <v>500</v>
      </c>
      <c r="J59" s="82" t="s">
        <v>501</v>
      </c>
      <c r="K59" s="84" t="s">
        <v>502</v>
      </c>
      <c r="L59" s="84" t="s">
        <v>503</v>
      </c>
      <c r="M59" s="84">
        <v>2022</v>
      </c>
      <c r="N59" s="85" t="s">
        <v>173</v>
      </c>
      <c r="O59" s="85">
        <v>6</v>
      </c>
      <c r="P59" s="86">
        <v>1</v>
      </c>
      <c r="Q59" s="87">
        <v>6</v>
      </c>
      <c r="R59" s="88">
        <v>1000</v>
      </c>
      <c r="S59" s="88"/>
      <c r="T59" s="88"/>
      <c r="U59" s="89"/>
      <c r="V59" s="83">
        <v>167</v>
      </c>
      <c r="W59" s="89" t="s">
        <v>98</v>
      </c>
      <c r="X59" s="1"/>
    </row>
    <row r="60" spans="1:24" ht="15.75" customHeight="1">
      <c r="A60" s="64" t="s">
        <v>476</v>
      </c>
      <c r="B60" s="63" t="s">
        <v>504</v>
      </c>
      <c r="C60" s="65" t="s">
        <v>89</v>
      </c>
      <c r="D60" s="66" t="s">
        <v>478</v>
      </c>
      <c r="E60" s="83">
        <v>14</v>
      </c>
      <c r="F60" s="80">
        <v>23</v>
      </c>
      <c r="G60" s="80" t="s">
        <v>505</v>
      </c>
      <c r="H60" s="79" t="s">
        <v>506</v>
      </c>
      <c r="I60" s="79" t="s">
        <v>481</v>
      </c>
      <c r="J60" s="69" t="s">
        <v>507</v>
      </c>
      <c r="K60" s="84" t="s">
        <v>483</v>
      </c>
      <c r="L60" s="84"/>
      <c r="M60" s="84">
        <v>2022</v>
      </c>
      <c r="N60" s="85" t="s">
        <v>173</v>
      </c>
      <c r="O60" s="85">
        <v>5</v>
      </c>
      <c r="P60" s="86">
        <v>5</v>
      </c>
      <c r="Q60" s="87">
        <v>5</v>
      </c>
      <c r="R60" s="88">
        <v>1000</v>
      </c>
      <c r="S60" s="88"/>
      <c r="T60" s="88"/>
      <c r="U60" s="89"/>
      <c r="V60" s="83">
        <v>200</v>
      </c>
      <c r="W60" s="89" t="s">
        <v>99</v>
      </c>
      <c r="X60" s="1"/>
    </row>
    <row r="61" spans="1:24" ht="15.75" customHeight="1">
      <c r="A61" s="64" t="s">
        <v>485</v>
      </c>
      <c r="B61" s="63" t="s">
        <v>508</v>
      </c>
      <c r="C61" s="65" t="s">
        <v>89</v>
      </c>
      <c r="D61" s="66" t="s">
        <v>487</v>
      </c>
      <c r="E61" s="83">
        <v>19</v>
      </c>
      <c r="F61" s="80">
        <v>20</v>
      </c>
      <c r="G61" s="80" t="s">
        <v>488</v>
      </c>
      <c r="H61" s="79" t="s">
        <v>489</v>
      </c>
      <c r="I61" s="79" t="s">
        <v>490</v>
      </c>
      <c r="J61" s="69" t="s">
        <v>491</v>
      </c>
      <c r="K61" s="84" t="s">
        <v>492</v>
      </c>
      <c r="L61" s="84"/>
      <c r="M61" s="84">
        <v>2022</v>
      </c>
      <c r="N61" s="85" t="s">
        <v>183</v>
      </c>
      <c r="O61" s="85">
        <v>15</v>
      </c>
      <c r="P61" s="86">
        <v>3</v>
      </c>
      <c r="Q61" s="87">
        <v>15</v>
      </c>
      <c r="R61" s="88">
        <v>1500</v>
      </c>
      <c r="S61" s="88"/>
      <c r="T61" s="88"/>
      <c r="U61" s="89"/>
      <c r="V61" s="83">
        <v>100</v>
      </c>
      <c r="W61" s="89" t="s">
        <v>99</v>
      </c>
      <c r="X61" s="1"/>
    </row>
    <row r="62" spans="1:24" ht="15.75" customHeight="1">
      <c r="A62" s="64" t="s">
        <v>509</v>
      </c>
      <c r="B62" s="63" t="s">
        <v>510</v>
      </c>
      <c r="C62" s="65" t="s">
        <v>89</v>
      </c>
      <c r="D62" s="66" t="s">
        <v>511</v>
      </c>
      <c r="E62" s="83">
        <v>14</v>
      </c>
      <c r="F62" s="80">
        <v>23</v>
      </c>
      <c r="G62" s="80" t="s">
        <v>505</v>
      </c>
      <c r="H62" s="79" t="s">
        <v>506</v>
      </c>
      <c r="I62" s="79" t="s">
        <v>481</v>
      </c>
      <c r="J62" s="69" t="s">
        <v>507</v>
      </c>
      <c r="K62" s="84" t="s">
        <v>483</v>
      </c>
      <c r="L62" s="84"/>
      <c r="M62" s="84">
        <v>2022</v>
      </c>
      <c r="N62" s="85" t="s">
        <v>173</v>
      </c>
      <c r="O62" s="85"/>
      <c r="P62" s="86">
        <v>5</v>
      </c>
      <c r="Q62" s="87">
        <v>5</v>
      </c>
      <c r="R62" s="88">
        <v>1000</v>
      </c>
      <c r="S62" s="88"/>
      <c r="T62" s="88"/>
      <c r="U62" s="89"/>
      <c r="V62" s="83">
        <v>200</v>
      </c>
      <c r="W62" s="89" t="s">
        <v>104</v>
      </c>
      <c r="X62" s="1"/>
    </row>
    <row r="63" spans="1:24" ht="15.75" customHeight="1">
      <c r="A63" s="64" t="s">
        <v>512</v>
      </c>
      <c r="B63" s="63" t="s">
        <v>513</v>
      </c>
      <c r="C63" s="65" t="s">
        <v>89</v>
      </c>
      <c r="D63" s="66" t="s">
        <v>514</v>
      </c>
      <c r="E63" s="83">
        <v>19</v>
      </c>
      <c r="F63" s="80">
        <v>24</v>
      </c>
      <c r="G63" s="80" t="s">
        <v>515</v>
      </c>
      <c r="H63" s="79" t="s">
        <v>516</v>
      </c>
      <c r="I63" s="79" t="s">
        <v>517</v>
      </c>
      <c r="J63" s="82" t="s">
        <v>518</v>
      </c>
      <c r="K63" s="84">
        <v>16570</v>
      </c>
      <c r="L63" s="84" t="s">
        <v>519</v>
      </c>
      <c r="M63" s="84">
        <v>2022</v>
      </c>
      <c r="N63" s="85" t="s">
        <v>183</v>
      </c>
      <c r="O63" s="85">
        <v>2</v>
      </c>
      <c r="P63" s="86">
        <v>2</v>
      </c>
      <c r="Q63" s="87">
        <v>9</v>
      </c>
      <c r="R63" s="88">
        <v>1500</v>
      </c>
      <c r="S63" s="88"/>
      <c r="T63" s="88"/>
      <c r="U63" s="89"/>
      <c r="V63" s="83">
        <v>750</v>
      </c>
      <c r="W63" s="89" t="s">
        <v>105</v>
      </c>
      <c r="X63" s="1"/>
    </row>
    <row r="64" spans="1:24" ht="15.75" customHeight="1">
      <c r="A64" s="81" t="s">
        <v>520</v>
      </c>
      <c r="B64" s="63" t="s">
        <v>521</v>
      </c>
      <c r="C64" s="65" t="s">
        <v>89</v>
      </c>
      <c r="D64" s="66" t="s">
        <v>522</v>
      </c>
      <c r="E64" s="83">
        <v>14</v>
      </c>
      <c r="F64" s="80">
        <v>20</v>
      </c>
      <c r="G64" s="80" t="s">
        <v>480</v>
      </c>
      <c r="H64" s="68" t="s">
        <v>523</v>
      </c>
      <c r="I64" s="68" t="s">
        <v>524</v>
      </c>
      <c r="J64" s="82" t="s">
        <v>525</v>
      </c>
      <c r="K64" s="84">
        <v>13493</v>
      </c>
      <c r="L64" s="84" t="s">
        <v>526</v>
      </c>
      <c r="M64" s="84">
        <v>2022</v>
      </c>
      <c r="N64" s="85" t="s">
        <v>173</v>
      </c>
      <c r="O64" s="85">
        <v>2</v>
      </c>
      <c r="P64" s="86">
        <v>2</v>
      </c>
      <c r="Q64" s="87">
        <v>11</v>
      </c>
      <c r="R64" s="88">
        <v>1000</v>
      </c>
      <c r="S64" s="88"/>
      <c r="T64" s="88"/>
      <c r="U64" s="89"/>
      <c r="V64" s="83">
        <v>500</v>
      </c>
      <c r="W64" s="89" t="s">
        <v>105</v>
      </c>
      <c r="X64" s="1"/>
    </row>
    <row r="65" spans="1:24" ht="15.75" customHeight="1">
      <c r="A65" s="64" t="s">
        <v>527</v>
      </c>
      <c r="B65" s="63" t="s">
        <v>528</v>
      </c>
      <c r="C65" s="65" t="s">
        <v>89</v>
      </c>
      <c r="D65" s="66" t="s">
        <v>514</v>
      </c>
      <c r="E65" s="83">
        <v>19</v>
      </c>
      <c r="F65" s="80">
        <v>18</v>
      </c>
      <c r="G65" s="80" t="s">
        <v>515</v>
      </c>
      <c r="H65" s="79" t="s">
        <v>529</v>
      </c>
      <c r="I65" s="68" t="s">
        <v>530</v>
      </c>
      <c r="J65" s="82" t="s">
        <v>531</v>
      </c>
      <c r="K65" s="84">
        <v>11725</v>
      </c>
      <c r="L65" s="84" t="s">
        <v>532</v>
      </c>
      <c r="M65" s="84">
        <v>2022</v>
      </c>
      <c r="N65" s="85" t="s">
        <v>183</v>
      </c>
      <c r="O65" s="85">
        <v>4</v>
      </c>
      <c r="P65" s="86">
        <v>4</v>
      </c>
      <c r="Q65" s="87">
        <v>4</v>
      </c>
      <c r="R65" s="88">
        <v>1500</v>
      </c>
      <c r="S65" s="88"/>
      <c r="T65" s="88"/>
      <c r="U65" s="89"/>
      <c r="V65" s="83">
        <v>375</v>
      </c>
      <c r="W65" s="89" t="s">
        <v>105</v>
      </c>
      <c r="X65" s="1"/>
    </row>
    <row r="66" spans="1:24" ht="15.75" customHeight="1">
      <c r="A66" s="64" t="s">
        <v>533</v>
      </c>
      <c r="B66" s="63" t="s">
        <v>534</v>
      </c>
      <c r="C66" s="65" t="s">
        <v>89</v>
      </c>
      <c r="D66" s="66" t="s">
        <v>535</v>
      </c>
      <c r="E66" s="83">
        <v>10</v>
      </c>
      <c r="F66" s="80"/>
      <c r="G66" s="80" t="s">
        <v>536</v>
      </c>
      <c r="H66" s="79" t="s">
        <v>537</v>
      </c>
      <c r="I66" s="79" t="s">
        <v>538</v>
      </c>
      <c r="J66" s="82" t="s">
        <v>539</v>
      </c>
      <c r="K66" s="84">
        <v>952692</v>
      </c>
      <c r="L66" s="84" t="s">
        <v>540</v>
      </c>
      <c r="M66" s="84">
        <v>2022</v>
      </c>
      <c r="N66" s="85" t="s">
        <v>173</v>
      </c>
      <c r="O66" s="85">
        <v>2</v>
      </c>
      <c r="P66" s="86">
        <v>2</v>
      </c>
      <c r="Q66" s="87">
        <v>7</v>
      </c>
      <c r="R66" s="88">
        <v>1000</v>
      </c>
      <c r="S66" s="88"/>
      <c r="T66" s="88"/>
      <c r="U66" s="89"/>
      <c r="V66" s="83">
        <v>500</v>
      </c>
      <c r="W66" s="89" t="s">
        <v>105</v>
      </c>
      <c r="X66" s="1"/>
    </row>
    <row r="67" spans="1:24" ht="15.75" customHeight="1">
      <c r="A67" s="64" t="s">
        <v>541</v>
      </c>
      <c r="B67" s="63" t="s">
        <v>542</v>
      </c>
      <c r="C67" s="65" t="s">
        <v>89</v>
      </c>
      <c r="D67" s="66" t="s">
        <v>543</v>
      </c>
      <c r="E67" s="83">
        <v>15</v>
      </c>
      <c r="F67" s="80">
        <v>11</v>
      </c>
      <c r="G67" s="80" t="s">
        <v>544</v>
      </c>
      <c r="H67" s="79" t="s">
        <v>545</v>
      </c>
      <c r="I67" s="79" t="s">
        <v>546</v>
      </c>
      <c r="J67" s="69" t="s">
        <v>547</v>
      </c>
      <c r="K67" s="84">
        <v>2078</v>
      </c>
      <c r="L67" s="84" t="s">
        <v>548</v>
      </c>
      <c r="M67" s="84">
        <v>2022</v>
      </c>
      <c r="N67" s="85" t="s">
        <v>173</v>
      </c>
      <c r="O67" s="85">
        <v>1</v>
      </c>
      <c r="P67" s="86">
        <v>1</v>
      </c>
      <c r="Q67" s="87">
        <v>9</v>
      </c>
      <c r="R67" s="88">
        <v>1000</v>
      </c>
      <c r="S67" s="88"/>
      <c r="T67" s="88"/>
      <c r="U67" s="89"/>
      <c r="V67" s="83">
        <v>1000</v>
      </c>
      <c r="W67" s="89" t="s">
        <v>105</v>
      </c>
      <c r="X67" s="1"/>
    </row>
    <row r="68" spans="1:24" ht="15.75" customHeight="1">
      <c r="A68" s="64" t="s">
        <v>549</v>
      </c>
      <c r="B68" s="63" t="s">
        <v>550</v>
      </c>
      <c r="C68" s="65" t="s">
        <v>89</v>
      </c>
      <c r="D68" s="66" t="s">
        <v>551</v>
      </c>
      <c r="E68" s="83">
        <v>27</v>
      </c>
      <c r="F68" s="80">
        <v>7</v>
      </c>
      <c r="G68" s="80" t="s">
        <v>552</v>
      </c>
      <c r="H68" s="68" t="s">
        <v>553</v>
      </c>
      <c r="I68" s="68" t="s">
        <v>554</v>
      </c>
      <c r="J68" s="69" t="s">
        <v>555</v>
      </c>
      <c r="K68" s="84">
        <v>921819</v>
      </c>
      <c r="L68" s="84" t="s">
        <v>556</v>
      </c>
      <c r="M68" s="84">
        <v>2022</v>
      </c>
      <c r="N68" s="85" t="s">
        <v>300</v>
      </c>
      <c r="O68" s="85">
        <v>1</v>
      </c>
      <c r="P68" s="86">
        <v>1</v>
      </c>
      <c r="Q68" s="87">
        <v>7</v>
      </c>
      <c r="R68" s="88">
        <v>500</v>
      </c>
      <c r="S68" s="88"/>
      <c r="T68" s="88"/>
      <c r="U68" s="89"/>
      <c r="V68" s="83">
        <v>500</v>
      </c>
      <c r="W68" s="89" t="s">
        <v>105</v>
      </c>
      <c r="X68" s="1"/>
    </row>
    <row r="69" spans="1:24" ht="15.75" customHeight="1">
      <c r="A69" s="64" t="s">
        <v>557</v>
      </c>
      <c r="B69" s="63" t="s">
        <v>558</v>
      </c>
      <c r="C69" s="65" t="s">
        <v>89</v>
      </c>
      <c r="D69" s="66" t="s">
        <v>535</v>
      </c>
      <c r="E69" s="83">
        <v>10</v>
      </c>
      <c r="F69" s="80"/>
      <c r="G69" s="80" t="s">
        <v>559</v>
      </c>
      <c r="H69" s="79" t="s">
        <v>560</v>
      </c>
      <c r="I69" s="79" t="s">
        <v>561</v>
      </c>
      <c r="J69" s="69" t="s">
        <v>562</v>
      </c>
      <c r="K69" s="84">
        <v>921819</v>
      </c>
      <c r="L69" s="84" t="s">
        <v>556</v>
      </c>
      <c r="M69" s="84">
        <v>2022</v>
      </c>
      <c r="N69" s="85" t="s">
        <v>173</v>
      </c>
      <c r="O69" s="85">
        <v>1</v>
      </c>
      <c r="P69" s="86">
        <v>1</v>
      </c>
      <c r="Q69" s="87">
        <v>5</v>
      </c>
      <c r="R69" s="88">
        <v>1000</v>
      </c>
      <c r="S69" s="88"/>
      <c r="T69" s="88"/>
      <c r="U69" s="89"/>
      <c r="V69" s="83">
        <v>1000</v>
      </c>
      <c r="W69" s="89" t="s">
        <v>105</v>
      </c>
      <c r="X69" s="1"/>
    </row>
    <row r="70" spans="1:24" ht="15.75" customHeight="1">
      <c r="A70" s="64" t="s">
        <v>512</v>
      </c>
      <c r="B70" s="63" t="s">
        <v>513</v>
      </c>
      <c r="C70" s="65" t="s">
        <v>89</v>
      </c>
      <c r="D70" s="66" t="s">
        <v>514</v>
      </c>
      <c r="E70" s="83">
        <v>19</v>
      </c>
      <c r="F70" s="80">
        <v>24</v>
      </c>
      <c r="G70" s="80" t="s">
        <v>515</v>
      </c>
      <c r="H70" s="79" t="s">
        <v>516</v>
      </c>
      <c r="I70" s="79" t="s">
        <v>517</v>
      </c>
      <c r="J70" s="82" t="s">
        <v>518</v>
      </c>
      <c r="K70" s="84">
        <v>16570</v>
      </c>
      <c r="L70" s="84" t="s">
        <v>519</v>
      </c>
      <c r="M70" s="84">
        <v>2022</v>
      </c>
      <c r="N70" s="85" t="s">
        <v>183</v>
      </c>
      <c r="O70" s="85">
        <v>2</v>
      </c>
      <c r="P70" s="86">
        <v>2</v>
      </c>
      <c r="Q70" s="87">
        <v>9</v>
      </c>
      <c r="R70" s="88">
        <v>1500</v>
      </c>
      <c r="S70" s="88"/>
      <c r="T70" s="88"/>
      <c r="U70" s="89"/>
      <c r="V70" s="83">
        <v>750</v>
      </c>
      <c r="W70" s="89" t="s">
        <v>563</v>
      </c>
      <c r="X70" s="1"/>
    </row>
    <row r="71" spans="1:24" ht="15.75" customHeight="1">
      <c r="A71" s="81" t="s">
        <v>520</v>
      </c>
      <c r="B71" s="63" t="s">
        <v>521</v>
      </c>
      <c r="C71" s="65" t="s">
        <v>89</v>
      </c>
      <c r="D71" s="66" t="s">
        <v>522</v>
      </c>
      <c r="E71" s="83">
        <v>14</v>
      </c>
      <c r="F71" s="80">
        <v>20</v>
      </c>
      <c r="G71" s="80" t="s">
        <v>480</v>
      </c>
      <c r="H71" s="68" t="s">
        <v>523</v>
      </c>
      <c r="I71" s="68" t="s">
        <v>524</v>
      </c>
      <c r="J71" s="82" t="s">
        <v>525</v>
      </c>
      <c r="K71" s="84">
        <v>13493</v>
      </c>
      <c r="L71" s="84" t="s">
        <v>526</v>
      </c>
      <c r="M71" s="84">
        <v>2022</v>
      </c>
      <c r="N71" s="85" t="s">
        <v>173</v>
      </c>
      <c r="O71" s="85">
        <v>2</v>
      </c>
      <c r="P71" s="86">
        <v>2</v>
      </c>
      <c r="Q71" s="87">
        <v>11</v>
      </c>
      <c r="R71" s="88">
        <v>1000</v>
      </c>
      <c r="S71" s="88"/>
      <c r="T71" s="88"/>
      <c r="U71" s="89"/>
      <c r="V71" s="83">
        <v>500</v>
      </c>
      <c r="W71" s="89" t="s">
        <v>563</v>
      </c>
      <c r="X71" s="1"/>
    </row>
    <row r="72" spans="1:24" ht="15.75" customHeight="1">
      <c r="A72" s="64" t="s">
        <v>564</v>
      </c>
      <c r="B72" s="63" t="s">
        <v>565</v>
      </c>
      <c r="C72" s="65" t="s">
        <v>89</v>
      </c>
      <c r="D72" s="66" t="s">
        <v>566</v>
      </c>
      <c r="E72" s="83">
        <v>74</v>
      </c>
      <c r="F72" s="80">
        <v>3</v>
      </c>
      <c r="G72" s="80" t="s">
        <v>567</v>
      </c>
      <c r="H72" s="79" t="s">
        <v>568</v>
      </c>
      <c r="I72" s="79" t="s">
        <v>569</v>
      </c>
      <c r="J72" s="69"/>
      <c r="K72" s="84"/>
      <c r="L72" s="84" t="s">
        <v>570</v>
      </c>
      <c r="M72" s="84">
        <v>2022</v>
      </c>
      <c r="N72" s="85" t="s">
        <v>435</v>
      </c>
      <c r="O72" s="85">
        <v>1</v>
      </c>
      <c r="P72" s="86">
        <v>1</v>
      </c>
      <c r="Q72" s="87">
        <v>5</v>
      </c>
      <c r="R72" s="88">
        <v>500</v>
      </c>
      <c r="S72" s="88"/>
      <c r="T72" s="88"/>
      <c r="U72" s="89"/>
      <c r="V72" s="83">
        <v>500</v>
      </c>
      <c r="W72" s="89" t="s">
        <v>563</v>
      </c>
      <c r="X72" s="1"/>
    </row>
    <row r="73" spans="1:24" ht="15.75" customHeight="1">
      <c r="A73" s="64" t="s">
        <v>527</v>
      </c>
      <c r="B73" s="63" t="s">
        <v>528</v>
      </c>
      <c r="C73" s="65" t="s">
        <v>89</v>
      </c>
      <c r="D73" s="66" t="s">
        <v>514</v>
      </c>
      <c r="E73" s="83">
        <v>19</v>
      </c>
      <c r="F73" s="80">
        <v>18</v>
      </c>
      <c r="G73" s="80" t="s">
        <v>515</v>
      </c>
      <c r="H73" s="79" t="s">
        <v>529</v>
      </c>
      <c r="I73" s="68" t="s">
        <v>530</v>
      </c>
      <c r="J73" s="82" t="s">
        <v>531</v>
      </c>
      <c r="K73" s="84">
        <v>11725</v>
      </c>
      <c r="L73" s="84" t="s">
        <v>532</v>
      </c>
      <c r="M73" s="84">
        <v>2022</v>
      </c>
      <c r="N73" s="85" t="s">
        <v>183</v>
      </c>
      <c r="O73" s="85">
        <v>4</v>
      </c>
      <c r="P73" s="86">
        <v>4</v>
      </c>
      <c r="Q73" s="87">
        <v>4</v>
      </c>
      <c r="R73" s="88">
        <v>1500</v>
      </c>
      <c r="S73" s="88"/>
      <c r="T73" s="88"/>
      <c r="U73" s="89"/>
      <c r="V73" s="83">
        <v>375</v>
      </c>
      <c r="W73" s="89" t="s">
        <v>563</v>
      </c>
      <c r="X73" s="1"/>
    </row>
    <row r="74" spans="1:24" ht="15.75" customHeight="1">
      <c r="A74" s="64" t="s">
        <v>533</v>
      </c>
      <c r="B74" s="63" t="s">
        <v>534</v>
      </c>
      <c r="C74" s="65" t="s">
        <v>89</v>
      </c>
      <c r="D74" s="66" t="s">
        <v>571</v>
      </c>
      <c r="E74" s="83">
        <v>10</v>
      </c>
      <c r="F74" s="80"/>
      <c r="G74" s="80" t="s">
        <v>536</v>
      </c>
      <c r="H74" s="79" t="s">
        <v>537</v>
      </c>
      <c r="I74" s="79" t="s">
        <v>538</v>
      </c>
      <c r="J74" s="82" t="s">
        <v>539</v>
      </c>
      <c r="K74" s="84">
        <v>952692</v>
      </c>
      <c r="L74" s="84" t="s">
        <v>540</v>
      </c>
      <c r="M74" s="84">
        <v>2022</v>
      </c>
      <c r="N74" s="85" t="s">
        <v>173</v>
      </c>
      <c r="O74" s="85">
        <v>2</v>
      </c>
      <c r="P74" s="86">
        <v>2</v>
      </c>
      <c r="Q74" s="87">
        <v>7</v>
      </c>
      <c r="R74" s="88">
        <v>1000</v>
      </c>
      <c r="S74" s="88"/>
      <c r="T74" s="88"/>
      <c r="U74" s="89"/>
      <c r="V74" s="83">
        <v>500</v>
      </c>
      <c r="W74" s="89" t="s">
        <v>563</v>
      </c>
      <c r="X74" s="1"/>
    </row>
    <row r="75" spans="1:24" ht="15.75" customHeight="1">
      <c r="A75" s="64" t="s">
        <v>572</v>
      </c>
      <c r="B75" s="63" t="s">
        <v>573</v>
      </c>
      <c r="C75" s="65" t="s">
        <v>89</v>
      </c>
      <c r="D75" s="66" t="s">
        <v>574</v>
      </c>
      <c r="E75" s="83">
        <v>56</v>
      </c>
      <c r="F75" s="80">
        <v>3</v>
      </c>
      <c r="G75" s="80" t="s">
        <v>575</v>
      </c>
      <c r="H75" s="79" t="s">
        <v>576</v>
      </c>
      <c r="I75" s="68" t="s">
        <v>577</v>
      </c>
      <c r="J75" s="82" t="s">
        <v>578</v>
      </c>
      <c r="K75" s="84">
        <v>811597500023</v>
      </c>
      <c r="L75" s="84" t="s">
        <v>579</v>
      </c>
      <c r="M75" s="84">
        <v>2022</v>
      </c>
      <c r="N75" s="85" t="s">
        <v>435</v>
      </c>
      <c r="O75" s="85">
        <v>1</v>
      </c>
      <c r="P75" s="86">
        <v>1</v>
      </c>
      <c r="Q75" s="87">
        <v>9</v>
      </c>
      <c r="R75" s="88">
        <v>500</v>
      </c>
      <c r="S75" s="88"/>
      <c r="T75" s="88"/>
      <c r="U75" s="89"/>
      <c r="V75" s="83">
        <v>500</v>
      </c>
      <c r="W75" s="89" t="s">
        <v>563</v>
      </c>
      <c r="X75" s="1"/>
    </row>
    <row r="76" spans="1:24" ht="15.75" customHeight="1">
      <c r="A76" s="64" t="s">
        <v>580</v>
      </c>
      <c r="B76" s="63" t="s">
        <v>581</v>
      </c>
      <c r="C76" s="65" t="s">
        <v>89</v>
      </c>
      <c r="D76" s="66" t="s">
        <v>543</v>
      </c>
      <c r="E76" s="83">
        <v>14</v>
      </c>
      <c r="F76" s="80">
        <v>14</v>
      </c>
      <c r="G76" s="80" t="s">
        <v>582</v>
      </c>
      <c r="H76" s="68" t="s">
        <v>583</v>
      </c>
      <c r="I76" s="68" t="s">
        <v>584</v>
      </c>
      <c r="J76" s="82" t="s">
        <v>585</v>
      </c>
      <c r="K76" s="84">
        <v>2226</v>
      </c>
      <c r="L76" s="84" t="s">
        <v>586</v>
      </c>
      <c r="M76" s="84">
        <v>2022</v>
      </c>
      <c r="N76" s="85" t="s">
        <v>173</v>
      </c>
      <c r="O76" s="85">
        <v>1</v>
      </c>
      <c r="P76" s="86">
        <v>1</v>
      </c>
      <c r="Q76" s="87">
        <v>6</v>
      </c>
      <c r="R76" s="88">
        <v>1000</v>
      </c>
      <c r="S76" s="88"/>
      <c r="T76" s="88"/>
      <c r="U76" s="89"/>
      <c r="V76" s="83">
        <v>1000</v>
      </c>
      <c r="W76" s="89" t="s">
        <v>563</v>
      </c>
      <c r="X76" s="1"/>
    </row>
    <row r="77" spans="1:24" ht="15.75" customHeight="1">
      <c r="A77" s="64" t="s">
        <v>587</v>
      </c>
      <c r="B77" s="63" t="s">
        <v>588</v>
      </c>
      <c r="C77" s="65" t="s">
        <v>89</v>
      </c>
      <c r="D77" s="66" t="s">
        <v>589</v>
      </c>
      <c r="E77" s="83">
        <v>12</v>
      </c>
      <c r="F77" s="80">
        <v>1</v>
      </c>
      <c r="G77" s="80" t="s">
        <v>590</v>
      </c>
      <c r="H77" s="79" t="s">
        <v>591</v>
      </c>
      <c r="I77" s="79" t="s">
        <v>592</v>
      </c>
      <c r="J77" s="82" t="s">
        <v>593</v>
      </c>
      <c r="K77" s="84" t="s">
        <v>594</v>
      </c>
      <c r="L77" s="84" t="s">
        <v>595</v>
      </c>
      <c r="M77" s="84">
        <v>2022</v>
      </c>
      <c r="N77" s="85" t="s">
        <v>173</v>
      </c>
      <c r="O77" s="85">
        <v>3</v>
      </c>
      <c r="P77" s="86">
        <v>2</v>
      </c>
      <c r="Q77" s="87">
        <v>4</v>
      </c>
      <c r="R77" s="88">
        <v>1000</v>
      </c>
      <c r="S77" s="88"/>
      <c r="T77" s="88"/>
      <c r="U77" s="89"/>
      <c r="V77" s="83">
        <v>333.33</v>
      </c>
      <c r="W77" s="89" t="s">
        <v>596</v>
      </c>
      <c r="X77" s="1"/>
    </row>
    <row r="78" spans="1:24" ht="15.75" customHeight="1">
      <c r="A78" s="64" t="s">
        <v>597</v>
      </c>
      <c r="B78" s="63" t="s">
        <v>598</v>
      </c>
      <c r="C78" s="65" t="s">
        <v>89</v>
      </c>
      <c r="D78" s="66" t="s">
        <v>599</v>
      </c>
      <c r="E78" s="83">
        <v>14</v>
      </c>
      <c r="F78" s="80">
        <v>1</v>
      </c>
      <c r="G78" s="80" t="s">
        <v>600</v>
      </c>
      <c r="H78" s="79" t="s">
        <v>601</v>
      </c>
      <c r="I78" s="79" t="s">
        <v>602</v>
      </c>
      <c r="J78" s="69" t="s">
        <v>603</v>
      </c>
      <c r="K78" s="84" t="s">
        <v>604</v>
      </c>
      <c r="L78" s="84" t="s">
        <v>605</v>
      </c>
      <c r="M78" s="84">
        <v>2022</v>
      </c>
      <c r="N78" s="85" t="s">
        <v>173</v>
      </c>
      <c r="O78" s="85">
        <v>5</v>
      </c>
      <c r="P78" s="86">
        <v>4</v>
      </c>
      <c r="Q78" s="87">
        <v>5</v>
      </c>
      <c r="R78" s="88">
        <v>1000</v>
      </c>
      <c r="S78" s="88"/>
      <c r="T78" s="88"/>
      <c r="U78" s="89"/>
      <c r="V78" s="83">
        <v>200</v>
      </c>
      <c r="W78" s="89" t="s">
        <v>596</v>
      </c>
      <c r="X78" s="1"/>
    </row>
    <row r="79" spans="1:24" ht="15.75" customHeight="1">
      <c r="A79" s="64" t="s">
        <v>527</v>
      </c>
      <c r="B79" s="63" t="s">
        <v>606</v>
      </c>
      <c r="C79" s="65" t="s">
        <v>89</v>
      </c>
      <c r="D79" s="66" t="s">
        <v>514</v>
      </c>
      <c r="E79" s="83">
        <v>19</v>
      </c>
      <c r="F79" s="80">
        <v>18</v>
      </c>
      <c r="G79" s="80" t="s">
        <v>488</v>
      </c>
      <c r="H79" s="68" t="s">
        <v>607</v>
      </c>
      <c r="I79" s="68" t="s">
        <v>608</v>
      </c>
      <c r="J79" s="82" t="s">
        <v>609</v>
      </c>
      <c r="K79" s="84" t="s">
        <v>610</v>
      </c>
      <c r="L79" s="84"/>
      <c r="M79" s="84">
        <v>2022</v>
      </c>
      <c r="N79" s="85" t="s">
        <v>183</v>
      </c>
      <c r="O79" s="85">
        <v>4</v>
      </c>
      <c r="P79" s="86">
        <v>4</v>
      </c>
      <c r="Q79" s="87">
        <v>4</v>
      </c>
      <c r="R79" s="88">
        <v>1500</v>
      </c>
      <c r="S79" s="88"/>
      <c r="T79" s="88"/>
      <c r="U79" s="89"/>
      <c r="V79" s="83">
        <f>1500/4</f>
        <v>375</v>
      </c>
      <c r="W79" s="89" t="s">
        <v>611</v>
      </c>
      <c r="X79" s="1"/>
    </row>
    <row r="80" spans="1:24" ht="15.75" customHeight="1">
      <c r="A80" s="64" t="s">
        <v>612</v>
      </c>
      <c r="B80" s="63" t="s">
        <v>613</v>
      </c>
      <c r="C80" s="65" t="s">
        <v>89</v>
      </c>
      <c r="D80" s="66" t="s">
        <v>614</v>
      </c>
      <c r="E80" s="83" t="s">
        <v>615</v>
      </c>
      <c r="F80" s="80" t="s">
        <v>616</v>
      </c>
      <c r="G80" s="80" t="s">
        <v>617</v>
      </c>
      <c r="H80" s="68" t="s">
        <v>618</v>
      </c>
      <c r="I80" s="79" t="s">
        <v>619</v>
      </c>
      <c r="J80" s="69" t="s">
        <v>620</v>
      </c>
      <c r="K80" s="84" t="s">
        <v>621</v>
      </c>
      <c r="L80" s="84" t="s">
        <v>622</v>
      </c>
      <c r="M80" s="84">
        <v>2022</v>
      </c>
      <c r="N80" s="85" t="s">
        <v>183</v>
      </c>
      <c r="O80" s="85">
        <v>5</v>
      </c>
      <c r="P80" s="86">
        <v>1</v>
      </c>
      <c r="Q80" s="87">
        <v>22</v>
      </c>
      <c r="R80" s="88">
        <v>1500</v>
      </c>
      <c r="S80" s="88"/>
      <c r="T80" s="88"/>
      <c r="U80" s="89"/>
      <c r="V80" s="83">
        <f t="shared" ref="V80:V83" si="0">R80/O80</f>
        <v>300</v>
      </c>
      <c r="W80" s="89" t="s">
        <v>110</v>
      </c>
      <c r="X80" s="1"/>
    </row>
    <row r="81" spans="1:24" ht="15.75" customHeight="1">
      <c r="A81" s="64" t="s">
        <v>623</v>
      </c>
      <c r="B81" s="63" t="s">
        <v>624</v>
      </c>
      <c r="C81" s="65" t="s">
        <v>89</v>
      </c>
      <c r="D81" s="66" t="s">
        <v>625</v>
      </c>
      <c r="E81" s="83" t="s">
        <v>626</v>
      </c>
      <c r="F81" s="80" t="s">
        <v>627</v>
      </c>
      <c r="G81" s="80" t="s">
        <v>628</v>
      </c>
      <c r="H81" s="68" t="s">
        <v>629</v>
      </c>
      <c r="I81" s="79" t="s">
        <v>630</v>
      </c>
      <c r="J81" s="69" t="s">
        <v>631</v>
      </c>
      <c r="K81" s="84">
        <v>804261300001</v>
      </c>
      <c r="L81" s="84" t="s">
        <v>632</v>
      </c>
      <c r="M81" s="84">
        <v>2022</v>
      </c>
      <c r="N81" s="85" t="s">
        <v>183</v>
      </c>
      <c r="O81" s="85">
        <v>1</v>
      </c>
      <c r="P81" s="86">
        <v>1</v>
      </c>
      <c r="Q81" s="87">
        <v>3</v>
      </c>
      <c r="R81" s="88">
        <v>1500</v>
      </c>
      <c r="S81" s="88"/>
      <c r="T81" s="88"/>
      <c r="U81" s="89"/>
      <c r="V81" s="83">
        <f t="shared" si="0"/>
        <v>1500</v>
      </c>
      <c r="W81" s="89" t="s">
        <v>110</v>
      </c>
      <c r="X81" s="1"/>
    </row>
    <row r="82" spans="1:24" ht="15.75" customHeight="1">
      <c r="A82" s="64" t="s">
        <v>633</v>
      </c>
      <c r="B82" s="63" t="s">
        <v>634</v>
      </c>
      <c r="C82" s="65" t="s">
        <v>89</v>
      </c>
      <c r="D82" s="66" t="s">
        <v>635</v>
      </c>
      <c r="E82" s="83" t="s">
        <v>636</v>
      </c>
      <c r="F82" s="80" t="s">
        <v>637</v>
      </c>
      <c r="G82" s="80" t="s">
        <v>638</v>
      </c>
      <c r="H82" s="68" t="s">
        <v>639</v>
      </c>
      <c r="I82" s="79" t="s">
        <v>640</v>
      </c>
      <c r="J82" s="69" t="s">
        <v>641</v>
      </c>
      <c r="K82" s="84">
        <v>801238600001</v>
      </c>
      <c r="L82" s="84" t="s">
        <v>642</v>
      </c>
      <c r="M82" s="84">
        <v>2022</v>
      </c>
      <c r="N82" s="85" t="s">
        <v>183</v>
      </c>
      <c r="O82" s="85">
        <v>3</v>
      </c>
      <c r="P82" s="86">
        <v>3</v>
      </c>
      <c r="Q82" s="87">
        <v>3</v>
      </c>
      <c r="R82" s="88">
        <v>1500</v>
      </c>
      <c r="S82" s="88"/>
      <c r="T82" s="88"/>
      <c r="U82" s="89"/>
      <c r="V82" s="83">
        <f t="shared" si="0"/>
        <v>500</v>
      </c>
      <c r="W82" s="89" t="s">
        <v>110</v>
      </c>
      <c r="X82" s="1"/>
    </row>
    <row r="83" spans="1:24" ht="15.75" customHeight="1">
      <c r="A83" s="64" t="s">
        <v>643</v>
      </c>
      <c r="B83" s="63" t="s">
        <v>644</v>
      </c>
      <c r="C83" s="65" t="s">
        <v>89</v>
      </c>
      <c r="D83" s="66" t="s">
        <v>645</v>
      </c>
      <c r="E83" s="83" t="s">
        <v>615</v>
      </c>
      <c r="F83" s="80" t="s">
        <v>646</v>
      </c>
      <c r="G83" s="80"/>
      <c r="H83" s="68" t="s">
        <v>647</v>
      </c>
      <c r="I83" s="79" t="s">
        <v>648</v>
      </c>
      <c r="J83" s="69" t="s">
        <v>649</v>
      </c>
      <c r="K83" s="84">
        <v>755417100001</v>
      </c>
      <c r="L83" s="84" t="s">
        <v>650</v>
      </c>
      <c r="M83" s="84">
        <v>2022</v>
      </c>
      <c r="N83" s="85" t="s">
        <v>183</v>
      </c>
      <c r="O83" s="85">
        <v>4</v>
      </c>
      <c r="P83" s="86">
        <v>1</v>
      </c>
      <c r="Q83" s="87">
        <v>12</v>
      </c>
      <c r="R83" s="88">
        <v>1500</v>
      </c>
      <c r="S83" s="88"/>
      <c r="T83" s="88"/>
      <c r="U83" s="89"/>
      <c r="V83" s="83">
        <f t="shared" si="0"/>
        <v>375</v>
      </c>
      <c r="W83" s="89" t="s">
        <v>110</v>
      </c>
      <c r="X83" s="1"/>
    </row>
    <row r="84" spans="1:24" ht="15.75" customHeight="1">
      <c r="A84" s="64" t="s">
        <v>651</v>
      </c>
      <c r="B84" s="63" t="s">
        <v>652</v>
      </c>
      <c r="C84" s="65" t="s">
        <v>89</v>
      </c>
      <c r="D84" s="66" t="s">
        <v>653</v>
      </c>
      <c r="E84" s="83" t="s">
        <v>654</v>
      </c>
      <c r="F84" s="80">
        <v>3</v>
      </c>
      <c r="G84" s="80" t="s">
        <v>655</v>
      </c>
      <c r="H84" s="68"/>
      <c r="I84" s="79" t="s">
        <v>656</v>
      </c>
      <c r="J84" s="69"/>
      <c r="K84" s="84"/>
      <c r="L84" s="84" t="s">
        <v>657</v>
      </c>
      <c r="M84" s="84">
        <v>2022</v>
      </c>
      <c r="N84" s="85"/>
      <c r="O84" s="85">
        <v>6</v>
      </c>
      <c r="P84" s="86">
        <v>5</v>
      </c>
      <c r="Q84" s="87">
        <v>6</v>
      </c>
      <c r="R84" s="88">
        <v>300</v>
      </c>
      <c r="S84" s="88"/>
      <c r="T84" s="88"/>
      <c r="U84" s="89"/>
      <c r="V84" s="83">
        <v>50</v>
      </c>
      <c r="W84" s="89" t="s">
        <v>116</v>
      </c>
      <c r="X84" s="1"/>
    </row>
    <row r="85" spans="1:24" ht="15.75" customHeight="1">
      <c r="A85" s="64" t="s">
        <v>658</v>
      </c>
      <c r="B85" s="63" t="s">
        <v>659</v>
      </c>
      <c r="C85" s="65" t="s">
        <v>89</v>
      </c>
      <c r="D85" s="66" t="s">
        <v>478</v>
      </c>
      <c r="E85" s="83">
        <v>14</v>
      </c>
      <c r="F85" s="80"/>
      <c r="G85" s="80" t="s">
        <v>505</v>
      </c>
      <c r="H85" s="68" t="s">
        <v>660</v>
      </c>
      <c r="I85" s="68" t="s">
        <v>661</v>
      </c>
      <c r="J85" s="69" t="s">
        <v>662</v>
      </c>
      <c r="K85" s="84" t="s">
        <v>663</v>
      </c>
      <c r="L85" s="84" t="s">
        <v>664</v>
      </c>
      <c r="M85" s="84">
        <v>2022</v>
      </c>
      <c r="N85" s="85" t="s">
        <v>173</v>
      </c>
      <c r="O85" s="85">
        <v>1</v>
      </c>
      <c r="P85" s="86">
        <v>1</v>
      </c>
      <c r="Q85" s="87">
        <v>2</v>
      </c>
      <c r="R85" s="88">
        <v>1000</v>
      </c>
      <c r="S85" s="88"/>
      <c r="T85" s="88"/>
      <c r="U85" s="89"/>
      <c r="V85" s="83">
        <v>1000</v>
      </c>
      <c r="W85" s="89" t="s">
        <v>665</v>
      </c>
      <c r="X85" s="1"/>
    </row>
    <row r="86" spans="1:24" ht="15.75" customHeight="1">
      <c r="A86" s="64" t="s">
        <v>666</v>
      </c>
      <c r="B86" s="63" t="s">
        <v>667</v>
      </c>
      <c r="C86" s="65" t="s">
        <v>89</v>
      </c>
      <c r="D86" s="66" t="s">
        <v>668</v>
      </c>
      <c r="E86" s="83">
        <v>39</v>
      </c>
      <c r="F86" s="80">
        <v>5</v>
      </c>
      <c r="G86" s="80" t="s">
        <v>669</v>
      </c>
      <c r="H86" s="68" t="s">
        <v>670</v>
      </c>
      <c r="I86" s="68" t="s">
        <v>671</v>
      </c>
      <c r="J86" s="69" t="s">
        <v>672</v>
      </c>
      <c r="K86" s="84" t="s">
        <v>673</v>
      </c>
      <c r="L86" s="84" t="s">
        <v>674</v>
      </c>
      <c r="M86" s="84">
        <v>2022</v>
      </c>
      <c r="N86" s="85" t="s">
        <v>183</v>
      </c>
      <c r="O86" s="85">
        <v>2</v>
      </c>
      <c r="P86" s="86">
        <v>1</v>
      </c>
      <c r="Q86" s="87">
        <v>12</v>
      </c>
      <c r="R86" s="88">
        <v>1500</v>
      </c>
      <c r="S86" s="88"/>
      <c r="T86" s="88"/>
      <c r="U86" s="89"/>
      <c r="V86" s="83">
        <v>750</v>
      </c>
      <c r="W86" s="89" t="s">
        <v>665</v>
      </c>
      <c r="X86" s="1"/>
    </row>
    <row r="87" spans="1:24" ht="15.75" customHeight="1">
      <c r="A87" s="64" t="s">
        <v>675</v>
      </c>
      <c r="B87" s="63" t="s">
        <v>676</v>
      </c>
      <c r="C87" s="65" t="s">
        <v>89</v>
      </c>
      <c r="D87" s="66" t="s">
        <v>677</v>
      </c>
      <c r="E87" s="83">
        <v>11</v>
      </c>
      <c r="F87" s="80">
        <v>6</v>
      </c>
      <c r="G87" s="80" t="s">
        <v>678</v>
      </c>
      <c r="H87" s="79" t="s">
        <v>679</v>
      </c>
      <c r="I87" s="79" t="s">
        <v>680</v>
      </c>
      <c r="J87" s="69" t="s">
        <v>681</v>
      </c>
      <c r="K87" s="84" t="s">
        <v>682</v>
      </c>
      <c r="L87" s="84" t="s">
        <v>556</v>
      </c>
      <c r="M87" s="84">
        <v>2022</v>
      </c>
      <c r="N87" s="85" t="s">
        <v>183</v>
      </c>
      <c r="O87" s="85">
        <v>2</v>
      </c>
      <c r="P87" s="86">
        <v>2</v>
      </c>
      <c r="Q87" s="87">
        <v>3</v>
      </c>
      <c r="R87" s="88">
        <v>1500</v>
      </c>
      <c r="S87" s="88"/>
      <c r="T87" s="88"/>
      <c r="U87" s="89"/>
      <c r="V87" s="83">
        <f t="shared" ref="V87:V88" si="1">R87/O87</f>
        <v>750</v>
      </c>
      <c r="W87" s="89" t="s">
        <v>683</v>
      </c>
      <c r="X87" s="1"/>
    </row>
    <row r="88" spans="1:24" ht="15.75" customHeight="1">
      <c r="A88" s="83" t="s">
        <v>684</v>
      </c>
      <c r="B88" s="89" t="s">
        <v>685</v>
      </c>
      <c r="C88" s="65" t="s">
        <v>89</v>
      </c>
      <c r="D88" s="66" t="s">
        <v>686</v>
      </c>
      <c r="E88" s="83">
        <v>12</v>
      </c>
      <c r="F88" s="80">
        <v>7</v>
      </c>
      <c r="G88" s="80" t="s">
        <v>687</v>
      </c>
      <c r="H88" s="79" t="s">
        <v>688</v>
      </c>
      <c r="I88" s="79" t="s">
        <v>689</v>
      </c>
      <c r="J88" s="69" t="s">
        <v>690</v>
      </c>
      <c r="K88" s="84" t="s">
        <v>691</v>
      </c>
      <c r="L88" s="84" t="s">
        <v>692</v>
      </c>
      <c r="M88" s="84">
        <v>2022</v>
      </c>
      <c r="N88" s="85" t="s">
        <v>183</v>
      </c>
      <c r="O88" s="85">
        <v>8</v>
      </c>
      <c r="P88" s="86">
        <v>3</v>
      </c>
      <c r="Q88" s="87">
        <v>8</v>
      </c>
      <c r="R88" s="88">
        <v>1500</v>
      </c>
      <c r="S88" s="88"/>
      <c r="T88" s="88"/>
      <c r="U88" s="89"/>
      <c r="V88" s="83">
        <f t="shared" si="1"/>
        <v>187.5</v>
      </c>
      <c r="W88" s="89" t="s">
        <v>683</v>
      </c>
      <c r="X88" s="1"/>
    </row>
    <row r="89" spans="1:24" ht="15.75" customHeight="1">
      <c r="A89" s="64" t="s">
        <v>587</v>
      </c>
      <c r="B89" s="63" t="s">
        <v>588</v>
      </c>
      <c r="C89" s="64" t="s">
        <v>89</v>
      </c>
      <c r="D89" s="70" t="s">
        <v>589</v>
      </c>
      <c r="E89" s="64">
        <v>12</v>
      </c>
      <c r="F89" s="90">
        <v>1</v>
      </c>
      <c r="G89" s="90" t="s">
        <v>590</v>
      </c>
      <c r="H89" s="91" t="s">
        <v>591</v>
      </c>
      <c r="I89" s="91" t="s">
        <v>592</v>
      </c>
      <c r="J89" s="92" t="s">
        <v>593</v>
      </c>
      <c r="K89" s="70" t="s">
        <v>594</v>
      </c>
      <c r="L89" s="70">
        <v>12813</v>
      </c>
      <c r="M89" s="70">
        <v>2022</v>
      </c>
      <c r="N89" s="71" t="s">
        <v>173</v>
      </c>
      <c r="O89" s="71">
        <v>3</v>
      </c>
      <c r="P89" s="71">
        <v>2</v>
      </c>
      <c r="Q89" s="93">
        <v>4</v>
      </c>
      <c r="R89" s="74">
        <v>1000</v>
      </c>
      <c r="S89" s="74"/>
      <c r="T89" s="74"/>
      <c r="U89" s="63"/>
      <c r="V89" s="64">
        <v>333.33</v>
      </c>
      <c r="W89" s="63" t="s">
        <v>693</v>
      </c>
      <c r="X89" s="1"/>
    </row>
    <row r="90" spans="1:24" ht="15.75" customHeight="1">
      <c r="A90" s="64" t="s">
        <v>597</v>
      </c>
      <c r="B90" s="63" t="s">
        <v>598</v>
      </c>
      <c r="C90" s="64" t="s">
        <v>89</v>
      </c>
      <c r="D90" s="70" t="s">
        <v>599</v>
      </c>
      <c r="E90" s="64">
        <v>14</v>
      </c>
      <c r="F90" s="90">
        <v>1</v>
      </c>
      <c r="G90" s="90" t="s">
        <v>600</v>
      </c>
      <c r="H90" s="91" t="s">
        <v>601</v>
      </c>
      <c r="I90" s="91" t="s">
        <v>602</v>
      </c>
      <c r="J90" s="94" t="s">
        <v>603</v>
      </c>
      <c r="K90" s="70" t="s">
        <v>604</v>
      </c>
      <c r="L90" s="70">
        <v>38</v>
      </c>
      <c r="M90" s="70">
        <v>2022</v>
      </c>
      <c r="N90" s="71" t="s">
        <v>173</v>
      </c>
      <c r="O90" s="71">
        <v>5</v>
      </c>
      <c r="P90" s="71">
        <v>4</v>
      </c>
      <c r="Q90" s="93">
        <v>5</v>
      </c>
      <c r="R90" s="74">
        <v>1000</v>
      </c>
      <c r="S90" s="74"/>
      <c r="T90" s="74"/>
      <c r="U90" s="63"/>
      <c r="V90" s="64">
        <v>200</v>
      </c>
      <c r="W90" s="63" t="s">
        <v>693</v>
      </c>
      <c r="X90" s="1"/>
    </row>
    <row r="91" spans="1:24" ht="15.75" customHeight="1">
      <c r="A91" s="64" t="s">
        <v>694</v>
      </c>
      <c r="B91" s="63" t="s">
        <v>695</v>
      </c>
      <c r="C91" s="64" t="s">
        <v>89</v>
      </c>
      <c r="D91" s="70" t="s">
        <v>696</v>
      </c>
      <c r="E91" s="64">
        <v>168</v>
      </c>
      <c r="F91" s="90">
        <v>1</v>
      </c>
      <c r="G91" s="90" t="s">
        <v>697</v>
      </c>
      <c r="H91" s="91" t="s">
        <v>698</v>
      </c>
      <c r="I91" s="91" t="s">
        <v>699</v>
      </c>
      <c r="J91" s="92" t="s">
        <v>700</v>
      </c>
      <c r="K91" s="70" t="s">
        <v>701</v>
      </c>
      <c r="L91" s="70">
        <v>107402</v>
      </c>
      <c r="M91" s="70">
        <v>2022</v>
      </c>
      <c r="N91" s="71" t="s">
        <v>183</v>
      </c>
      <c r="O91" s="71">
        <v>1</v>
      </c>
      <c r="P91" s="71">
        <v>1</v>
      </c>
      <c r="Q91" s="93">
        <v>8</v>
      </c>
      <c r="R91" s="74">
        <v>1500</v>
      </c>
      <c r="S91" s="74"/>
      <c r="T91" s="74"/>
      <c r="U91" s="63"/>
      <c r="V91" s="64">
        <v>1500</v>
      </c>
      <c r="W91" s="63" t="s">
        <v>693</v>
      </c>
      <c r="X91" s="1"/>
    </row>
    <row r="92" spans="1:24" ht="15.75" customHeight="1">
      <c r="A92" s="64" t="s">
        <v>702</v>
      </c>
      <c r="B92" s="63" t="s">
        <v>703</v>
      </c>
      <c r="C92" s="64" t="s">
        <v>89</v>
      </c>
      <c r="D92" s="70" t="s">
        <v>704</v>
      </c>
      <c r="E92" s="64">
        <v>27</v>
      </c>
      <c r="F92" s="90">
        <v>13</v>
      </c>
      <c r="G92" s="90" t="s">
        <v>705</v>
      </c>
      <c r="H92" s="95" t="s">
        <v>706</v>
      </c>
      <c r="I92" s="95" t="s">
        <v>707</v>
      </c>
      <c r="J92" s="94" t="s">
        <v>708</v>
      </c>
      <c r="K92" s="70" t="s">
        <v>709</v>
      </c>
      <c r="L92" s="70"/>
      <c r="M92" s="70">
        <v>2022</v>
      </c>
      <c r="N92" s="71" t="s">
        <v>173</v>
      </c>
      <c r="O92" s="71">
        <v>5</v>
      </c>
      <c r="P92" s="71">
        <v>4</v>
      </c>
      <c r="Q92" s="93">
        <v>5</v>
      </c>
      <c r="R92" s="74">
        <v>1000</v>
      </c>
      <c r="S92" s="74"/>
      <c r="T92" s="74"/>
      <c r="U92" s="63"/>
      <c r="V92" s="64">
        <v>200</v>
      </c>
      <c r="W92" s="63" t="s">
        <v>710</v>
      </c>
      <c r="X92" s="1"/>
    </row>
    <row r="93" spans="1:24" ht="15.75" customHeight="1">
      <c r="A93" s="64" t="s">
        <v>711</v>
      </c>
      <c r="B93" s="63" t="s">
        <v>712</v>
      </c>
      <c r="C93" s="64" t="s">
        <v>89</v>
      </c>
      <c r="D93" s="70"/>
      <c r="E93" s="64">
        <v>22</v>
      </c>
      <c r="F93" s="90">
        <v>5</v>
      </c>
      <c r="G93" s="90"/>
      <c r="H93" s="95" t="s">
        <v>713</v>
      </c>
      <c r="I93" s="95" t="s">
        <v>714</v>
      </c>
      <c r="J93" s="94" t="s">
        <v>715</v>
      </c>
      <c r="K93" s="70"/>
      <c r="L93" s="70" t="s">
        <v>716</v>
      </c>
      <c r="M93" s="70">
        <v>2022</v>
      </c>
      <c r="N93" s="71" t="s">
        <v>339</v>
      </c>
      <c r="O93" s="71">
        <v>3</v>
      </c>
      <c r="P93" s="71">
        <v>3</v>
      </c>
      <c r="Q93" s="93">
        <v>3</v>
      </c>
      <c r="R93" s="74">
        <v>300</v>
      </c>
      <c r="S93" s="74" t="s">
        <v>717</v>
      </c>
      <c r="T93" s="74" t="s">
        <v>718</v>
      </c>
      <c r="U93" s="63">
        <v>13142704</v>
      </c>
      <c r="V93" s="64">
        <v>100</v>
      </c>
      <c r="W93" s="63" t="s">
        <v>710</v>
      </c>
      <c r="X93" s="1"/>
    </row>
    <row r="94" spans="1:24" ht="15.75" customHeight="1">
      <c r="A94" s="64" t="s">
        <v>719</v>
      </c>
      <c r="B94" s="63" t="s">
        <v>720</v>
      </c>
      <c r="C94" s="64" t="s">
        <v>89</v>
      </c>
      <c r="D94" s="70" t="s">
        <v>721</v>
      </c>
      <c r="E94" s="64" t="s">
        <v>654</v>
      </c>
      <c r="F94" s="90">
        <v>3</v>
      </c>
      <c r="G94" s="90" t="s">
        <v>655</v>
      </c>
      <c r="H94" s="95"/>
      <c r="I94" s="95" t="s">
        <v>656</v>
      </c>
      <c r="J94" s="94"/>
      <c r="K94" s="70"/>
      <c r="L94" s="70" t="s">
        <v>722</v>
      </c>
      <c r="M94" s="70">
        <v>2022</v>
      </c>
      <c r="N94" s="71" t="s">
        <v>339</v>
      </c>
      <c r="O94" s="71">
        <v>2</v>
      </c>
      <c r="P94" s="71">
        <v>2</v>
      </c>
      <c r="Q94" s="93">
        <v>2</v>
      </c>
      <c r="R94" s="74">
        <v>300</v>
      </c>
      <c r="S94" s="74"/>
      <c r="T94" s="74"/>
      <c r="U94" s="63"/>
      <c r="V94" s="64">
        <v>150</v>
      </c>
      <c r="W94" s="63" t="s">
        <v>710</v>
      </c>
      <c r="X94" s="1"/>
    </row>
    <row r="95" spans="1:24" ht="15.75" customHeight="1">
      <c r="A95" s="64" t="s">
        <v>723</v>
      </c>
      <c r="B95" s="63" t="s">
        <v>724</v>
      </c>
      <c r="C95" s="64" t="s">
        <v>89</v>
      </c>
      <c r="D95" s="70" t="s">
        <v>721</v>
      </c>
      <c r="E95" s="64" t="s">
        <v>654</v>
      </c>
      <c r="F95" s="90">
        <v>3</v>
      </c>
      <c r="G95" s="90" t="s">
        <v>655</v>
      </c>
      <c r="H95" s="95"/>
      <c r="I95" s="95" t="s">
        <v>656</v>
      </c>
      <c r="J95" s="94"/>
      <c r="K95" s="70"/>
      <c r="L95" s="70" t="s">
        <v>725</v>
      </c>
      <c r="M95" s="70">
        <v>2022</v>
      </c>
      <c r="N95" s="71" t="s">
        <v>339</v>
      </c>
      <c r="O95" s="71">
        <v>2</v>
      </c>
      <c r="P95" s="71">
        <v>2</v>
      </c>
      <c r="Q95" s="93">
        <v>3</v>
      </c>
      <c r="R95" s="74">
        <v>300</v>
      </c>
      <c r="S95" s="74"/>
      <c r="T95" s="74"/>
      <c r="U95" s="63"/>
      <c r="V95" s="64">
        <v>150</v>
      </c>
      <c r="W95" s="63" t="s">
        <v>710</v>
      </c>
      <c r="X95" s="1"/>
    </row>
    <row r="96" spans="1:24" ht="15.75" customHeight="1">
      <c r="A96" s="96" t="s">
        <v>121</v>
      </c>
      <c r="B96" s="48"/>
      <c r="C96" s="48"/>
      <c r="D96" s="48"/>
      <c r="E96" s="48"/>
      <c r="F96" s="48"/>
      <c r="G96" s="1"/>
      <c r="H96" s="1"/>
      <c r="I96" s="1"/>
      <c r="J96" s="1"/>
      <c r="K96" s="1"/>
      <c r="L96" s="1"/>
      <c r="M96" s="1"/>
      <c r="N96" s="1"/>
      <c r="O96" s="1"/>
      <c r="P96" s="49"/>
      <c r="Q96" s="49"/>
      <c r="R96" s="49"/>
      <c r="T96" s="1"/>
      <c r="U96" s="1"/>
      <c r="V96" s="97">
        <f>SUM(V12:V95)</f>
        <v>43409.5</v>
      </c>
      <c r="X96" s="1"/>
    </row>
    <row r="97" spans="1:24" ht="15.75" customHeight="1">
      <c r="A97" s="47"/>
      <c r="B97" s="48"/>
      <c r="C97" s="48"/>
      <c r="D97" s="48"/>
      <c r="E97" s="48"/>
      <c r="F97" s="48"/>
      <c r="G97" s="1"/>
      <c r="H97" s="1"/>
      <c r="I97" s="1"/>
      <c r="J97" s="1"/>
      <c r="K97" s="1"/>
      <c r="L97" s="1"/>
      <c r="M97" s="1"/>
      <c r="N97" s="1"/>
      <c r="O97" s="1"/>
      <c r="P97" s="1"/>
      <c r="Q97" s="1"/>
      <c r="R97" s="1"/>
      <c r="S97" s="1"/>
      <c r="T97" s="1"/>
      <c r="U97" s="1"/>
      <c r="V97" s="1"/>
      <c r="W97" s="1"/>
      <c r="X97" s="1"/>
    </row>
    <row r="98" spans="1:24" ht="15.75" customHeight="1">
      <c r="A98" s="279" t="s">
        <v>726</v>
      </c>
      <c r="B98" s="280"/>
      <c r="C98" s="280"/>
      <c r="D98" s="280"/>
      <c r="E98" s="280"/>
      <c r="F98" s="280"/>
      <c r="G98" s="280"/>
      <c r="H98" s="280"/>
      <c r="I98" s="280"/>
      <c r="J98" s="280"/>
      <c r="K98" s="280"/>
      <c r="L98" s="280"/>
      <c r="M98" s="280"/>
      <c r="N98" s="280"/>
      <c r="O98" s="280"/>
      <c r="P98" s="280"/>
      <c r="Q98" s="280"/>
      <c r="R98" s="280"/>
      <c r="S98" s="280"/>
      <c r="T98" s="281"/>
      <c r="U98" s="1"/>
      <c r="V98" s="1"/>
      <c r="W98" s="1"/>
      <c r="X98" s="1"/>
    </row>
    <row r="99" spans="1:24" ht="15.75" customHeight="1">
      <c r="A99" s="47"/>
      <c r="B99" s="48"/>
      <c r="C99" s="48"/>
      <c r="D99" s="48"/>
      <c r="E99" s="48"/>
      <c r="F99" s="48"/>
      <c r="G99" s="1"/>
      <c r="H99" s="1"/>
      <c r="I99" s="1"/>
      <c r="J99" s="1"/>
      <c r="K99" s="1"/>
      <c r="L99" s="1"/>
      <c r="M99" s="1"/>
      <c r="N99" s="1"/>
      <c r="O99" s="1"/>
      <c r="P99" s="1"/>
      <c r="Q99" s="1"/>
      <c r="R99" s="1"/>
      <c r="S99" s="1"/>
      <c r="T99" s="1"/>
      <c r="U99" s="1"/>
      <c r="V99" s="1"/>
      <c r="W99" s="1"/>
      <c r="X99" s="1"/>
    </row>
    <row r="100" spans="1:24" ht="15.75" customHeight="1">
      <c r="A100" s="47"/>
      <c r="B100" s="48"/>
      <c r="C100" s="48"/>
      <c r="D100" s="48"/>
      <c r="E100" s="48"/>
      <c r="F100" s="48"/>
      <c r="G100" s="1"/>
      <c r="H100" s="1"/>
      <c r="I100" s="1"/>
      <c r="J100" s="1"/>
      <c r="K100" s="1"/>
      <c r="L100" s="1"/>
      <c r="M100" s="1"/>
      <c r="N100" s="1"/>
      <c r="O100" s="1"/>
      <c r="P100" s="1"/>
      <c r="Q100" s="1"/>
      <c r="R100" s="1"/>
      <c r="S100" s="1"/>
      <c r="T100" s="1"/>
      <c r="U100" s="1"/>
      <c r="V100" s="1"/>
      <c r="W100" s="1"/>
      <c r="X100" s="1"/>
    </row>
    <row r="101" spans="1:24" ht="15.75" customHeight="1">
      <c r="A101" s="47"/>
      <c r="B101" s="48"/>
      <c r="C101" s="48"/>
      <c r="D101" s="48"/>
      <c r="E101" s="48"/>
      <c r="F101" s="48"/>
      <c r="G101" s="1"/>
      <c r="H101" s="1"/>
      <c r="I101" s="1"/>
      <c r="J101" s="1"/>
      <c r="K101" s="1"/>
      <c r="L101" s="1"/>
      <c r="M101" s="1"/>
      <c r="N101" s="1"/>
      <c r="O101" s="1"/>
      <c r="P101" s="1"/>
      <c r="Q101" s="1"/>
      <c r="R101" s="1"/>
      <c r="S101" s="1"/>
      <c r="T101" s="1"/>
      <c r="U101" s="1"/>
      <c r="V101" s="1"/>
      <c r="W101" s="1"/>
      <c r="X101" s="1"/>
    </row>
    <row r="102" spans="1:24" ht="15.75" customHeight="1">
      <c r="A102" s="47"/>
      <c r="B102" s="48"/>
      <c r="C102" s="48"/>
      <c r="D102" s="48"/>
      <c r="E102" s="48"/>
      <c r="F102" s="48"/>
      <c r="G102" s="1"/>
      <c r="H102" s="1"/>
      <c r="I102" s="1"/>
      <c r="J102" s="1"/>
      <c r="K102" s="1"/>
      <c r="L102" s="1"/>
      <c r="M102" s="1"/>
      <c r="N102" s="1"/>
      <c r="O102" s="1"/>
      <c r="P102" s="1"/>
      <c r="Q102" s="1"/>
      <c r="R102" s="1"/>
      <c r="S102" s="1"/>
      <c r="T102" s="1"/>
      <c r="U102" s="1"/>
      <c r="V102" s="1"/>
      <c r="W102" s="1"/>
      <c r="X102" s="1"/>
    </row>
    <row r="103" spans="1:24" ht="15.75" customHeight="1">
      <c r="A103" s="47"/>
      <c r="B103" s="48"/>
      <c r="C103" s="48"/>
      <c r="D103" s="48"/>
      <c r="E103" s="48"/>
      <c r="F103" s="48"/>
      <c r="G103" s="1"/>
      <c r="H103" s="1"/>
      <c r="I103" s="1"/>
      <c r="J103" s="1"/>
      <c r="K103" s="1"/>
      <c r="L103" s="1"/>
      <c r="M103" s="1"/>
      <c r="N103" s="1"/>
      <c r="O103" s="1"/>
      <c r="P103" s="1"/>
      <c r="Q103" s="1"/>
      <c r="R103" s="1"/>
      <c r="S103" s="1"/>
      <c r="T103" s="1"/>
      <c r="U103" s="1"/>
      <c r="V103" s="1"/>
      <c r="W103" s="1"/>
      <c r="X103" s="1"/>
    </row>
    <row r="104" spans="1:24" ht="15.75" customHeight="1">
      <c r="A104" s="47"/>
      <c r="B104" s="48"/>
      <c r="C104" s="48"/>
      <c r="D104" s="48"/>
      <c r="E104" s="48"/>
      <c r="F104" s="48"/>
      <c r="G104" s="1"/>
      <c r="H104" s="1"/>
      <c r="I104" s="1"/>
      <c r="J104" s="1"/>
      <c r="K104" s="1"/>
      <c r="L104" s="1"/>
      <c r="M104" s="1"/>
      <c r="N104" s="1"/>
      <c r="O104" s="1"/>
      <c r="P104" s="1"/>
      <c r="Q104" s="1"/>
      <c r="R104" s="1"/>
      <c r="S104" s="1"/>
      <c r="T104" s="1"/>
      <c r="U104" s="1"/>
      <c r="V104" s="1"/>
      <c r="W104" s="1"/>
      <c r="X104" s="1"/>
    </row>
    <row r="105" spans="1:24" ht="15.75" customHeight="1">
      <c r="A105" s="47"/>
      <c r="B105" s="48"/>
      <c r="C105" s="48"/>
      <c r="D105" s="48"/>
      <c r="E105" s="48"/>
      <c r="F105" s="48"/>
      <c r="G105" s="1"/>
      <c r="H105" s="1"/>
      <c r="I105" s="1"/>
      <c r="J105" s="1"/>
      <c r="K105" s="1"/>
      <c r="L105" s="1"/>
      <c r="M105" s="1"/>
      <c r="N105" s="1"/>
      <c r="O105" s="1"/>
      <c r="P105" s="1"/>
      <c r="Q105" s="1"/>
      <c r="R105" s="1"/>
      <c r="S105" s="1"/>
      <c r="T105" s="1"/>
      <c r="U105" s="1"/>
      <c r="V105" s="1"/>
      <c r="W105" s="1"/>
      <c r="X105" s="1"/>
    </row>
    <row r="106" spans="1:24" ht="15.75" customHeight="1">
      <c r="A106" s="47"/>
      <c r="B106" s="48"/>
      <c r="C106" s="48"/>
      <c r="D106" s="48"/>
      <c r="E106" s="48"/>
      <c r="F106" s="48"/>
      <c r="G106" s="1"/>
      <c r="H106" s="1"/>
      <c r="I106" s="1"/>
      <c r="J106" s="1"/>
      <c r="K106" s="1"/>
      <c r="L106" s="1"/>
      <c r="M106" s="1"/>
      <c r="N106" s="1"/>
      <c r="O106" s="1"/>
      <c r="P106" s="1"/>
      <c r="Q106" s="1"/>
      <c r="R106" s="1"/>
      <c r="S106" s="1"/>
      <c r="T106" s="1"/>
      <c r="U106" s="1"/>
      <c r="V106" s="1"/>
      <c r="W106" s="1"/>
      <c r="X106" s="1"/>
    </row>
    <row r="107" spans="1:24" ht="15.75" customHeight="1">
      <c r="A107" s="47"/>
      <c r="B107" s="48"/>
      <c r="C107" s="48"/>
      <c r="D107" s="48"/>
      <c r="E107" s="48"/>
      <c r="F107" s="48"/>
      <c r="G107" s="1"/>
      <c r="H107" s="1"/>
      <c r="I107" s="1"/>
      <c r="J107" s="1"/>
      <c r="K107" s="1"/>
      <c r="L107" s="1"/>
      <c r="M107" s="1"/>
      <c r="N107" s="1"/>
      <c r="O107" s="1"/>
      <c r="P107" s="1"/>
      <c r="Q107" s="1"/>
      <c r="R107" s="1"/>
      <c r="S107" s="1"/>
      <c r="T107" s="1"/>
      <c r="U107" s="1"/>
      <c r="V107" s="1"/>
      <c r="W107" s="1"/>
      <c r="X107" s="1"/>
    </row>
    <row r="108" spans="1:24" ht="15.75" customHeight="1">
      <c r="A108" s="47"/>
      <c r="B108" s="48"/>
      <c r="C108" s="48"/>
      <c r="D108" s="48"/>
      <c r="E108" s="48"/>
      <c r="F108" s="48"/>
      <c r="G108" s="1"/>
      <c r="H108" s="1"/>
      <c r="I108" s="1"/>
      <c r="J108" s="1"/>
      <c r="K108" s="1"/>
      <c r="L108" s="1"/>
      <c r="M108" s="1"/>
      <c r="N108" s="1"/>
      <c r="O108" s="1"/>
      <c r="P108" s="1"/>
      <c r="Q108" s="1"/>
      <c r="R108" s="1"/>
      <c r="S108" s="1"/>
      <c r="T108" s="1"/>
      <c r="U108" s="1"/>
      <c r="V108" s="1"/>
      <c r="W108" s="1"/>
      <c r="X108" s="1"/>
    </row>
    <row r="109" spans="1:24" ht="15.75" customHeight="1">
      <c r="A109" s="47"/>
      <c r="B109" s="48"/>
      <c r="C109" s="48"/>
      <c r="D109" s="48"/>
      <c r="E109" s="48"/>
      <c r="F109" s="48"/>
      <c r="G109" s="1"/>
      <c r="H109" s="1"/>
      <c r="I109" s="1"/>
      <c r="J109" s="1"/>
      <c r="K109" s="1"/>
      <c r="L109" s="1"/>
      <c r="M109" s="1"/>
      <c r="N109" s="1"/>
      <c r="O109" s="1"/>
      <c r="P109" s="1"/>
      <c r="Q109" s="1"/>
      <c r="R109" s="1"/>
      <c r="S109" s="1"/>
      <c r="T109" s="1"/>
      <c r="U109" s="1"/>
      <c r="V109" s="1"/>
      <c r="W109" s="1"/>
      <c r="X109" s="1"/>
    </row>
    <row r="110" spans="1:24" ht="15.75" customHeight="1">
      <c r="A110" s="47"/>
      <c r="B110" s="48"/>
      <c r="C110" s="48"/>
      <c r="D110" s="48"/>
      <c r="E110" s="48"/>
      <c r="F110" s="48"/>
      <c r="G110" s="1"/>
      <c r="H110" s="1"/>
      <c r="I110" s="1"/>
      <c r="J110" s="1"/>
      <c r="K110" s="1"/>
      <c r="L110" s="1"/>
      <c r="M110" s="1"/>
      <c r="N110" s="1"/>
      <c r="O110" s="1"/>
      <c r="P110" s="1"/>
      <c r="Q110" s="1"/>
      <c r="R110" s="1"/>
      <c r="S110" s="1"/>
      <c r="T110" s="1"/>
      <c r="U110" s="1"/>
      <c r="V110" s="1"/>
      <c r="W110" s="1"/>
      <c r="X110" s="1"/>
    </row>
    <row r="111" spans="1:24" ht="15.75" customHeight="1">
      <c r="A111" s="47"/>
      <c r="B111" s="48"/>
      <c r="C111" s="48"/>
      <c r="D111" s="48"/>
      <c r="E111" s="48"/>
      <c r="F111" s="48"/>
      <c r="G111" s="1"/>
      <c r="H111" s="1"/>
      <c r="I111" s="1"/>
      <c r="J111" s="1"/>
      <c r="K111" s="1"/>
      <c r="L111" s="1"/>
      <c r="M111" s="1"/>
      <c r="N111" s="1"/>
      <c r="O111" s="1"/>
      <c r="P111" s="1"/>
      <c r="Q111" s="1"/>
      <c r="R111" s="1"/>
      <c r="S111" s="1"/>
      <c r="T111" s="1"/>
      <c r="U111" s="1"/>
      <c r="V111" s="1"/>
      <c r="W111" s="1"/>
      <c r="X111" s="1"/>
    </row>
    <row r="112" spans="1:24" ht="15.75" customHeight="1">
      <c r="A112" s="47"/>
      <c r="B112" s="48"/>
      <c r="C112" s="48"/>
      <c r="D112" s="48"/>
      <c r="E112" s="48"/>
      <c r="F112" s="48"/>
      <c r="G112" s="1"/>
      <c r="H112" s="1"/>
      <c r="I112" s="1"/>
      <c r="J112" s="1"/>
      <c r="K112" s="1"/>
      <c r="L112" s="1"/>
      <c r="M112" s="1"/>
      <c r="N112" s="1"/>
      <c r="O112" s="1"/>
      <c r="P112" s="1"/>
      <c r="Q112" s="1"/>
      <c r="R112" s="1"/>
      <c r="S112" s="1"/>
      <c r="T112" s="1"/>
      <c r="U112" s="1"/>
      <c r="V112" s="1"/>
      <c r="W112" s="1"/>
      <c r="X112" s="1"/>
    </row>
    <row r="113" spans="1:24" ht="15.75" customHeight="1">
      <c r="A113" s="47"/>
      <c r="B113" s="48"/>
      <c r="C113" s="48"/>
      <c r="D113" s="48"/>
      <c r="E113" s="48"/>
      <c r="F113" s="48"/>
      <c r="G113" s="1"/>
      <c r="H113" s="1"/>
      <c r="I113" s="1"/>
      <c r="J113" s="1"/>
      <c r="K113" s="1"/>
      <c r="L113" s="1"/>
      <c r="M113" s="1"/>
      <c r="N113" s="1"/>
      <c r="O113" s="1"/>
      <c r="P113" s="1"/>
      <c r="Q113" s="1"/>
      <c r="R113" s="1"/>
      <c r="S113" s="1"/>
      <c r="T113" s="1"/>
      <c r="U113" s="1"/>
      <c r="V113" s="1"/>
      <c r="W113" s="1"/>
      <c r="X113" s="1"/>
    </row>
    <row r="114" spans="1:24" ht="15.75" customHeight="1">
      <c r="A114" s="47"/>
      <c r="B114" s="48"/>
      <c r="C114" s="48"/>
      <c r="D114" s="48"/>
      <c r="E114" s="48"/>
      <c r="F114" s="48"/>
      <c r="G114" s="1"/>
      <c r="H114" s="1"/>
      <c r="I114" s="1"/>
      <c r="J114" s="1"/>
      <c r="K114" s="1"/>
      <c r="L114" s="1"/>
      <c r="M114" s="1"/>
      <c r="N114" s="1"/>
      <c r="O114" s="1"/>
      <c r="P114" s="1"/>
      <c r="Q114" s="1"/>
      <c r="R114" s="1"/>
      <c r="S114" s="1"/>
      <c r="T114" s="1"/>
      <c r="U114" s="1"/>
      <c r="V114" s="1"/>
      <c r="W114" s="1"/>
      <c r="X114" s="1"/>
    </row>
    <row r="115" spans="1:24" ht="15.75" customHeight="1">
      <c r="A115" s="47"/>
      <c r="B115" s="48"/>
      <c r="C115" s="48"/>
      <c r="D115" s="48"/>
      <c r="E115" s="48"/>
      <c r="F115" s="48"/>
      <c r="G115" s="1"/>
      <c r="H115" s="1"/>
      <c r="I115" s="1"/>
      <c r="J115" s="1"/>
      <c r="K115" s="1"/>
      <c r="L115" s="1"/>
      <c r="M115" s="1"/>
      <c r="N115" s="1"/>
      <c r="O115" s="1"/>
      <c r="P115" s="1"/>
      <c r="Q115" s="1"/>
      <c r="R115" s="1"/>
      <c r="S115" s="1"/>
      <c r="T115" s="1"/>
      <c r="U115" s="1"/>
      <c r="V115" s="1"/>
      <c r="W115" s="1"/>
      <c r="X115" s="1"/>
    </row>
    <row r="116" spans="1:24" ht="15.75" customHeight="1">
      <c r="A116" s="47"/>
      <c r="B116" s="48"/>
      <c r="C116" s="48"/>
      <c r="D116" s="48"/>
      <c r="E116" s="48"/>
      <c r="F116" s="48"/>
      <c r="G116" s="1"/>
      <c r="H116" s="1"/>
      <c r="I116" s="1"/>
      <c r="J116" s="1"/>
      <c r="K116" s="1"/>
      <c r="L116" s="1"/>
      <c r="M116" s="1"/>
      <c r="N116" s="1"/>
      <c r="O116" s="1"/>
      <c r="P116" s="1"/>
      <c r="Q116" s="1"/>
      <c r="R116" s="1"/>
      <c r="S116" s="1"/>
      <c r="T116" s="1"/>
      <c r="U116" s="1"/>
      <c r="V116" s="1"/>
      <c r="W116" s="1"/>
      <c r="X116" s="1"/>
    </row>
    <row r="117" spans="1:24" ht="15.75" customHeight="1">
      <c r="A117" s="47"/>
      <c r="B117" s="48"/>
      <c r="C117" s="48"/>
      <c r="D117" s="48"/>
      <c r="E117" s="48"/>
      <c r="F117" s="48"/>
      <c r="G117" s="1"/>
      <c r="H117" s="1"/>
      <c r="I117" s="1"/>
      <c r="J117" s="1"/>
      <c r="K117" s="1"/>
      <c r="L117" s="1"/>
      <c r="M117" s="1"/>
      <c r="N117" s="1"/>
      <c r="O117" s="1"/>
      <c r="P117" s="1"/>
      <c r="Q117" s="1"/>
      <c r="R117" s="1"/>
      <c r="S117" s="1"/>
      <c r="T117" s="1"/>
      <c r="U117" s="1"/>
      <c r="V117" s="1"/>
      <c r="W117" s="1"/>
      <c r="X117" s="1"/>
    </row>
    <row r="118" spans="1:24" ht="15.75" customHeight="1">
      <c r="A118" s="47"/>
      <c r="B118" s="48"/>
      <c r="C118" s="48"/>
      <c r="D118" s="48"/>
      <c r="E118" s="48"/>
      <c r="F118" s="48"/>
      <c r="G118" s="1"/>
      <c r="H118" s="1"/>
      <c r="I118" s="1"/>
      <c r="J118" s="1"/>
      <c r="K118" s="1"/>
      <c r="L118" s="1"/>
      <c r="M118" s="1"/>
      <c r="N118" s="1"/>
      <c r="O118" s="1"/>
      <c r="P118" s="1"/>
      <c r="Q118" s="1"/>
      <c r="R118" s="1"/>
      <c r="S118" s="1"/>
      <c r="T118" s="1"/>
      <c r="U118" s="1"/>
      <c r="V118" s="1"/>
      <c r="W118" s="1"/>
      <c r="X118" s="1"/>
    </row>
    <row r="119" spans="1:24" ht="15.75" customHeight="1">
      <c r="A119" s="47"/>
      <c r="B119" s="48"/>
      <c r="C119" s="48"/>
      <c r="D119" s="48"/>
      <c r="E119" s="48"/>
      <c r="F119" s="48"/>
      <c r="G119" s="1"/>
      <c r="H119" s="1"/>
      <c r="I119" s="1"/>
      <c r="J119" s="1"/>
      <c r="K119" s="1"/>
      <c r="L119" s="1"/>
      <c r="M119" s="1"/>
      <c r="N119" s="1"/>
      <c r="O119" s="1"/>
      <c r="P119" s="1"/>
      <c r="Q119" s="1"/>
      <c r="R119" s="1"/>
      <c r="S119" s="1"/>
      <c r="T119" s="1"/>
      <c r="U119" s="1"/>
      <c r="V119" s="1"/>
      <c r="W119" s="1"/>
      <c r="X119" s="1"/>
    </row>
    <row r="120" spans="1:24" ht="15.75" customHeight="1">
      <c r="A120" s="47"/>
      <c r="B120" s="48"/>
      <c r="C120" s="48"/>
      <c r="D120" s="48"/>
      <c r="E120" s="48"/>
      <c r="F120" s="48"/>
      <c r="G120" s="1"/>
      <c r="H120" s="1"/>
      <c r="I120" s="1"/>
      <c r="J120" s="1"/>
      <c r="K120" s="1"/>
      <c r="L120" s="1"/>
      <c r="M120" s="1"/>
      <c r="N120" s="1"/>
      <c r="O120" s="1"/>
      <c r="P120" s="1"/>
      <c r="Q120" s="1"/>
      <c r="R120" s="1"/>
      <c r="S120" s="1"/>
      <c r="T120" s="1"/>
      <c r="U120" s="1"/>
      <c r="V120" s="1"/>
      <c r="W120" s="1"/>
      <c r="X120" s="1"/>
    </row>
    <row r="121" spans="1:24" ht="15.75" customHeight="1">
      <c r="A121" s="47"/>
      <c r="B121" s="48"/>
      <c r="C121" s="48"/>
      <c r="D121" s="48"/>
      <c r="E121" s="48"/>
      <c r="F121" s="48"/>
      <c r="G121" s="1"/>
      <c r="H121" s="1"/>
      <c r="I121" s="1"/>
      <c r="J121" s="1"/>
      <c r="K121" s="1"/>
      <c r="L121" s="1"/>
      <c r="M121" s="1"/>
      <c r="N121" s="1"/>
      <c r="O121" s="1"/>
      <c r="P121" s="1"/>
      <c r="Q121" s="1"/>
      <c r="R121" s="1"/>
      <c r="S121" s="1"/>
      <c r="T121" s="1"/>
      <c r="U121" s="1"/>
      <c r="V121" s="1"/>
      <c r="W121" s="1"/>
      <c r="X121" s="1"/>
    </row>
    <row r="122" spans="1:24" ht="15.75" customHeight="1">
      <c r="A122" s="47"/>
      <c r="B122" s="48"/>
      <c r="C122" s="48"/>
      <c r="D122" s="48"/>
      <c r="E122" s="48"/>
      <c r="F122" s="48"/>
      <c r="G122" s="1"/>
      <c r="H122" s="1"/>
      <c r="I122" s="1"/>
      <c r="J122" s="1"/>
      <c r="K122" s="1"/>
      <c r="L122" s="1"/>
      <c r="M122" s="1"/>
      <c r="N122" s="1"/>
      <c r="O122" s="1"/>
      <c r="P122" s="1"/>
      <c r="Q122" s="1"/>
      <c r="R122" s="1"/>
      <c r="S122" s="1"/>
      <c r="T122" s="1"/>
      <c r="U122" s="1"/>
      <c r="V122" s="1"/>
      <c r="W122" s="1"/>
      <c r="X122" s="1"/>
    </row>
    <row r="123" spans="1:24" ht="15.75" customHeight="1">
      <c r="A123" s="47"/>
      <c r="B123" s="48"/>
      <c r="C123" s="48"/>
      <c r="D123" s="48"/>
      <c r="E123" s="48"/>
      <c r="F123" s="48"/>
      <c r="G123" s="1"/>
      <c r="H123" s="1"/>
      <c r="I123" s="1"/>
      <c r="J123" s="1"/>
      <c r="K123" s="1"/>
      <c r="L123" s="1"/>
      <c r="M123" s="1"/>
      <c r="N123" s="1"/>
      <c r="O123" s="1"/>
      <c r="P123" s="1"/>
      <c r="Q123" s="1"/>
      <c r="R123" s="1"/>
      <c r="S123" s="1"/>
      <c r="T123" s="1"/>
      <c r="U123" s="1"/>
      <c r="V123" s="1"/>
      <c r="W123" s="1"/>
      <c r="X123" s="1"/>
    </row>
    <row r="124" spans="1:24" ht="15.75" customHeight="1">
      <c r="A124" s="47"/>
      <c r="B124" s="48"/>
      <c r="C124" s="48"/>
      <c r="D124" s="48"/>
      <c r="E124" s="48"/>
      <c r="F124" s="48"/>
      <c r="G124" s="1"/>
      <c r="H124" s="1"/>
      <c r="I124" s="1"/>
      <c r="J124" s="1"/>
      <c r="K124" s="1"/>
      <c r="L124" s="1"/>
      <c r="M124" s="1"/>
      <c r="N124" s="1"/>
      <c r="O124" s="1"/>
      <c r="P124" s="1"/>
      <c r="Q124" s="1"/>
      <c r="R124" s="1"/>
      <c r="S124" s="1"/>
      <c r="T124" s="1"/>
      <c r="U124" s="1"/>
      <c r="V124" s="1"/>
      <c r="W124" s="1"/>
      <c r="X124" s="1"/>
    </row>
    <row r="125" spans="1:24" ht="15.75" customHeight="1">
      <c r="A125" s="47"/>
      <c r="B125" s="48"/>
      <c r="C125" s="48"/>
      <c r="D125" s="48"/>
      <c r="E125" s="48"/>
      <c r="F125" s="48"/>
      <c r="G125" s="1"/>
      <c r="H125" s="1"/>
      <c r="I125" s="1"/>
      <c r="J125" s="1"/>
      <c r="K125" s="1"/>
      <c r="L125" s="1"/>
      <c r="M125" s="1"/>
      <c r="N125" s="1"/>
      <c r="O125" s="1"/>
      <c r="P125" s="1"/>
      <c r="Q125" s="1"/>
      <c r="R125" s="1"/>
      <c r="S125" s="1"/>
      <c r="T125" s="1"/>
      <c r="U125" s="1"/>
      <c r="V125" s="1"/>
      <c r="W125" s="1"/>
      <c r="X125" s="1"/>
    </row>
    <row r="126" spans="1:24" ht="15.75" customHeight="1">
      <c r="A126" s="47"/>
      <c r="B126" s="48"/>
      <c r="C126" s="48"/>
      <c r="D126" s="48"/>
      <c r="E126" s="48"/>
      <c r="F126" s="48"/>
      <c r="G126" s="1"/>
      <c r="H126" s="1"/>
      <c r="I126" s="1"/>
      <c r="J126" s="1"/>
      <c r="K126" s="1"/>
      <c r="L126" s="1"/>
      <c r="M126" s="1"/>
      <c r="N126" s="1"/>
      <c r="O126" s="1"/>
      <c r="P126" s="1"/>
      <c r="Q126" s="1"/>
      <c r="R126" s="1"/>
      <c r="S126" s="1"/>
      <c r="T126" s="1"/>
      <c r="U126" s="1"/>
      <c r="V126" s="1"/>
      <c r="W126" s="1"/>
      <c r="X126" s="1"/>
    </row>
    <row r="127" spans="1:24" ht="15.75" customHeight="1">
      <c r="A127" s="47"/>
      <c r="B127" s="48"/>
      <c r="C127" s="48"/>
      <c r="D127" s="48"/>
      <c r="E127" s="48"/>
      <c r="F127" s="48"/>
      <c r="G127" s="1"/>
      <c r="H127" s="1"/>
      <c r="I127" s="1"/>
      <c r="J127" s="1"/>
      <c r="K127" s="1"/>
      <c r="L127" s="1"/>
      <c r="M127" s="1"/>
      <c r="N127" s="1"/>
      <c r="O127" s="1"/>
      <c r="P127" s="1"/>
      <c r="Q127" s="1"/>
      <c r="R127" s="1"/>
      <c r="S127" s="1"/>
      <c r="T127" s="1"/>
      <c r="U127" s="1"/>
      <c r="V127" s="1"/>
      <c r="W127" s="1"/>
      <c r="X127" s="1"/>
    </row>
    <row r="128" spans="1:24" ht="15.75" customHeight="1">
      <c r="A128" s="47"/>
      <c r="B128" s="48"/>
      <c r="C128" s="48"/>
      <c r="D128" s="48"/>
      <c r="E128" s="48"/>
      <c r="F128" s="48"/>
      <c r="G128" s="1"/>
      <c r="H128" s="1"/>
      <c r="I128" s="1"/>
      <c r="J128" s="1"/>
      <c r="K128" s="1"/>
      <c r="L128" s="1"/>
      <c r="M128" s="1"/>
      <c r="N128" s="1"/>
      <c r="O128" s="1"/>
      <c r="P128" s="1"/>
      <c r="Q128" s="1"/>
      <c r="R128" s="1"/>
      <c r="S128" s="1"/>
      <c r="T128" s="1"/>
      <c r="U128" s="1"/>
      <c r="V128" s="1"/>
      <c r="W128" s="1"/>
      <c r="X128" s="1"/>
    </row>
    <row r="129" spans="1:24" ht="15.75" customHeight="1">
      <c r="A129" s="47"/>
      <c r="B129" s="48"/>
      <c r="C129" s="48"/>
      <c r="D129" s="48"/>
      <c r="E129" s="48"/>
      <c r="F129" s="48"/>
      <c r="G129" s="1"/>
      <c r="H129" s="1"/>
      <c r="I129" s="1"/>
      <c r="J129" s="1"/>
      <c r="K129" s="1"/>
      <c r="L129" s="1"/>
      <c r="M129" s="1"/>
      <c r="N129" s="1"/>
      <c r="O129" s="1"/>
      <c r="P129" s="1"/>
      <c r="Q129" s="1"/>
      <c r="R129" s="1"/>
      <c r="S129" s="1"/>
      <c r="T129" s="1"/>
      <c r="U129" s="1"/>
      <c r="V129" s="1"/>
      <c r="W129" s="1"/>
      <c r="X129" s="1"/>
    </row>
    <row r="130" spans="1:24" ht="15.75" customHeight="1">
      <c r="A130" s="47"/>
      <c r="B130" s="48"/>
      <c r="C130" s="48"/>
      <c r="D130" s="48"/>
      <c r="E130" s="48"/>
      <c r="F130" s="48"/>
      <c r="G130" s="1"/>
      <c r="H130" s="1"/>
      <c r="I130" s="1"/>
      <c r="J130" s="1"/>
      <c r="K130" s="1"/>
      <c r="L130" s="1"/>
      <c r="M130" s="1"/>
      <c r="N130" s="1"/>
      <c r="O130" s="1"/>
      <c r="P130" s="1"/>
      <c r="Q130" s="1"/>
      <c r="R130" s="1"/>
      <c r="S130" s="1"/>
      <c r="T130" s="1"/>
      <c r="U130" s="1"/>
      <c r="V130" s="1"/>
      <c r="W130" s="1"/>
      <c r="X130" s="1"/>
    </row>
    <row r="131" spans="1:24" ht="15.75" customHeight="1">
      <c r="A131" s="47"/>
      <c r="B131" s="48"/>
      <c r="C131" s="48"/>
      <c r="D131" s="48"/>
      <c r="E131" s="48"/>
      <c r="F131" s="48"/>
      <c r="G131" s="1"/>
      <c r="H131" s="1"/>
      <c r="I131" s="1"/>
      <c r="J131" s="1"/>
      <c r="K131" s="1"/>
      <c r="L131" s="1"/>
      <c r="M131" s="1"/>
      <c r="N131" s="1"/>
      <c r="O131" s="1"/>
      <c r="P131" s="1"/>
      <c r="Q131" s="1"/>
      <c r="R131" s="1"/>
      <c r="S131" s="1"/>
      <c r="T131" s="1"/>
      <c r="U131" s="1"/>
      <c r="V131" s="1"/>
      <c r="W131" s="1"/>
      <c r="X131" s="1"/>
    </row>
    <row r="132" spans="1:24" ht="15.75" customHeight="1">
      <c r="A132" s="47"/>
      <c r="B132" s="48"/>
      <c r="C132" s="48"/>
      <c r="D132" s="48"/>
      <c r="E132" s="48"/>
      <c r="F132" s="48"/>
      <c r="G132" s="1"/>
      <c r="H132" s="1"/>
      <c r="I132" s="1"/>
      <c r="J132" s="1"/>
      <c r="K132" s="1"/>
      <c r="L132" s="1"/>
      <c r="M132" s="1"/>
      <c r="N132" s="1"/>
      <c r="O132" s="1"/>
      <c r="P132" s="1"/>
      <c r="Q132" s="1"/>
      <c r="R132" s="1"/>
      <c r="S132" s="1"/>
      <c r="T132" s="1"/>
      <c r="U132" s="1"/>
      <c r="V132" s="1"/>
      <c r="W132" s="1"/>
      <c r="X132" s="1"/>
    </row>
    <row r="133" spans="1:24" ht="15.75" customHeight="1">
      <c r="A133" s="47"/>
      <c r="B133" s="48"/>
      <c r="C133" s="48"/>
      <c r="D133" s="48"/>
      <c r="E133" s="48"/>
      <c r="F133" s="48"/>
      <c r="G133" s="1"/>
      <c r="H133" s="1"/>
      <c r="I133" s="1"/>
      <c r="J133" s="1"/>
      <c r="K133" s="1"/>
      <c r="L133" s="1"/>
      <c r="M133" s="1"/>
      <c r="N133" s="1"/>
      <c r="O133" s="1"/>
      <c r="P133" s="1"/>
      <c r="Q133" s="1"/>
      <c r="R133" s="1"/>
      <c r="S133" s="1"/>
      <c r="T133" s="1"/>
      <c r="U133" s="1"/>
      <c r="V133" s="1"/>
      <c r="W133" s="1"/>
      <c r="X133" s="1"/>
    </row>
    <row r="134" spans="1:24" ht="15.75" customHeight="1">
      <c r="A134" s="47"/>
      <c r="B134" s="48"/>
      <c r="C134" s="48"/>
      <c r="D134" s="48"/>
      <c r="E134" s="48"/>
      <c r="F134" s="48"/>
      <c r="G134" s="1"/>
      <c r="H134" s="1"/>
      <c r="I134" s="1"/>
      <c r="J134" s="1"/>
      <c r="K134" s="1"/>
      <c r="L134" s="1"/>
      <c r="M134" s="1"/>
      <c r="N134" s="1"/>
      <c r="O134" s="1"/>
      <c r="P134" s="1"/>
      <c r="Q134" s="1"/>
      <c r="R134" s="1"/>
      <c r="S134" s="1"/>
      <c r="T134" s="1"/>
      <c r="U134" s="1"/>
      <c r="V134" s="1"/>
      <c r="W134" s="1"/>
      <c r="X134" s="1"/>
    </row>
    <row r="135" spans="1:24" ht="15.75" customHeight="1">
      <c r="A135" s="47"/>
      <c r="B135" s="48"/>
      <c r="C135" s="48"/>
      <c r="D135" s="48"/>
      <c r="E135" s="48"/>
      <c r="F135" s="48"/>
      <c r="G135" s="1"/>
      <c r="H135" s="1"/>
      <c r="I135" s="1"/>
      <c r="J135" s="1"/>
      <c r="K135" s="1"/>
      <c r="L135" s="1"/>
      <c r="M135" s="1"/>
      <c r="N135" s="1"/>
      <c r="O135" s="1"/>
      <c r="P135" s="1"/>
      <c r="Q135" s="1"/>
      <c r="R135" s="1"/>
      <c r="S135" s="1"/>
      <c r="T135" s="1"/>
      <c r="U135" s="1"/>
      <c r="V135" s="1"/>
      <c r="W135" s="1"/>
      <c r="X135" s="1"/>
    </row>
    <row r="136" spans="1:24" ht="15.75" customHeight="1">
      <c r="A136" s="47"/>
      <c r="B136" s="48"/>
      <c r="C136" s="48"/>
      <c r="D136" s="48"/>
      <c r="E136" s="48"/>
      <c r="F136" s="48"/>
      <c r="G136" s="1"/>
      <c r="H136" s="1"/>
      <c r="I136" s="1"/>
      <c r="J136" s="1"/>
      <c r="K136" s="1"/>
      <c r="L136" s="1"/>
      <c r="M136" s="1"/>
      <c r="N136" s="1"/>
      <c r="O136" s="1"/>
      <c r="P136" s="1"/>
      <c r="Q136" s="1"/>
      <c r="R136" s="1"/>
      <c r="S136" s="1"/>
      <c r="T136" s="1"/>
      <c r="U136" s="1"/>
      <c r="V136" s="1"/>
      <c r="W136" s="1"/>
      <c r="X136" s="1"/>
    </row>
    <row r="137" spans="1:24" ht="15.75" customHeight="1">
      <c r="A137" s="47"/>
      <c r="B137" s="48"/>
      <c r="C137" s="48"/>
      <c r="D137" s="48"/>
      <c r="E137" s="48"/>
      <c r="F137" s="48"/>
      <c r="G137" s="1"/>
      <c r="H137" s="1"/>
      <c r="I137" s="1"/>
      <c r="J137" s="1"/>
      <c r="K137" s="1"/>
      <c r="L137" s="1"/>
      <c r="M137" s="1"/>
      <c r="N137" s="1"/>
      <c r="O137" s="1"/>
      <c r="P137" s="1"/>
      <c r="Q137" s="1"/>
      <c r="R137" s="1"/>
      <c r="S137" s="1"/>
      <c r="T137" s="1"/>
      <c r="U137" s="1"/>
      <c r="V137" s="1"/>
      <c r="W137" s="1"/>
      <c r="X137" s="1"/>
    </row>
    <row r="138" spans="1:24" ht="15.75" customHeight="1">
      <c r="A138" s="47"/>
      <c r="B138" s="48"/>
      <c r="C138" s="48"/>
      <c r="D138" s="48"/>
      <c r="E138" s="48"/>
      <c r="F138" s="48"/>
      <c r="G138" s="1"/>
      <c r="H138" s="1"/>
      <c r="I138" s="1"/>
      <c r="J138" s="1"/>
      <c r="K138" s="1"/>
      <c r="L138" s="1"/>
      <c r="M138" s="1"/>
      <c r="N138" s="1"/>
      <c r="O138" s="1"/>
      <c r="P138" s="1"/>
      <c r="Q138" s="1"/>
      <c r="R138" s="1"/>
      <c r="S138" s="1"/>
      <c r="T138" s="1"/>
      <c r="U138" s="1"/>
      <c r="V138" s="1"/>
      <c r="W138" s="1"/>
      <c r="X138" s="1"/>
    </row>
    <row r="139" spans="1:24" ht="15.75" customHeight="1">
      <c r="A139" s="47"/>
      <c r="B139" s="48"/>
      <c r="C139" s="48"/>
      <c r="D139" s="48"/>
      <c r="E139" s="48"/>
      <c r="F139" s="48"/>
      <c r="G139" s="1"/>
      <c r="H139" s="1"/>
      <c r="I139" s="1"/>
      <c r="J139" s="1"/>
      <c r="K139" s="1"/>
      <c r="L139" s="1"/>
      <c r="M139" s="1"/>
      <c r="N139" s="1"/>
      <c r="O139" s="1"/>
      <c r="P139" s="1"/>
      <c r="Q139" s="1"/>
      <c r="R139" s="1"/>
      <c r="S139" s="1"/>
      <c r="T139" s="1"/>
      <c r="U139" s="1"/>
      <c r="V139" s="1"/>
      <c r="W139" s="1"/>
      <c r="X139" s="1"/>
    </row>
    <row r="140" spans="1:24" ht="15.75" customHeight="1">
      <c r="A140" s="47"/>
      <c r="B140" s="48"/>
      <c r="C140" s="48"/>
      <c r="D140" s="48"/>
      <c r="E140" s="48"/>
      <c r="F140" s="48"/>
      <c r="G140" s="1"/>
      <c r="H140" s="1"/>
      <c r="I140" s="1"/>
      <c r="J140" s="1"/>
      <c r="K140" s="1"/>
      <c r="L140" s="1"/>
      <c r="M140" s="1"/>
      <c r="N140" s="1"/>
      <c r="O140" s="1"/>
      <c r="P140" s="1"/>
      <c r="Q140" s="1"/>
      <c r="R140" s="1"/>
      <c r="S140" s="1"/>
      <c r="T140" s="1"/>
      <c r="U140" s="1"/>
      <c r="V140" s="1"/>
      <c r="W140" s="1"/>
      <c r="X140" s="1"/>
    </row>
    <row r="141" spans="1:24" ht="15.75" customHeight="1">
      <c r="A141" s="47"/>
      <c r="B141" s="48"/>
      <c r="C141" s="48"/>
      <c r="D141" s="48"/>
      <c r="E141" s="48"/>
      <c r="F141" s="48"/>
      <c r="G141" s="1"/>
      <c r="H141" s="1"/>
      <c r="I141" s="1"/>
      <c r="J141" s="1"/>
      <c r="K141" s="1"/>
      <c r="L141" s="1"/>
      <c r="M141" s="1"/>
      <c r="N141" s="1"/>
      <c r="O141" s="1"/>
      <c r="P141" s="1"/>
      <c r="Q141" s="1"/>
      <c r="R141" s="1"/>
      <c r="S141" s="1"/>
      <c r="T141" s="1"/>
      <c r="U141" s="1"/>
      <c r="V141" s="1"/>
      <c r="W141" s="1"/>
      <c r="X141" s="1"/>
    </row>
    <row r="142" spans="1:24" ht="15.75" customHeight="1">
      <c r="A142" s="47"/>
      <c r="B142" s="48"/>
      <c r="C142" s="48"/>
      <c r="D142" s="48"/>
      <c r="E142" s="48"/>
      <c r="F142" s="48"/>
      <c r="G142" s="1"/>
      <c r="H142" s="1"/>
      <c r="I142" s="1"/>
      <c r="J142" s="1"/>
      <c r="K142" s="1"/>
      <c r="L142" s="1"/>
      <c r="M142" s="1"/>
      <c r="N142" s="1"/>
      <c r="O142" s="1"/>
      <c r="P142" s="1"/>
      <c r="Q142" s="1"/>
      <c r="R142" s="1"/>
      <c r="S142" s="1"/>
      <c r="T142" s="1"/>
      <c r="U142" s="1"/>
      <c r="V142" s="1"/>
      <c r="W142" s="1"/>
      <c r="X142" s="1"/>
    </row>
    <row r="143" spans="1:24" ht="15.75" customHeight="1">
      <c r="A143" s="47"/>
      <c r="B143" s="48"/>
      <c r="C143" s="48"/>
      <c r="D143" s="48"/>
      <c r="E143" s="48"/>
      <c r="F143" s="48"/>
      <c r="G143" s="1"/>
      <c r="H143" s="1"/>
      <c r="I143" s="1"/>
      <c r="J143" s="1"/>
      <c r="K143" s="1"/>
      <c r="L143" s="1"/>
      <c r="M143" s="1"/>
      <c r="N143" s="1"/>
      <c r="O143" s="1"/>
      <c r="P143" s="1"/>
      <c r="Q143" s="1"/>
      <c r="R143" s="1"/>
      <c r="S143" s="1"/>
      <c r="T143" s="1"/>
      <c r="U143" s="1"/>
      <c r="V143" s="1"/>
      <c r="W143" s="1"/>
      <c r="X143" s="1"/>
    </row>
    <row r="144" spans="1:24" ht="15.75" customHeight="1">
      <c r="A144" s="47"/>
      <c r="B144" s="48"/>
      <c r="C144" s="48"/>
      <c r="D144" s="48"/>
      <c r="E144" s="48"/>
      <c r="F144" s="48"/>
      <c r="G144" s="1"/>
      <c r="H144" s="1"/>
      <c r="I144" s="1"/>
      <c r="J144" s="1"/>
      <c r="K144" s="1"/>
      <c r="L144" s="1"/>
      <c r="M144" s="1"/>
      <c r="N144" s="1"/>
      <c r="O144" s="1"/>
      <c r="P144" s="1"/>
      <c r="Q144" s="1"/>
      <c r="R144" s="1"/>
      <c r="S144" s="1"/>
      <c r="T144" s="1"/>
      <c r="U144" s="1"/>
      <c r="V144" s="1"/>
      <c r="W144" s="1"/>
      <c r="X144" s="1"/>
    </row>
    <row r="145" spans="1:24" ht="15.75" customHeight="1">
      <c r="A145" s="47"/>
      <c r="B145" s="48"/>
      <c r="C145" s="48"/>
      <c r="D145" s="48"/>
      <c r="E145" s="48"/>
      <c r="F145" s="48"/>
      <c r="G145" s="1"/>
      <c r="H145" s="1"/>
      <c r="I145" s="1"/>
      <c r="J145" s="1"/>
      <c r="K145" s="1"/>
      <c r="L145" s="1"/>
      <c r="M145" s="1"/>
      <c r="N145" s="1"/>
      <c r="O145" s="1"/>
      <c r="P145" s="1"/>
      <c r="Q145" s="1"/>
      <c r="R145" s="1"/>
      <c r="S145" s="1"/>
      <c r="T145" s="1"/>
      <c r="U145" s="1"/>
      <c r="V145" s="1"/>
      <c r="W145" s="1"/>
      <c r="X145" s="1"/>
    </row>
    <row r="146" spans="1:24" ht="15.75" customHeight="1">
      <c r="A146" s="47"/>
      <c r="B146" s="48"/>
      <c r="C146" s="48"/>
      <c r="D146" s="48"/>
      <c r="E146" s="48"/>
      <c r="F146" s="48"/>
      <c r="G146" s="1"/>
      <c r="H146" s="1"/>
      <c r="I146" s="1"/>
      <c r="J146" s="1"/>
      <c r="K146" s="1"/>
      <c r="L146" s="1"/>
      <c r="M146" s="1"/>
      <c r="N146" s="1"/>
      <c r="O146" s="1"/>
      <c r="P146" s="1"/>
      <c r="Q146" s="1"/>
      <c r="R146" s="1"/>
      <c r="S146" s="1"/>
      <c r="T146" s="1"/>
      <c r="U146" s="1"/>
      <c r="V146" s="1"/>
      <c r="W146" s="1"/>
      <c r="X146" s="1"/>
    </row>
    <row r="147" spans="1:24" ht="15.75" customHeight="1">
      <c r="A147" s="47"/>
      <c r="B147" s="48"/>
      <c r="C147" s="48"/>
      <c r="D147" s="48"/>
      <c r="E147" s="48"/>
      <c r="F147" s="48"/>
      <c r="G147" s="1"/>
      <c r="H147" s="1"/>
      <c r="I147" s="1"/>
      <c r="J147" s="1"/>
      <c r="K147" s="1"/>
      <c r="L147" s="1"/>
      <c r="M147" s="1"/>
      <c r="N147" s="1"/>
      <c r="O147" s="1"/>
      <c r="P147" s="1"/>
      <c r="Q147" s="1"/>
      <c r="R147" s="1"/>
      <c r="S147" s="1"/>
      <c r="T147" s="1"/>
      <c r="U147" s="1"/>
      <c r="V147" s="1"/>
      <c r="W147" s="1"/>
      <c r="X147" s="1"/>
    </row>
    <row r="148" spans="1:24" ht="15.75" customHeight="1">
      <c r="A148" s="47"/>
      <c r="B148" s="48"/>
      <c r="C148" s="48"/>
      <c r="D148" s="48"/>
      <c r="E148" s="48"/>
      <c r="F148" s="48"/>
      <c r="G148" s="1"/>
      <c r="H148" s="1"/>
      <c r="I148" s="1"/>
      <c r="J148" s="1"/>
      <c r="K148" s="1"/>
      <c r="L148" s="1"/>
      <c r="M148" s="1"/>
      <c r="N148" s="1"/>
      <c r="O148" s="1"/>
      <c r="P148" s="1"/>
      <c r="Q148" s="1"/>
      <c r="R148" s="1"/>
      <c r="S148" s="1"/>
      <c r="T148" s="1"/>
      <c r="U148" s="1"/>
      <c r="V148" s="1"/>
      <c r="W148" s="1"/>
      <c r="X148" s="1"/>
    </row>
    <row r="149" spans="1:24" ht="15.75" customHeight="1">
      <c r="A149" s="47"/>
      <c r="B149" s="48"/>
      <c r="C149" s="48"/>
      <c r="D149" s="48"/>
      <c r="E149" s="48"/>
      <c r="F149" s="48"/>
      <c r="G149" s="1"/>
      <c r="H149" s="1"/>
      <c r="I149" s="1"/>
      <c r="J149" s="1"/>
      <c r="K149" s="1"/>
      <c r="L149" s="1"/>
      <c r="M149" s="1"/>
      <c r="N149" s="1"/>
      <c r="O149" s="1"/>
      <c r="P149" s="1"/>
      <c r="Q149" s="1"/>
      <c r="R149" s="1"/>
      <c r="S149" s="1"/>
      <c r="T149" s="1"/>
      <c r="U149" s="1"/>
      <c r="V149" s="1"/>
      <c r="W149" s="1"/>
      <c r="X149" s="1"/>
    </row>
    <row r="150" spans="1:24" ht="15.75" customHeight="1">
      <c r="A150" s="47"/>
      <c r="B150" s="48"/>
      <c r="C150" s="48"/>
      <c r="D150" s="48"/>
      <c r="E150" s="48"/>
      <c r="F150" s="48"/>
      <c r="G150" s="1"/>
      <c r="H150" s="1"/>
      <c r="I150" s="1"/>
      <c r="J150" s="1"/>
      <c r="K150" s="1"/>
      <c r="L150" s="1"/>
      <c r="M150" s="1"/>
      <c r="N150" s="1"/>
      <c r="O150" s="1"/>
      <c r="P150" s="1"/>
      <c r="Q150" s="1"/>
      <c r="R150" s="1"/>
      <c r="S150" s="1"/>
      <c r="T150" s="1"/>
      <c r="U150" s="1"/>
      <c r="V150" s="1"/>
      <c r="W150" s="1"/>
      <c r="X150" s="1"/>
    </row>
    <row r="151" spans="1:24" ht="15.75" customHeight="1">
      <c r="A151" s="47"/>
      <c r="B151" s="48"/>
      <c r="C151" s="48"/>
      <c r="D151" s="48"/>
      <c r="E151" s="48"/>
      <c r="F151" s="48"/>
      <c r="G151" s="1"/>
      <c r="H151" s="1"/>
      <c r="I151" s="1"/>
      <c r="J151" s="1"/>
      <c r="K151" s="1"/>
      <c r="L151" s="1"/>
      <c r="M151" s="1"/>
      <c r="N151" s="1"/>
      <c r="O151" s="1"/>
      <c r="P151" s="1"/>
      <c r="Q151" s="1"/>
      <c r="R151" s="1"/>
      <c r="S151" s="1"/>
      <c r="T151" s="1"/>
      <c r="U151" s="1"/>
      <c r="V151" s="1"/>
      <c r="W151" s="1"/>
      <c r="X151" s="1"/>
    </row>
    <row r="152" spans="1:24" ht="15.75" customHeight="1">
      <c r="A152" s="47"/>
      <c r="B152" s="48"/>
      <c r="C152" s="48"/>
      <c r="D152" s="48"/>
      <c r="E152" s="48"/>
      <c r="F152" s="48"/>
      <c r="G152" s="1"/>
      <c r="H152" s="1"/>
      <c r="I152" s="1"/>
      <c r="J152" s="1"/>
      <c r="K152" s="1"/>
      <c r="L152" s="1"/>
      <c r="M152" s="1"/>
      <c r="N152" s="1"/>
      <c r="O152" s="1"/>
      <c r="P152" s="1"/>
      <c r="Q152" s="1"/>
      <c r="R152" s="1"/>
      <c r="S152" s="1"/>
      <c r="T152" s="1"/>
      <c r="U152" s="1"/>
      <c r="V152" s="1"/>
      <c r="W152" s="1"/>
      <c r="X152" s="1"/>
    </row>
    <row r="153" spans="1:24" ht="15.75" customHeight="1">
      <c r="A153" s="47"/>
      <c r="B153" s="48"/>
      <c r="C153" s="48"/>
      <c r="D153" s="48"/>
      <c r="E153" s="48"/>
      <c r="F153" s="48"/>
      <c r="G153" s="1"/>
      <c r="H153" s="1"/>
      <c r="I153" s="1"/>
      <c r="J153" s="1"/>
      <c r="K153" s="1"/>
      <c r="L153" s="1"/>
      <c r="M153" s="1"/>
      <c r="N153" s="1"/>
      <c r="O153" s="1"/>
      <c r="P153" s="1"/>
      <c r="Q153" s="1"/>
      <c r="R153" s="1"/>
      <c r="S153" s="1"/>
      <c r="T153" s="1"/>
      <c r="U153" s="1"/>
      <c r="V153" s="1"/>
      <c r="W153" s="1"/>
      <c r="X153" s="1"/>
    </row>
    <row r="154" spans="1:24" ht="15.75" customHeight="1">
      <c r="A154" s="47"/>
      <c r="B154" s="48"/>
      <c r="C154" s="48"/>
      <c r="D154" s="48"/>
      <c r="E154" s="48"/>
      <c r="F154" s="48"/>
      <c r="G154" s="1"/>
      <c r="H154" s="1"/>
      <c r="I154" s="1"/>
      <c r="J154" s="1"/>
      <c r="K154" s="1"/>
      <c r="L154" s="1"/>
      <c r="M154" s="1"/>
      <c r="N154" s="1"/>
      <c r="O154" s="1"/>
      <c r="P154" s="1"/>
      <c r="Q154" s="1"/>
      <c r="R154" s="1"/>
      <c r="S154" s="1"/>
      <c r="T154" s="1"/>
      <c r="U154" s="1"/>
      <c r="V154" s="1"/>
      <c r="W154" s="1"/>
      <c r="X154" s="1"/>
    </row>
    <row r="155" spans="1:24" ht="15.75" customHeight="1">
      <c r="A155" s="47"/>
      <c r="B155" s="48"/>
      <c r="C155" s="48"/>
      <c r="D155" s="48"/>
      <c r="E155" s="48"/>
      <c r="F155" s="48"/>
      <c r="G155" s="1"/>
      <c r="H155" s="1"/>
      <c r="I155" s="1"/>
      <c r="J155" s="1"/>
      <c r="K155" s="1"/>
      <c r="L155" s="1"/>
      <c r="M155" s="1"/>
      <c r="N155" s="1"/>
      <c r="O155" s="1"/>
      <c r="P155" s="1"/>
      <c r="Q155" s="1"/>
      <c r="R155" s="1"/>
      <c r="S155" s="1"/>
      <c r="T155" s="1"/>
      <c r="U155" s="1"/>
      <c r="V155" s="1"/>
      <c r="W155" s="1"/>
      <c r="X155" s="1"/>
    </row>
    <row r="156" spans="1:24" ht="15.75" customHeight="1">
      <c r="A156" s="47"/>
      <c r="B156" s="48"/>
      <c r="C156" s="48"/>
      <c r="D156" s="48"/>
      <c r="E156" s="48"/>
      <c r="F156" s="48"/>
      <c r="G156" s="1"/>
      <c r="H156" s="1"/>
      <c r="I156" s="1"/>
      <c r="J156" s="1"/>
      <c r="K156" s="1"/>
      <c r="L156" s="1"/>
      <c r="M156" s="1"/>
      <c r="N156" s="1"/>
      <c r="O156" s="1"/>
      <c r="P156" s="1"/>
      <c r="Q156" s="1"/>
      <c r="R156" s="1"/>
      <c r="S156" s="1"/>
      <c r="T156" s="1"/>
      <c r="U156" s="1"/>
      <c r="V156" s="1"/>
      <c r="W156" s="1"/>
      <c r="X156" s="1"/>
    </row>
    <row r="157" spans="1:24" ht="15.75" customHeight="1">
      <c r="A157" s="47"/>
      <c r="B157" s="48"/>
      <c r="C157" s="48"/>
      <c r="D157" s="48"/>
      <c r="E157" s="48"/>
      <c r="F157" s="48"/>
      <c r="G157" s="1"/>
      <c r="H157" s="1"/>
      <c r="I157" s="1"/>
      <c r="J157" s="1"/>
      <c r="K157" s="1"/>
      <c r="L157" s="1"/>
      <c r="M157" s="1"/>
      <c r="N157" s="1"/>
      <c r="O157" s="1"/>
      <c r="P157" s="1"/>
      <c r="Q157" s="1"/>
      <c r="R157" s="1"/>
      <c r="S157" s="1"/>
      <c r="T157" s="1"/>
      <c r="U157" s="1"/>
      <c r="V157" s="1"/>
      <c r="W157" s="1"/>
      <c r="X157" s="1"/>
    </row>
    <row r="158" spans="1:24" ht="15.75" customHeight="1">
      <c r="A158" s="47"/>
      <c r="B158" s="48"/>
      <c r="C158" s="48"/>
      <c r="D158" s="48"/>
      <c r="E158" s="48"/>
      <c r="F158" s="48"/>
      <c r="G158" s="1"/>
      <c r="H158" s="1"/>
      <c r="I158" s="1"/>
      <c r="J158" s="1"/>
      <c r="K158" s="1"/>
      <c r="L158" s="1"/>
      <c r="M158" s="1"/>
      <c r="N158" s="1"/>
      <c r="O158" s="1"/>
      <c r="P158" s="1"/>
      <c r="Q158" s="1"/>
      <c r="R158" s="1"/>
      <c r="S158" s="1"/>
      <c r="T158" s="1"/>
      <c r="U158" s="1"/>
      <c r="V158" s="1"/>
      <c r="W158" s="1"/>
      <c r="X158" s="1"/>
    </row>
    <row r="159" spans="1:24" ht="15.75" customHeight="1">
      <c r="A159" s="47"/>
      <c r="B159" s="48"/>
      <c r="C159" s="48"/>
      <c r="D159" s="48"/>
      <c r="E159" s="48"/>
      <c r="F159" s="48"/>
      <c r="G159" s="1"/>
      <c r="H159" s="1"/>
      <c r="I159" s="1"/>
      <c r="J159" s="1"/>
      <c r="K159" s="1"/>
      <c r="L159" s="1"/>
      <c r="M159" s="1"/>
      <c r="N159" s="1"/>
      <c r="O159" s="1"/>
      <c r="P159" s="1"/>
      <c r="Q159" s="1"/>
      <c r="R159" s="1"/>
      <c r="S159" s="1"/>
      <c r="T159" s="1"/>
      <c r="U159" s="1"/>
      <c r="V159" s="1"/>
      <c r="W159" s="1"/>
      <c r="X159" s="1"/>
    </row>
    <row r="160" spans="1:24" ht="15.75" customHeight="1">
      <c r="A160" s="47"/>
      <c r="B160" s="48"/>
      <c r="C160" s="48"/>
      <c r="D160" s="48"/>
      <c r="E160" s="48"/>
      <c r="F160" s="48"/>
      <c r="G160" s="1"/>
      <c r="H160" s="1"/>
      <c r="I160" s="1"/>
      <c r="J160" s="1"/>
      <c r="K160" s="1"/>
      <c r="L160" s="1"/>
      <c r="M160" s="1"/>
      <c r="N160" s="1"/>
      <c r="O160" s="1"/>
      <c r="P160" s="1"/>
      <c r="Q160" s="1"/>
      <c r="R160" s="1"/>
      <c r="S160" s="1"/>
      <c r="T160" s="1"/>
      <c r="U160" s="1"/>
      <c r="V160" s="1"/>
      <c r="W160" s="1"/>
      <c r="X160" s="1"/>
    </row>
    <row r="161" spans="1:24" ht="15.75" customHeight="1">
      <c r="A161" s="47"/>
      <c r="B161" s="48"/>
      <c r="C161" s="48"/>
      <c r="D161" s="48"/>
      <c r="E161" s="48"/>
      <c r="F161" s="48"/>
      <c r="G161" s="1"/>
      <c r="H161" s="1"/>
      <c r="I161" s="1"/>
      <c r="J161" s="1"/>
      <c r="K161" s="1"/>
      <c r="L161" s="1"/>
      <c r="M161" s="1"/>
      <c r="N161" s="1"/>
      <c r="O161" s="1"/>
      <c r="P161" s="1"/>
      <c r="Q161" s="1"/>
      <c r="R161" s="1"/>
      <c r="S161" s="1"/>
      <c r="T161" s="1"/>
      <c r="U161" s="1"/>
      <c r="V161" s="1"/>
      <c r="W161" s="1"/>
      <c r="X161" s="1"/>
    </row>
    <row r="162" spans="1:24" ht="15.75" customHeight="1">
      <c r="A162" s="47"/>
      <c r="B162" s="48"/>
      <c r="C162" s="48"/>
      <c r="D162" s="48"/>
      <c r="E162" s="48"/>
      <c r="F162" s="48"/>
      <c r="G162" s="1"/>
      <c r="H162" s="1"/>
      <c r="I162" s="1"/>
      <c r="J162" s="1"/>
      <c r="K162" s="1"/>
      <c r="L162" s="1"/>
      <c r="M162" s="1"/>
      <c r="N162" s="1"/>
      <c r="O162" s="1"/>
      <c r="P162" s="1"/>
      <c r="Q162" s="1"/>
      <c r="R162" s="1"/>
      <c r="S162" s="1"/>
      <c r="T162" s="1"/>
      <c r="U162" s="1"/>
      <c r="V162" s="1"/>
      <c r="W162" s="1"/>
      <c r="X162" s="1"/>
    </row>
    <row r="163" spans="1:24" ht="15.75" customHeight="1">
      <c r="A163" s="47"/>
      <c r="B163" s="48"/>
      <c r="C163" s="48"/>
      <c r="D163" s="48"/>
      <c r="E163" s="48"/>
      <c r="F163" s="48"/>
      <c r="G163" s="1"/>
      <c r="H163" s="1"/>
      <c r="I163" s="1"/>
      <c r="J163" s="1"/>
      <c r="K163" s="1"/>
      <c r="L163" s="1"/>
      <c r="M163" s="1"/>
      <c r="N163" s="1"/>
      <c r="O163" s="1"/>
      <c r="P163" s="1"/>
      <c r="Q163" s="1"/>
      <c r="R163" s="1"/>
      <c r="S163" s="1"/>
      <c r="T163" s="1"/>
      <c r="U163" s="1"/>
      <c r="V163" s="1"/>
      <c r="W163" s="1"/>
      <c r="X163" s="1"/>
    </row>
    <row r="164" spans="1:24" ht="15.75" customHeight="1">
      <c r="A164" s="47"/>
      <c r="B164" s="48"/>
      <c r="C164" s="48"/>
      <c r="D164" s="48"/>
      <c r="E164" s="48"/>
      <c r="F164" s="48"/>
      <c r="G164" s="1"/>
      <c r="H164" s="1"/>
      <c r="I164" s="1"/>
      <c r="J164" s="1"/>
      <c r="K164" s="1"/>
      <c r="L164" s="1"/>
      <c r="M164" s="1"/>
      <c r="N164" s="1"/>
      <c r="O164" s="1"/>
      <c r="P164" s="1"/>
      <c r="Q164" s="1"/>
      <c r="R164" s="1"/>
      <c r="S164" s="1"/>
      <c r="T164" s="1"/>
      <c r="U164" s="1"/>
      <c r="V164" s="1"/>
      <c r="W164" s="1"/>
      <c r="X164" s="1"/>
    </row>
    <row r="165" spans="1:24" ht="15.75" customHeight="1">
      <c r="A165" s="47"/>
      <c r="B165" s="48"/>
      <c r="C165" s="48"/>
      <c r="D165" s="48"/>
      <c r="E165" s="48"/>
      <c r="F165" s="48"/>
      <c r="G165" s="1"/>
      <c r="H165" s="1"/>
      <c r="I165" s="1"/>
      <c r="J165" s="1"/>
      <c r="K165" s="1"/>
      <c r="L165" s="1"/>
      <c r="M165" s="1"/>
      <c r="N165" s="1"/>
      <c r="O165" s="1"/>
      <c r="P165" s="1"/>
      <c r="Q165" s="1"/>
      <c r="R165" s="1"/>
      <c r="S165" s="1"/>
      <c r="T165" s="1"/>
      <c r="U165" s="1"/>
      <c r="V165" s="1"/>
      <c r="W165" s="1"/>
      <c r="X165" s="1"/>
    </row>
    <row r="166" spans="1:24" ht="15.75" customHeight="1">
      <c r="A166" s="47"/>
      <c r="B166" s="48"/>
      <c r="C166" s="48"/>
      <c r="D166" s="48"/>
      <c r="E166" s="48"/>
      <c r="F166" s="48"/>
      <c r="G166" s="1"/>
      <c r="H166" s="1"/>
      <c r="I166" s="1"/>
      <c r="J166" s="1"/>
      <c r="K166" s="1"/>
      <c r="L166" s="1"/>
      <c r="M166" s="1"/>
      <c r="N166" s="1"/>
      <c r="O166" s="1"/>
      <c r="P166" s="1"/>
      <c r="Q166" s="1"/>
      <c r="R166" s="1"/>
      <c r="S166" s="1"/>
      <c r="T166" s="1"/>
      <c r="U166" s="1"/>
      <c r="V166" s="1"/>
      <c r="W166" s="1"/>
      <c r="X166" s="1"/>
    </row>
    <row r="167" spans="1:24" ht="15.75" customHeight="1">
      <c r="A167" s="47"/>
      <c r="B167" s="48"/>
      <c r="C167" s="48"/>
      <c r="D167" s="48"/>
      <c r="E167" s="48"/>
      <c r="F167" s="48"/>
      <c r="G167" s="1"/>
      <c r="H167" s="1"/>
      <c r="I167" s="1"/>
      <c r="J167" s="1"/>
      <c r="K167" s="1"/>
      <c r="L167" s="1"/>
      <c r="M167" s="1"/>
      <c r="N167" s="1"/>
      <c r="O167" s="1"/>
      <c r="P167" s="1"/>
      <c r="Q167" s="1"/>
      <c r="R167" s="1"/>
      <c r="S167" s="1"/>
      <c r="T167" s="1"/>
      <c r="U167" s="1"/>
      <c r="V167" s="1"/>
      <c r="W167" s="1"/>
      <c r="X167" s="1"/>
    </row>
    <row r="168" spans="1:24" ht="15.75" customHeight="1">
      <c r="A168" s="47"/>
      <c r="B168" s="48"/>
      <c r="C168" s="48"/>
      <c r="D168" s="48"/>
      <c r="E168" s="48"/>
      <c r="F168" s="48"/>
      <c r="G168" s="1"/>
      <c r="H168" s="1"/>
      <c r="I168" s="1"/>
      <c r="J168" s="1"/>
      <c r="K168" s="1"/>
      <c r="L168" s="1"/>
      <c r="M168" s="1"/>
      <c r="N168" s="1"/>
      <c r="O168" s="1"/>
      <c r="P168" s="1"/>
      <c r="Q168" s="1"/>
      <c r="R168" s="1"/>
      <c r="S168" s="1"/>
      <c r="T168" s="1"/>
      <c r="U168" s="1"/>
      <c r="V168" s="1"/>
      <c r="W168" s="1"/>
      <c r="X168" s="1"/>
    </row>
    <row r="169" spans="1:24" ht="15.75" customHeight="1">
      <c r="A169" s="47"/>
      <c r="B169" s="48"/>
      <c r="C169" s="48"/>
      <c r="D169" s="48"/>
      <c r="E169" s="48"/>
      <c r="F169" s="48"/>
      <c r="G169" s="1"/>
      <c r="H169" s="1"/>
      <c r="I169" s="1"/>
      <c r="J169" s="1"/>
      <c r="K169" s="1"/>
      <c r="L169" s="1"/>
      <c r="M169" s="1"/>
      <c r="N169" s="1"/>
      <c r="O169" s="1"/>
      <c r="P169" s="1"/>
      <c r="Q169" s="1"/>
      <c r="R169" s="1"/>
      <c r="S169" s="1"/>
      <c r="T169" s="1"/>
      <c r="U169" s="1"/>
      <c r="V169" s="1"/>
      <c r="W169" s="1"/>
      <c r="X169" s="1"/>
    </row>
    <row r="170" spans="1:24" ht="15.75" customHeight="1">
      <c r="A170" s="47"/>
      <c r="B170" s="48"/>
      <c r="C170" s="48"/>
      <c r="D170" s="48"/>
      <c r="E170" s="48"/>
      <c r="F170" s="48"/>
      <c r="G170" s="1"/>
      <c r="H170" s="1"/>
      <c r="I170" s="1"/>
      <c r="J170" s="1"/>
      <c r="K170" s="1"/>
      <c r="L170" s="1"/>
      <c r="M170" s="1"/>
      <c r="N170" s="1"/>
      <c r="O170" s="1"/>
      <c r="P170" s="1"/>
      <c r="Q170" s="1"/>
      <c r="R170" s="1"/>
      <c r="S170" s="1"/>
      <c r="T170" s="1"/>
      <c r="U170" s="1"/>
      <c r="V170" s="1"/>
      <c r="W170" s="1"/>
      <c r="X170" s="1"/>
    </row>
    <row r="171" spans="1:24" ht="15.75" customHeight="1">
      <c r="A171" s="47"/>
      <c r="B171" s="48"/>
      <c r="C171" s="48"/>
      <c r="D171" s="48"/>
      <c r="E171" s="48"/>
      <c r="F171" s="48"/>
      <c r="G171" s="1"/>
      <c r="H171" s="1"/>
      <c r="I171" s="1"/>
      <c r="J171" s="1"/>
      <c r="K171" s="1"/>
      <c r="L171" s="1"/>
      <c r="M171" s="1"/>
      <c r="N171" s="1"/>
      <c r="O171" s="1"/>
      <c r="P171" s="1"/>
      <c r="Q171" s="1"/>
      <c r="R171" s="1"/>
      <c r="S171" s="1"/>
      <c r="T171" s="1"/>
      <c r="U171" s="1"/>
      <c r="V171" s="1"/>
      <c r="W171" s="1"/>
      <c r="X171" s="1"/>
    </row>
    <row r="172" spans="1:24" ht="15.75" customHeight="1">
      <c r="A172" s="47"/>
      <c r="B172" s="48"/>
      <c r="C172" s="48"/>
      <c r="D172" s="48"/>
      <c r="E172" s="48"/>
      <c r="F172" s="48"/>
      <c r="G172" s="1"/>
      <c r="H172" s="1"/>
      <c r="I172" s="1"/>
      <c r="J172" s="1"/>
      <c r="K172" s="1"/>
      <c r="L172" s="1"/>
      <c r="M172" s="1"/>
      <c r="N172" s="1"/>
      <c r="O172" s="1"/>
      <c r="P172" s="1"/>
      <c r="Q172" s="1"/>
      <c r="R172" s="1"/>
      <c r="S172" s="1"/>
      <c r="T172" s="1"/>
      <c r="U172" s="1"/>
      <c r="V172" s="1"/>
      <c r="W172" s="1"/>
      <c r="X172" s="1"/>
    </row>
    <row r="173" spans="1:24" ht="15.75" customHeight="1">
      <c r="A173" s="47"/>
      <c r="B173" s="48"/>
      <c r="C173" s="48"/>
      <c r="D173" s="48"/>
      <c r="E173" s="48"/>
      <c r="F173" s="48"/>
      <c r="G173" s="1"/>
      <c r="H173" s="1"/>
      <c r="I173" s="1"/>
      <c r="J173" s="1"/>
      <c r="K173" s="1"/>
      <c r="L173" s="1"/>
      <c r="M173" s="1"/>
      <c r="N173" s="1"/>
      <c r="O173" s="1"/>
      <c r="P173" s="1"/>
      <c r="Q173" s="1"/>
      <c r="R173" s="1"/>
      <c r="S173" s="1"/>
      <c r="T173" s="1"/>
      <c r="U173" s="1"/>
      <c r="V173" s="1"/>
      <c r="W173" s="1"/>
      <c r="X173" s="1"/>
    </row>
    <row r="174" spans="1:24" ht="15.75" customHeight="1">
      <c r="A174" s="47"/>
      <c r="B174" s="48"/>
      <c r="C174" s="48"/>
      <c r="D174" s="48"/>
      <c r="E174" s="48"/>
      <c r="F174" s="48"/>
      <c r="G174" s="1"/>
      <c r="H174" s="1"/>
      <c r="I174" s="1"/>
      <c r="J174" s="1"/>
      <c r="K174" s="1"/>
      <c r="L174" s="1"/>
      <c r="M174" s="1"/>
      <c r="N174" s="1"/>
      <c r="O174" s="1"/>
      <c r="P174" s="1"/>
      <c r="Q174" s="1"/>
      <c r="R174" s="1"/>
      <c r="S174" s="1"/>
      <c r="T174" s="1"/>
      <c r="U174" s="1"/>
      <c r="V174" s="1"/>
      <c r="W174" s="1"/>
      <c r="X174" s="1"/>
    </row>
    <row r="175" spans="1:24" ht="15.75" customHeight="1">
      <c r="A175" s="47"/>
      <c r="B175" s="48"/>
      <c r="C175" s="48"/>
      <c r="D175" s="48"/>
      <c r="E175" s="48"/>
      <c r="F175" s="48"/>
      <c r="G175" s="1"/>
      <c r="H175" s="1"/>
      <c r="I175" s="1"/>
      <c r="J175" s="1"/>
      <c r="K175" s="1"/>
      <c r="L175" s="1"/>
      <c r="M175" s="1"/>
      <c r="N175" s="1"/>
      <c r="O175" s="1"/>
      <c r="P175" s="1"/>
      <c r="Q175" s="1"/>
      <c r="R175" s="1"/>
      <c r="S175" s="1"/>
      <c r="T175" s="1"/>
      <c r="U175" s="1"/>
      <c r="V175" s="1"/>
      <c r="W175" s="1"/>
      <c r="X175" s="1"/>
    </row>
    <row r="176" spans="1:24" ht="15.75" customHeight="1">
      <c r="A176" s="47"/>
      <c r="B176" s="48"/>
      <c r="C176" s="48"/>
      <c r="D176" s="48"/>
      <c r="E176" s="48"/>
      <c r="F176" s="48"/>
      <c r="G176" s="1"/>
      <c r="H176" s="1"/>
      <c r="I176" s="1"/>
      <c r="J176" s="1"/>
      <c r="K176" s="1"/>
      <c r="L176" s="1"/>
      <c r="M176" s="1"/>
      <c r="N176" s="1"/>
      <c r="O176" s="1"/>
      <c r="P176" s="1"/>
      <c r="Q176" s="1"/>
      <c r="R176" s="1"/>
      <c r="S176" s="1"/>
      <c r="T176" s="1"/>
      <c r="U176" s="1"/>
      <c r="V176" s="1"/>
      <c r="W176" s="1"/>
      <c r="X176" s="1"/>
    </row>
    <row r="177" spans="1:24" ht="15.75" customHeight="1">
      <c r="A177" s="47"/>
      <c r="B177" s="48"/>
      <c r="C177" s="48"/>
      <c r="D177" s="48"/>
      <c r="E177" s="48"/>
      <c r="F177" s="48"/>
      <c r="G177" s="1"/>
      <c r="H177" s="1"/>
      <c r="I177" s="1"/>
      <c r="J177" s="1"/>
      <c r="K177" s="1"/>
      <c r="L177" s="1"/>
      <c r="M177" s="1"/>
      <c r="N177" s="1"/>
      <c r="O177" s="1"/>
      <c r="P177" s="1"/>
      <c r="Q177" s="1"/>
      <c r="R177" s="1"/>
      <c r="S177" s="1"/>
      <c r="T177" s="1"/>
      <c r="U177" s="1"/>
      <c r="V177" s="1"/>
      <c r="W177" s="1"/>
      <c r="X177" s="1"/>
    </row>
    <row r="178" spans="1:24" ht="15.75" customHeight="1">
      <c r="A178" s="47"/>
      <c r="B178" s="48"/>
      <c r="C178" s="48"/>
      <c r="D178" s="48"/>
      <c r="E178" s="48"/>
      <c r="F178" s="48"/>
      <c r="G178" s="1"/>
      <c r="H178" s="1"/>
      <c r="I178" s="1"/>
      <c r="J178" s="1"/>
      <c r="K178" s="1"/>
      <c r="L178" s="1"/>
      <c r="M178" s="1"/>
      <c r="N178" s="1"/>
      <c r="O178" s="1"/>
      <c r="P178" s="1"/>
      <c r="Q178" s="1"/>
      <c r="R178" s="1"/>
      <c r="S178" s="1"/>
      <c r="T178" s="1"/>
      <c r="U178" s="1"/>
      <c r="V178" s="1"/>
      <c r="W178" s="1"/>
      <c r="X178" s="1"/>
    </row>
    <row r="179" spans="1:24" ht="15.75" customHeight="1">
      <c r="A179" s="47"/>
      <c r="B179" s="48"/>
      <c r="C179" s="48"/>
      <c r="D179" s="48"/>
      <c r="E179" s="48"/>
      <c r="F179" s="48"/>
      <c r="G179" s="1"/>
      <c r="H179" s="1"/>
      <c r="I179" s="1"/>
      <c r="J179" s="1"/>
      <c r="K179" s="1"/>
      <c r="L179" s="1"/>
      <c r="M179" s="1"/>
      <c r="N179" s="1"/>
      <c r="O179" s="1"/>
      <c r="P179" s="1"/>
      <c r="Q179" s="1"/>
      <c r="R179" s="1"/>
      <c r="S179" s="1"/>
      <c r="T179" s="1"/>
      <c r="U179" s="1"/>
      <c r="V179" s="1"/>
      <c r="W179" s="1"/>
      <c r="X179" s="1"/>
    </row>
    <row r="180" spans="1:24" ht="15.75" customHeight="1">
      <c r="A180" s="47"/>
      <c r="B180" s="48"/>
      <c r="C180" s="48"/>
      <c r="D180" s="48"/>
      <c r="E180" s="48"/>
      <c r="F180" s="48"/>
      <c r="G180" s="1"/>
      <c r="H180" s="1"/>
      <c r="I180" s="1"/>
      <c r="J180" s="1"/>
      <c r="K180" s="1"/>
      <c r="L180" s="1"/>
      <c r="M180" s="1"/>
      <c r="N180" s="1"/>
      <c r="O180" s="1"/>
      <c r="P180" s="1"/>
      <c r="Q180" s="1"/>
      <c r="R180" s="1"/>
      <c r="S180" s="1"/>
      <c r="T180" s="1"/>
      <c r="U180" s="1"/>
      <c r="V180" s="1"/>
      <c r="W180" s="1"/>
      <c r="X180" s="1"/>
    </row>
    <row r="181" spans="1:24" ht="15.75" customHeight="1">
      <c r="A181" s="47"/>
      <c r="B181" s="48"/>
      <c r="C181" s="48"/>
      <c r="D181" s="48"/>
      <c r="E181" s="48"/>
      <c r="F181" s="48"/>
      <c r="G181" s="1"/>
      <c r="H181" s="1"/>
      <c r="I181" s="1"/>
      <c r="J181" s="1"/>
      <c r="K181" s="1"/>
      <c r="L181" s="1"/>
      <c r="M181" s="1"/>
      <c r="N181" s="1"/>
      <c r="O181" s="1"/>
      <c r="P181" s="1"/>
      <c r="Q181" s="1"/>
      <c r="R181" s="1"/>
      <c r="S181" s="1"/>
      <c r="T181" s="1"/>
      <c r="U181" s="1"/>
      <c r="V181" s="1"/>
      <c r="W181" s="1"/>
      <c r="X181" s="1"/>
    </row>
    <row r="182" spans="1:24" ht="15.75" customHeight="1">
      <c r="A182" s="47"/>
      <c r="B182" s="48"/>
      <c r="C182" s="48"/>
      <c r="D182" s="48"/>
      <c r="E182" s="48"/>
      <c r="F182" s="48"/>
      <c r="G182" s="1"/>
      <c r="H182" s="1"/>
      <c r="I182" s="1"/>
      <c r="J182" s="1"/>
      <c r="K182" s="1"/>
      <c r="L182" s="1"/>
      <c r="M182" s="1"/>
      <c r="N182" s="1"/>
      <c r="O182" s="1"/>
      <c r="P182" s="1"/>
      <c r="Q182" s="1"/>
      <c r="R182" s="1"/>
      <c r="S182" s="1"/>
      <c r="T182" s="1"/>
      <c r="U182" s="1"/>
      <c r="V182" s="1"/>
      <c r="W182" s="1"/>
      <c r="X182" s="1"/>
    </row>
    <row r="183" spans="1:24" ht="15.75" customHeight="1">
      <c r="A183" s="47"/>
      <c r="B183" s="48"/>
      <c r="C183" s="48"/>
      <c r="D183" s="48"/>
      <c r="E183" s="48"/>
      <c r="F183" s="48"/>
      <c r="G183" s="1"/>
      <c r="H183" s="1"/>
      <c r="I183" s="1"/>
      <c r="J183" s="1"/>
      <c r="K183" s="1"/>
      <c r="L183" s="1"/>
      <c r="M183" s="1"/>
      <c r="N183" s="1"/>
      <c r="O183" s="1"/>
      <c r="P183" s="1"/>
      <c r="Q183" s="1"/>
      <c r="R183" s="1"/>
      <c r="S183" s="1"/>
      <c r="T183" s="1"/>
      <c r="U183" s="1"/>
      <c r="V183" s="1"/>
      <c r="W183" s="1"/>
      <c r="X183" s="1"/>
    </row>
    <row r="184" spans="1:24" ht="15.75" customHeight="1">
      <c r="A184" s="47"/>
      <c r="B184" s="48"/>
      <c r="C184" s="48"/>
      <c r="D184" s="48"/>
      <c r="E184" s="48"/>
      <c r="F184" s="48"/>
      <c r="G184" s="1"/>
      <c r="H184" s="1"/>
      <c r="I184" s="1"/>
      <c r="J184" s="1"/>
      <c r="K184" s="1"/>
      <c r="L184" s="1"/>
      <c r="M184" s="1"/>
      <c r="N184" s="1"/>
      <c r="O184" s="1"/>
      <c r="P184" s="1"/>
      <c r="Q184" s="1"/>
      <c r="R184" s="1"/>
      <c r="S184" s="1"/>
      <c r="T184" s="1"/>
      <c r="U184" s="1"/>
      <c r="V184" s="1"/>
      <c r="W184" s="1"/>
      <c r="X184" s="1"/>
    </row>
    <row r="185" spans="1:24" ht="15.75" customHeight="1">
      <c r="A185" s="47"/>
      <c r="B185" s="48"/>
      <c r="C185" s="48"/>
      <c r="D185" s="48"/>
      <c r="E185" s="48"/>
      <c r="F185" s="48"/>
      <c r="G185" s="1"/>
      <c r="H185" s="1"/>
      <c r="I185" s="1"/>
      <c r="J185" s="1"/>
      <c r="K185" s="1"/>
      <c r="L185" s="1"/>
      <c r="M185" s="1"/>
      <c r="N185" s="1"/>
      <c r="O185" s="1"/>
      <c r="P185" s="1"/>
      <c r="Q185" s="1"/>
      <c r="R185" s="1"/>
      <c r="S185" s="1"/>
      <c r="T185" s="1"/>
      <c r="U185" s="1"/>
      <c r="V185" s="1"/>
      <c r="W185" s="1"/>
      <c r="X185" s="1"/>
    </row>
    <row r="186" spans="1:24" ht="15.75" customHeight="1">
      <c r="A186" s="47"/>
      <c r="B186" s="48"/>
      <c r="C186" s="48"/>
      <c r="D186" s="48"/>
      <c r="E186" s="48"/>
      <c r="F186" s="48"/>
      <c r="G186" s="1"/>
      <c r="H186" s="1"/>
      <c r="I186" s="1"/>
      <c r="J186" s="1"/>
      <c r="K186" s="1"/>
      <c r="L186" s="1"/>
      <c r="M186" s="1"/>
      <c r="N186" s="1"/>
      <c r="O186" s="1"/>
      <c r="P186" s="1"/>
      <c r="Q186" s="1"/>
      <c r="R186" s="1"/>
      <c r="S186" s="1"/>
      <c r="T186" s="1"/>
      <c r="U186" s="1"/>
      <c r="V186" s="1"/>
      <c r="W186" s="1"/>
      <c r="X186" s="1"/>
    </row>
    <row r="187" spans="1:24" ht="15.75" customHeight="1">
      <c r="A187" s="47"/>
      <c r="B187" s="48"/>
      <c r="C187" s="48"/>
      <c r="D187" s="48"/>
      <c r="E187" s="48"/>
      <c r="F187" s="48"/>
      <c r="G187" s="1"/>
      <c r="H187" s="1"/>
      <c r="I187" s="1"/>
      <c r="J187" s="1"/>
      <c r="K187" s="1"/>
      <c r="L187" s="1"/>
      <c r="M187" s="1"/>
      <c r="N187" s="1"/>
      <c r="O187" s="1"/>
      <c r="P187" s="1"/>
      <c r="Q187" s="1"/>
      <c r="R187" s="1"/>
      <c r="S187" s="1"/>
      <c r="T187" s="1"/>
      <c r="U187" s="1"/>
      <c r="V187" s="1"/>
      <c r="W187" s="1"/>
      <c r="X187" s="1"/>
    </row>
    <row r="188" spans="1:24" ht="15.75" customHeight="1">
      <c r="A188" s="47"/>
      <c r="B188" s="48"/>
      <c r="C188" s="48"/>
      <c r="D188" s="48"/>
      <c r="E188" s="48"/>
      <c r="F188" s="48"/>
      <c r="G188" s="1"/>
      <c r="H188" s="1"/>
      <c r="I188" s="1"/>
      <c r="J188" s="1"/>
      <c r="K188" s="1"/>
      <c r="L188" s="1"/>
      <c r="M188" s="1"/>
      <c r="N188" s="1"/>
      <c r="O188" s="1"/>
      <c r="P188" s="1"/>
      <c r="Q188" s="1"/>
      <c r="R188" s="1"/>
      <c r="S188" s="1"/>
      <c r="T188" s="1"/>
      <c r="U188" s="1"/>
      <c r="V188" s="1"/>
      <c r="W188" s="1"/>
      <c r="X188" s="1"/>
    </row>
    <row r="189" spans="1:24" ht="15.75" customHeight="1">
      <c r="A189" s="47"/>
      <c r="B189" s="48"/>
      <c r="C189" s="48"/>
      <c r="D189" s="48"/>
      <c r="E189" s="48"/>
      <c r="F189" s="48"/>
      <c r="G189" s="1"/>
      <c r="H189" s="1"/>
      <c r="I189" s="1"/>
      <c r="J189" s="1"/>
      <c r="K189" s="1"/>
      <c r="L189" s="1"/>
      <c r="M189" s="1"/>
      <c r="N189" s="1"/>
      <c r="O189" s="1"/>
      <c r="P189" s="1"/>
      <c r="Q189" s="1"/>
      <c r="R189" s="1"/>
      <c r="S189" s="1"/>
      <c r="T189" s="1"/>
      <c r="U189" s="1"/>
      <c r="V189" s="1"/>
      <c r="W189" s="1"/>
      <c r="X189" s="1"/>
    </row>
    <row r="190" spans="1:24" ht="15.75" customHeight="1">
      <c r="A190" s="47"/>
      <c r="B190" s="48"/>
      <c r="C190" s="48"/>
      <c r="D190" s="48"/>
      <c r="E190" s="48"/>
      <c r="F190" s="48"/>
      <c r="G190" s="1"/>
      <c r="H190" s="1"/>
      <c r="I190" s="1"/>
      <c r="J190" s="1"/>
      <c r="K190" s="1"/>
      <c r="L190" s="1"/>
      <c r="M190" s="1"/>
      <c r="N190" s="1"/>
      <c r="O190" s="1"/>
      <c r="P190" s="1"/>
      <c r="Q190" s="1"/>
      <c r="R190" s="1"/>
      <c r="S190" s="1"/>
      <c r="T190" s="1"/>
      <c r="U190" s="1"/>
      <c r="V190" s="1"/>
      <c r="W190" s="1"/>
      <c r="X190" s="1"/>
    </row>
    <row r="191" spans="1:24" ht="15.75" customHeight="1">
      <c r="A191" s="47"/>
      <c r="B191" s="48"/>
      <c r="C191" s="48"/>
      <c r="D191" s="48"/>
      <c r="E191" s="48"/>
      <c r="F191" s="48"/>
      <c r="G191" s="1"/>
      <c r="H191" s="1"/>
      <c r="I191" s="1"/>
      <c r="J191" s="1"/>
      <c r="K191" s="1"/>
      <c r="L191" s="1"/>
      <c r="M191" s="1"/>
      <c r="N191" s="1"/>
      <c r="O191" s="1"/>
      <c r="P191" s="1"/>
      <c r="Q191" s="1"/>
      <c r="R191" s="1"/>
      <c r="S191" s="1"/>
      <c r="T191" s="1"/>
      <c r="U191" s="1"/>
      <c r="V191" s="1"/>
      <c r="W191" s="1"/>
      <c r="X191" s="1"/>
    </row>
    <row r="192" spans="1:24" ht="15.75" customHeight="1">
      <c r="A192" s="47"/>
      <c r="B192" s="48"/>
      <c r="C192" s="48"/>
      <c r="D192" s="48"/>
      <c r="E192" s="48"/>
      <c r="F192" s="48"/>
      <c r="G192" s="1"/>
      <c r="H192" s="1"/>
      <c r="I192" s="1"/>
      <c r="J192" s="1"/>
      <c r="K192" s="1"/>
      <c r="L192" s="1"/>
      <c r="M192" s="1"/>
      <c r="N192" s="1"/>
      <c r="O192" s="1"/>
      <c r="P192" s="1"/>
      <c r="Q192" s="1"/>
      <c r="R192" s="1"/>
      <c r="S192" s="1"/>
      <c r="T192" s="1"/>
      <c r="U192" s="1"/>
      <c r="V192" s="1"/>
      <c r="W192" s="1"/>
      <c r="X192" s="1"/>
    </row>
    <row r="193" spans="1:24" ht="15.75" customHeight="1">
      <c r="A193" s="47"/>
      <c r="B193" s="48"/>
      <c r="C193" s="48"/>
      <c r="D193" s="48"/>
      <c r="E193" s="48"/>
      <c r="F193" s="48"/>
      <c r="G193" s="1"/>
      <c r="H193" s="1"/>
      <c r="I193" s="1"/>
      <c r="J193" s="1"/>
      <c r="K193" s="1"/>
      <c r="L193" s="1"/>
      <c r="M193" s="1"/>
      <c r="N193" s="1"/>
      <c r="O193" s="1"/>
      <c r="P193" s="1"/>
      <c r="Q193" s="1"/>
      <c r="R193" s="1"/>
      <c r="S193" s="1"/>
      <c r="T193" s="1"/>
      <c r="U193" s="1"/>
      <c r="V193" s="1"/>
      <c r="W193" s="1"/>
      <c r="X193" s="1"/>
    </row>
    <row r="194" spans="1:24" ht="15.75" customHeight="1">
      <c r="A194" s="47"/>
      <c r="B194" s="48"/>
      <c r="C194" s="48"/>
      <c r="D194" s="48"/>
      <c r="E194" s="48"/>
      <c r="F194" s="48"/>
      <c r="G194" s="1"/>
      <c r="H194" s="1"/>
      <c r="I194" s="1"/>
      <c r="J194" s="1"/>
      <c r="K194" s="1"/>
      <c r="L194" s="1"/>
      <c r="M194" s="1"/>
      <c r="N194" s="1"/>
      <c r="O194" s="1"/>
      <c r="P194" s="1"/>
      <c r="Q194" s="1"/>
      <c r="R194" s="1"/>
      <c r="S194" s="1"/>
      <c r="T194" s="1"/>
      <c r="U194" s="1"/>
      <c r="V194" s="1"/>
      <c r="W194" s="1"/>
      <c r="X194" s="1"/>
    </row>
    <row r="195" spans="1:24" ht="15.75" customHeight="1">
      <c r="A195" s="47"/>
      <c r="B195" s="48"/>
      <c r="C195" s="48"/>
      <c r="D195" s="48"/>
      <c r="E195" s="48"/>
      <c r="F195" s="48"/>
      <c r="G195" s="1"/>
      <c r="H195" s="1"/>
      <c r="I195" s="1"/>
      <c r="J195" s="1"/>
      <c r="K195" s="1"/>
      <c r="L195" s="1"/>
      <c r="M195" s="1"/>
      <c r="N195" s="1"/>
      <c r="O195" s="1"/>
      <c r="P195" s="1"/>
      <c r="Q195" s="1"/>
      <c r="R195" s="1"/>
      <c r="S195" s="1"/>
      <c r="T195" s="1"/>
      <c r="U195" s="1"/>
      <c r="V195" s="1"/>
      <c r="W195" s="1"/>
      <c r="X195" s="1"/>
    </row>
    <row r="196" spans="1:24" ht="15.75" customHeight="1">
      <c r="A196" s="47"/>
      <c r="B196" s="48"/>
      <c r="C196" s="48"/>
      <c r="D196" s="48"/>
      <c r="E196" s="48"/>
      <c r="F196" s="48"/>
      <c r="G196" s="1"/>
      <c r="H196" s="1"/>
      <c r="I196" s="1"/>
      <c r="J196" s="1"/>
      <c r="K196" s="1"/>
      <c r="L196" s="1"/>
      <c r="M196" s="1"/>
      <c r="N196" s="1"/>
      <c r="O196" s="1"/>
      <c r="P196" s="1"/>
      <c r="Q196" s="1"/>
      <c r="R196" s="1"/>
      <c r="S196" s="1"/>
      <c r="T196" s="1"/>
      <c r="U196" s="1"/>
      <c r="V196" s="1"/>
      <c r="W196" s="1"/>
      <c r="X196" s="1"/>
    </row>
    <row r="197" spans="1:24" ht="15.75" customHeight="1">
      <c r="A197" s="47"/>
      <c r="B197" s="48"/>
      <c r="C197" s="48"/>
      <c r="D197" s="48"/>
      <c r="E197" s="48"/>
      <c r="F197" s="48"/>
      <c r="G197" s="1"/>
      <c r="H197" s="1"/>
      <c r="I197" s="1"/>
      <c r="J197" s="1"/>
      <c r="K197" s="1"/>
      <c r="L197" s="1"/>
      <c r="M197" s="1"/>
      <c r="N197" s="1"/>
      <c r="O197" s="1"/>
      <c r="P197" s="1"/>
      <c r="Q197" s="1"/>
      <c r="R197" s="1"/>
      <c r="S197" s="1"/>
      <c r="T197" s="1"/>
      <c r="U197" s="1"/>
      <c r="V197" s="1"/>
      <c r="W197" s="1"/>
      <c r="X197" s="1"/>
    </row>
    <row r="198" spans="1:24" ht="15.75" customHeight="1">
      <c r="A198" s="47"/>
      <c r="B198" s="48"/>
      <c r="C198" s="48"/>
      <c r="D198" s="48"/>
      <c r="E198" s="48"/>
      <c r="F198" s="48"/>
      <c r="G198" s="1"/>
      <c r="H198" s="1"/>
      <c r="I198" s="1"/>
      <c r="J198" s="1"/>
      <c r="K198" s="1"/>
      <c r="L198" s="1"/>
      <c r="M198" s="1"/>
      <c r="N198" s="1"/>
      <c r="O198" s="1"/>
      <c r="P198" s="1"/>
      <c r="Q198" s="1"/>
      <c r="R198" s="1"/>
      <c r="S198" s="1"/>
      <c r="T198" s="1"/>
      <c r="U198" s="1"/>
      <c r="V198" s="1"/>
      <c r="W198" s="1"/>
      <c r="X198" s="1"/>
    </row>
    <row r="199" spans="1:24" ht="15.75" customHeight="1">
      <c r="A199" s="47"/>
      <c r="B199" s="48"/>
      <c r="C199" s="48"/>
      <c r="D199" s="48"/>
      <c r="E199" s="48"/>
      <c r="F199" s="48"/>
      <c r="G199" s="1"/>
      <c r="H199" s="1"/>
      <c r="I199" s="1"/>
      <c r="J199" s="1"/>
      <c r="K199" s="1"/>
      <c r="L199" s="1"/>
      <c r="M199" s="1"/>
      <c r="N199" s="1"/>
      <c r="O199" s="1"/>
      <c r="P199" s="1"/>
      <c r="Q199" s="1"/>
      <c r="R199" s="1"/>
      <c r="S199" s="1"/>
      <c r="T199" s="1"/>
      <c r="U199" s="1"/>
      <c r="V199" s="1"/>
      <c r="W199" s="1"/>
      <c r="X199" s="1"/>
    </row>
    <row r="200" spans="1:24" ht="15.75" customHeight="1">
      <c r="A200" s="47"/>
      <c r="B200" s="48"/>
      <c r="C200" s="48"/>
      <c r="D200" s="48"/>
      <c r="E200" s="48"/>
      <c r="F200" s="48"/>
      <c r="G200" s="1"/>
      <c r="H200" s="1"/>
      <c r="I200" s="1"/>
      <c r="J200" s="1"/>
      <c r="K200" s="1"/>
      <c r="L200" s="1"/>
      <c r="M200" s="1"/>
      <c r="N200" s="1"/>
      <c r="O200" s="1"/>
      <c r="P200" s="1"/>
      <c r="Q200" s="1"/>
      <c r="R200" s="1"/>
      <c r="S200" s="1"/>
      <c r="T200" s="1"/>
      <c r="U200" s="1"/>
      <c r="V200" s="1"/>
      <c r="W200" s="1"/>
      <c r="X200" s="1"/>
    </row>
    <row r="201" spans="1:24" ht="15.75" customHeight="1">
      <c r="A201" s="47"/>
      <c r="B201" s="48"/>
      <c r="C201" s="48"/>
      <c r="D201" s="48"/>
      <c r="E201" s="48"/>
      <c r="F201" s="48"/>
      <c r="G201" s="1"/>
      <c r="H201" s="1"/>
      <c r="I201" s="1"/>
      <c r="J201" s="1"/>
      <c r="K201" s="1"/>
      <c r="L201" s="1"/>
      <c r="M201" s="1"/>
      <c r="N201" s="1"/>
      <c r="O201" s="1"/>
      <c r="P201" s="1"/>
      <c r="Q201" s="1"/>
      <c r="R201" s="1"/>
      <c r="S201" s="1"/>
      <c r="T201" s="1"/>
      <c r="U201" s="1"/>
      <c r="V201" s="1"/>
      <c r="W201" s="1"/>
      <c r="X201" s="1"/>
    </row>
    <row r="202" spans="1:24" ht="15.75" customHeight="1">
      <c r="A202" s="47"/>
      <c r="B202" s="48"/>
      <c r="C202" s="48"/>
      <c r="D202" s="48"/>
      <c r="E202" s="48"/>
      <c r="F202" s="48"/>
      <c r="G202" s="1"/>
      <c r="H202" s="1"/>
      <c r="I202" s="1"/>
      <c r="J202" s="1"/>
      <c r="K202" s="1"/>
      <c r="L202" s="1"/>
      <c r="M202" s="1"/>
      <c r="N202" s="1"/>
      <c r="O202" s="1"/>
      <c r="P202" s="1"/>
      <c r="Q202" s="1"/>
      <c r="R202" s="1"/>
      <c r="S202" s="1"/>
      <c r="T202" s="1"/>
      <c r="U202" s="1"/>
      <c r="V202" s="1"/>
      <c r="W202" s="1"/>
      <c r="X202" s="1"/>
    </row>
    <row r="203" spans="1:24" ht="15.75" customHeight="1">
      <c r="A203" s="47"/>
      <c r="B203" s="48"/>
      <c r="C203" s="48"/>
      <c r="D203" s="48"/>
      <c r="E203" s="48"/>
      <c r="F203" s="48"/>
      <c r="G203" s="1"/>
      <c r="H203" s="1"/>
      <c r="I203" s="1"/>
      <c r="J203" s="1"/>
      <c r="K203" s="1"/>
      <c r="L203" s="1"/>
      <c r="M203" s="1"/>
      <c r="N203" s="1"/>
      <c r="O203" s="1"/>
      <c r="P203" s="1"/>
      <c r="Q203" s="1"/>
      <c r="R203" s="1"/>
      <c r="S203" s="1"/>
      <c r="T203" s="1"/>
      <c r="U203" s="1"/>
      <c r="V203" s="1"/>
      <c r="W203" s="1"/>
      <c r="X203" s="1"/>
    </row>
    <row r="204" spans="1:24" ht="15.75" customHeight="1">
      <c r="A204" s="47"/>
      <c r="B204" s="48"/>
      <c r="C204" s="48"/>
      <c r="D204" s="48"/>
      <c r="E204" s="48"/>
      <c r="F204" s="48"/>
      <c r="G204" s="1"/>
      <c r="H204" s="1"/>
      <c r="I204" s="1"/>
      <c r="J204" s="1"/>
      <c r="K204" s="1"/>
      <c r="L204" s="1"/>
      <c r="M204" s="1"/>
      <c r="N204" s="1"/>
      <c r="O204" s="1"/>
      <c r="P204" s="1"/>
      <c r="Q204" s="1"/>
      <c r="R204" s="1"/>
      <c r="S204" s="1"/>
      <c r="T204" s="1"/>
      <c r="U204" s="1"/>
      <c r="V204" s="1"/>
      <c r="W204" s="1"/>
      <c r="X204" s="1"/>
    </row>
    <row r="205" spans="1:24" ht="15.75" customHeight="1">
      <c r="A205" s="47"/>
      <c r="B205" s="48"/>
      <c r="C205" s="48"/>
      <c r="D205" s="48"/>
      <c r="E205" s="48"/>
      <c r="F205" s="48"/>
      <c r="G205" s="1"/>
      <c r="H205" s="1"/>
      <c r="I205" s="1"/>
      <c r="J205" s="1"/>
      <c r="K205" s="1"/>
      <c r="L205" s="1"/>
      <c r="M205" s="1"/>
      <c r="N205" s="1"/>
      <c r="O205" s="1"/>
      <c r="P205" s="1"/>
      <c r="Q205" s="1"/>
      <c r="R205" s="1"/>
      <c r="S205" s="1"/>
      <c r="T205" s="1"/>
      <c r="U205" s="1"/>
      <c r="V205" s="1"/>
      <c r="W205" s="1"/>
      <c r="X205" s="1"/>
    </row>
    <row r="206" spans="1:24" ht="15.75" customHeight="1">
      <c r="A206" s="47"/>
      <c r="B206" s="48"/>
      <c r="C206" s="48"/>
      <c r="D206" s="48"/>
      <c r="E206" s="48"/>
      <c r="F206" s="48"/>
      <c r="G206" s="1"/>
      <c r="H206" s="1"/>
      <c r="I206" s="1"/>
      <c r="J206" s="1"/>
      <c r="K206" s="1"/>
      <c r="L206" s="1"/>
      <c r="M206" s="1"/>
      <c r="N206" s="1"/>
      <c r="O206" s="1"/>
      <c r="P206" s="1"/>
      <c r="Q206" s="1"/>
      <c r="R206" s="1"/>
      <c r="S206" s="1"/>
      <c r="T206" s="1"/>
      <c r="U206" s="1"/>
      <c r="V206" s="1"/>
      <c r="W206" s="1"/>
      <c r="X206" s="1"/>
    </row>
    <row r="207" spans="1:24" ht="15.75" customHeight="1">
      <c r="A207" s="47"/>
      <c r="B207" s="48"/>
      <c r="C207" s="48"/>
      <c r="D207" s="48"/>
      <c r="E207" s="48"/>
      <c r="F207" s="48"/>
      <c r="G207" s="1"/>
      <c r="H207" s="1"/>
      <c r="I207" s="1"/>
      <c r="J207" s="1"/>
      <c r="K207" s="1"/>
      <c r="L207" s="1"/>
      <c r="M207" s="1"/>
      <c r="N207" s="1"/>
      <c r="O207" s="1"/>
      <c r="P207" s="1"/>
      <c r="Q207" s="1"/>
      <c r="R207" s="1"/>
      <c r="S207" s="1"/>
      <c r="T207" s="1"/>
      <c r="U207" s="1"/>
      <c r="V207" s="1"/>
      <c r="W207" s="1"/>
      <c r="X207" s="1"/>
    </row>
    <row r="208" spans="1:24" ht="15.75" customHeight="1">
      <c r="A208" s="47"/>
      <c r="B208" s="48"/>
      <c r="C208" s="48"/>
      <c r="D208" s="48"/>
      <c r="E208" s="48"/>
      <c r="F208" s="48"/>
      <c r="G208" s="1"/>
      <c r="H208" s="1"/>
      <c r="I208" s="1"/>
      <c r="J208" s="1"/>
      <c r="K208" s="1"/>
      <c r="L208" s="1"/>
      <c r="M208" s="1"/>
      <c r="N208" s="1"/>
      <c r="O208" s="1"/>
      <c r="P208" s="1"/>
      <c r="Q208" s="1"/>
      <c r="R208" s="1"/>
      <c r="S208" s="1"/>
      <c r="T208" s="1"/>
      <c r="U208" s="1"/>
      <c r="V208" s="1"/>
      <c r="W208" s="1"/>
      <c r="X208" s="1"/>
    </row>
    <row r="209" spans="1:24" ht="15.75" customHeight="1">
      <c r="A209" s="47"/>
      <c r="B209" s="48"/>
      <c r="C209" s="48"/>
      <c r="D209" s="48"/>
      <c r="E209" s="48"/>
      <c r="F209" s="48"/>
      <c r="G209" s="1"/>
      <c r="H209" s="1"/>
      <c r="I209" s="1"/>
      <c r="J209" s="1"/>
      <c r="K209" s="1"/>
      <c r="L209" s="1"/>
      <c r="M209" s="1"/>
      <c r="N209" s="1"/>
      <c r="O209" s="1"/>
      <c r="P209" s="1"/>
      <c r="Q209" s="1"/>
      <c r="R209" s="1"/>
      <c r="S209" s="1"/>
      <c r="T209" s="1"/>
      <c r="U209" s="1"/>
      <c r="V209" s="1"/>
      <c r="W209" s="1"/>
      <c r="X209" s="1"/>
    </row>
    <row r="210" spans="1:24" ht="15.75" customHeight="1">
      <c r="A210" s="47"/>
      <c r="B210" s="48"/>
      <c r="C210" s="48"/>
      <c r="D210" s="48"/>
      <c r="E210" s="48"/>
      <c r="F210" s="48"/>
      <c r="G210" s="1"/>
      <c r="H210" s="1"/>
      <c r="I210" s="1"/>
      <c r="J210" s="1"/>
      <c r="K210" s="1"/>
      <c r="L210" s="1"/>
      <c r="M210" s="1"/>
      <c r="N210" s="1"/>
      <c r="O210" s="1"/>
      <c r="P210" s="1"/>
      <c r="Q210" s="1"/>
      <c r="R210" s="1"/>
      <c r="S210" s="1"/>
      <c r="T210" s="1"/>
      <c r="U210" s="1"/>
      <c r="V210" s="1"/>
      <c r="W210" s="1"/>
      <c r="X210" s="1"/>
    </row>
    <row r="211" spans="1:24" ht="15.75" customHeight="1">
      <c r="A211" s="47"/>
      <c r="B211" s="48"/>
      <c r="C211" s="48"/>
      <c r="D211" s="48"/>
      <c r="E211" s="48"/>
      <c r="F211" s="48"/>
      <c r="G211" s="1"/>
      <c r="H211" s="1"/>
      <c r="I211" s="1"/>
      <c r="J211" s="1"/>
      <c r="K211" s="1"/>
      <c r="L211" s="1"/>
      <c r="M211" s="1"/>
      <c r="N211" s="1"/>
      <c r="O211" s="1"/>
      <c r="P211" s="1"/>
      <c r="Q211" s="1"/>
      <c r="R211" s="1"/>
      <c r="S211" s="1"/>
      <c r="T211" s="1"/>
      <c r="U211" s="1"/>
      <c r="V211" s="1"/>
      <c r="W211" s="1"/>
      <c r="X211" s="1"/>
    </row>
    <row r="212" spans="1:24" ht="15.75" customHeight="1">
      <c r="A212" s="47"/>
      <c r="B212" s="48"/>
      <c r="C212" s="48"/>
      <c r="D212" s="48"/>
      <c r="E212" s="48"/>
      <c r="F212" s="48"/>
      <c r="G212" s="1"/>
      <c r="H212" s="1"/>
      <c r="I212" s="1"/>
      <c r="J212" s="1"/>
      <c r="K212" s="1"/>
      <c r="L212" s="1"/>
      <c r="M212" s="1"/>
      <c r="N212" s="1"/>
      <c r="O212" s="1"/>
      <c r="P212" s="1"/>
      <c r="Q212" s="1"/>
      <c r="R212" s="1"/>
      <c r="S212" s="1"/>
      <c r="T212" s="1"/>
      <c r="U212" s="1"/>
      <c r="V212" s="1"/>
      <c r="W212" s="1"/>
      <c r="X212" s="1"/>
    </row>
    <row r="213" spans="1:24" ht="15.75" customHeight="1">
      <c r="A213" s="47"/>
      <c r="B213" s="48"/>
      <c r="C213" s="48"/>
      <c r="D213" s="48"/>
      <c r="E213" s="48"/>
      <c r="F213" s="48"/>
      <c r="G213" s="1"/>
      <c r="H213" s="1"/>
      <c r="I213" s="1"/>
      <c r="J213" s="1"/>
      <c r="K213" s="1"/>
      <c r="L213" s="1"/>
      <c r="M213" s="1"/>
      <c r="N213" s="1"/>
      <c r="O213" s="1"/>
      <c r="P213" s="1"/>
      <c r="Q213" s="1"/>
      <c r="R213" s="1"/>
      <c r="S213" s="1"/>
      <c r="T213" s="1"/>
      <c r="U213" s="1"/>
      <c r="V213" s="1"/>
      <c r="W213" s="1"/>
      <c r="X213" s="1"/>
    </row>
    <row r="214" spans="1:24" ht="15.75" customHeight="1">
      <c r="A214" s="47"/>
      <c r="B214" s="48"/>
      <c r="C214" s="48"/>
      <c r="D214" s="48"/>
      <c r="E214" s="48"/>
      <c r="F214" s="48"/>
      <c r="G214" s="1"/>
      <c r="H214" s="1"/>
      <c r="I214" s="1"/>
      <c r="J214" s="1"/>
      <c r="K214" s="1"/>
      <c r="L214" s="1"/>
      <c r="M214" s="1"/>
      <c r="N214" s="1"/>
      <c r="O214" s="1"/>
      <c r="P214" s="1"/>
      <c r="Q214" s="1"/>
      <c r="R214" s="1"/>
      <c r="S214" s="1"/>
      <c r="T214" s="1"/>
      <c r="U214" s="1"/>
      <c r="V214" s="1"/>
      <c r="W214" s="1"/>
      <c r="X214" s="1"/>
    </row>
    <row r="215" spans="1:24" ht="15.75" customHeight="1">
      <c r="A215" s="47"/>
      <c r="B215" s="48"/>
      <c r="C215" s="48"/>
      <c r="D215" s="48"/>
      <c r="E215" s="48"/>
      <c r="F215" s="48"/>
      <c r="G215" s="1"/>
      <c r="H215" s="1"/>
      <c r="I215" s="1"/>
      <c r="J215" s="1"/>
      <c r="K215" s="1"/>
      <c r="L215" s="1"/>
      <c r="M215" s="1"/>
      <c r="N215" s="1"/>
      <c r="O215" s="1"/>
      <c r="P215" s="1"/>
      <c r="Q215" s="1"/>
      <c r="R215" s="1"/>
      <c r="S215" s="1"/>
      <c r="T215" s="1"/>
      <c r="U215" s="1"/>
      <c r="V215" s="1"/>
      <c r="W215" s="1"/>
      <c r="X215" s="1"/>
    </row>
    <row r="216" spans="1:24" ht="15.75" customHeight="1">
      <c r="A216" s="47"/>
      <c r="B216" s="48"/>
      <c r="C216" s="48"/>
      <c r="D216" s="48"/>
      <c r="E216" s="48"/>
      <c r="F216" s="48"/>
      <c r="G216" s="1"/>
      <c r="H216" s="1"/>
      <c r="I216" s="1"/>
      <c r="J216" s="1"/>
      <c r="K216" s="1"/>
      <c r="L216" s="1"/>
      <c r="M216" s="1"/>
      <c r="N216" s="1"/>
      <c r="O216" s="1"/>
      <c r="P216" s="1"/>
      <c r="Q216" s="1"/>
      <c r="R216" s="1"/>
      <c r="S216" s="1"/>
      <c r="T216" s="1"/>
      <c r="U216" s="1"/>
      <c r="V216" s="1"/>
      <c r="W216" s="1"/>
      <c r="X216" s="1"/>
    </row>
    <row r="217" spans="1:24" ht="15.75" customHeight="1">
      <c r="A217" s="47"/>
      <c r="B217" s="48"/>
      <c r="C217" s="48"/>
      <c r="D217" s="48"/>
      <c r="E217" s="48"/>
      <c r="F217" s="48"/>
      <c r="G217" s="1"/>
      <c r="H217" s="1"/>
      <c r="I217" s="1"/>
      <c r="J217" s="1"/>
      <c r="K217" s="1"/>
      <c r="L217" s="1"/>
      <c r="M217" s="1"/>
      <c r="N217" s="1"/>
      <c r="O217" s="1"/>
      <c r="P217" s="1"/>
      <c r="Q217" s="1"/>
      <c r="R217" s="1"/>
      <c r="S217" s="1"/>
      <c r="T217" s="1"/>
      <c r="U217" s="1"/>
      <c r="V217" s="1"/>
      <c r="W217" s="1"/>
      <c r="X217" s="1"/>
    </row>
    <row r="218" spans="1:24" ht="15.75" customHeight="1">
      <c r="A218" s="47"/>
      <c r="B218" s="48"/>
      <c r="C218" s="48"/>
      <c r="D218" s="48"/>
      <c r="E218" s="48"/>
      <c r="F218" s="48"/>
      <c r="G218" s="1"/>
      <c r="H218" s="1"/>
      <c r="I218" s="1"/>
      <c r="J218" s="1"/>
      <c r="K218" s="1"/>
      <c r="L218" s="1"/>
      <c r="M218" s="1"/>
      <c r="N218" s="1"/>
      <c r="O218" s="1"/>
      <c r="P218" s="1"/>
      <c r="Q218" s="1"/>
      <c r="R218" s="1"/>
      <c r="S218" s="1"/>
      <c r="T218" s="1"/>
      <c r="U218" s="1"/>
      <c r="V218" s="1"/>
      <c r="W218" s="1"/>
      <c r="X218" s="1"/>
    </row>
    <row r="219" spans="1:24" ht="15.75" customHeight="1">
      <c r="A219" s="47"/>
      <c r="B219" s="48"/>
      <c r="C219" s="48"/>
      <c r="D219" s="48"/>
      <c r="E219" s="48"/>
      <c r="F219" s="48"/>
      <c r="G219" s="1"/>
      <c r="H219" s="1"/>
      <c r="I219" s="1"/>
      <c r="J219" s="1"/>
      <c r="K219" s="1"/>
      <c r="L219" s="1"/>
      <c r="M219" s="1"/>
      <c r="N219" s="1"/>
      <c r="O219" s="1"/>
      <c r="P219" s="1"/>
      <c r="Q219" s="1"/>
      <c r="R219" s="1"/>
      <c r="S219" s="1"/>
      <c r="T219" s="1"/>
      <c r="U219" s="1"/>
      <c r="V219" s="1"/>
      <c r="W219" s="1"/>
      <c r="X219" s="1"/>
    </row>
    <row r="220" spans="1:24" ht="15.75" customHeight="1">
      <c r="A220" s="47"/>
      <c r="B220" s="48"/>
      <c r="C220" s="48"/>
      <c r="D220" s="48"/>
      <c r="E220" s="48"/>
      <c r="F220" s="48"/>
      <c r="G220" s="1"/>
      <c r="H220" s="1"/>
      <c r="I220" s="1"/>
      <c r="J220" s="1"/>
      <c r="K220" s="1"/>
      <c r="L220" s="1"/>
      <c r="M220" s="1"/>
      <c r="N220" s="1"/>
      <c r="O220" s="1"/>
      <c r="P220" s="1"/>
      <c r="Q220" s="1"/>
      <c r="R220" s="1"/>
      <c r="S220" s="1"/>
      <c r="T220" s="1"/>
      <c r="U220" s="1"/>
      <c r="V220" s="1"/>
      <c r="W220" s="1"/>
      <c r="X220" s="1"/>
    </row>
    <row r="221" spans="1:24" ht="15.75" customHeight="1">
      <c r="A221" s="47"/>
      <c r="B221" s="48"/>
      <c r="C221" s="48"/>
      <c r="D221" s="48"/>
      <c r="E221" s="48"/>
      <c r="F221" s="48"/>
      <c r="G221" s="1"/>
      <c r="H221" s="1"/>
      <c r="I221" s="1"/>
      <c r="J221" s="1"/>
      <c r="K221" s="1"/>
      <c r="L221" s="1"/>
      <c r="M221" s="1"/>
      <c r="N221" s="1"/>
      <c r="O221" s="1"/>
      <c r="P221" s="1"/>
      <c r="Q221" s="1"/>
      <c r="R221" s="1"/>
      <c r="S221" s="1"/>
      <c r="T221" s="1"/>
      <c r="U221" s="1"/>
      <c r="V221" s="1"/>
      <c r="W221" s="1"/>
      <c r="X221" s="1"/>
    </row>
    <row r="222" spans="1:24" ht="15.75" customHeight="1">
      <c r="A222" s="47"/>
      <c r="B222" s="48"/>
      <c r="C222" s="48"/>
      <c r="D222" s="48"/>
      <c r="E222" s="48"/>
      <c r="F222" s="48"/>
      <c r="G222" s="1"/>
      <c r="H222" s="1"/>
      <c r="I222" s="1"/>
      <c r="J222" s="1"/>
      <c r="K222" s="1"/>
      <c r="L222" s="1"/>
      <c r="M222" s="1"/>
      <c r="N222" s="1"/>
      <c r="O222" s="1"/>
      <c r="P222" s="1"/>
      <c r="Q222" s="1"/>
      <c r="R222" s="1"/>
      <c r="S222" s="1"/>
      <c r="T222" s="1"/>
      <c r="U222" s="1"/>
      <c r="V222" s="1"/>
      <c r="W222" s="1"/>
      <c r="X222" s="1"/>
    </row>
    <row r="223" spans="1:24" ht="15.75" customHeight="1">
      <c r="A223" s="47"/>
      <c r="B223" s="48"/>
      <c r="C223" s="48"/>
      <c r="D223" s="48"/>
      <c r="E223" s="48"/>
      <c r="F223" s="48"/>
      <c r="G223" s="1"/>
      <c r="H223" s="1"/>
      <c r="I223" s="1"/>
      <c r="J223" s="1"/>
      <c r="K223" s="1"/>
      <c r="L223" s="1"/>
      <c r="M223" s="1"/>
      <c r="N223" s="1"/>
      <c r="O223" s="1"/>
      <c r="P223" s="1"/>
      <c r="Q223" s="1"/>
      <c r="R223" s="1"/>
      <c r="S223" s="1"/>
      <c r="T223" s="1"/>
      <c r="U223" s="1"/>
      <c r="V223" s="1"/>
      <c r="W223" s="1"/>
      <c r="X223" s="1"/>
    </row>
    <row r="224" spans="1:24" ht="15.75" customHeight="1">
      <c r="A224" s="47"/>
      <c r="B224" s="48"/>
      <c r="C224" s="48"/>
      <c r="D224" s="48"/>
      <c r="E224" s="48"/>
      <c r="F224" s="48"/>
      <c r="G224" s="1"/>
      <c r="H224" s="1"/>
      <c r="I224" s="1"/>
      <c r="J224" s="1"/>
      <c r="K224" s="1"/>
      <c r="L224" s="1"/>
      <c r="M224" s="1"/>
      <c r="N224" s="1"/>
      <c r="O224" s="1"/>
      <c r="P224" s="1"/>
      <c r="Q224" s="1"/>
      <c r="R224" s="1"/>
      <c r="S224" s="1"/>
      <c r="T224" s="1"/>
      <c r="U224" s="1"/>
      <c r="V224" s="1"/>
      <c r="W224" s="1"/>
      <c r="X224" s="1"/>
    </row>
    <row r="225" spans="1:24" ht="15.75" customHeight="1">
      <c r="A225" s="47"/>
      <c r="B225" s="48"/>
      <c r="C225" s="48"/>
      <c r="D225" s="48"/>
      <c r="E225" s="48"/>
      <c r="F225" s="48"/>
      <c r="G225" s="1"/>
      <c r="H225" s="1"/>
      <c r="I225" s="1"/>
      <c r="J225" s="1"/>
      <c r="K225" s="1"/>
      <c r="L225" s="1"/>
      <c r="M225" s="1"/>
      <c r="N225" s="1"/>
      <c r="O225" s="1"/>
      <c r="P225" s="1"/>
      <c r="Q225" s="1"/>
      <c r="R225" s="1"/>
      <c r="S225" s="1"/>
      <c r="T225" s="1"/>
      <c r="U225" s="1"/>
      <c r="V225" s="1"/>
      <c r="W225" s="1"/>
      <c r="X225" s="1"/>
    </row>
    <row r="226" spans="1:24" ht="15.75" customHeight="1">
      <c r="A226" s="47"/>
      <c r="B226" s="48"/>
      <c r="C226" s="48"/>
      <c r="D226" s="48"/>
      <c r="E226" s="48"/>
      <c r="F226" s="48"/>
      <c r="G226" s="1"/>
      <c r="H226" s="1"/>
      <c r="I226" s="1"/>
      <c r="J226" s="1"/>
      <c r="K226" s="1"/>
      <c r="L226" s="1"/>
      <c r="M226" s="1"/>
      <c r="N226" s="1"/>
      <c r="O226" s="1"/>
      <c r="P226" s="1"/>
      <c r="Q226" s="1"/>
      <c r="R226" s="1"/>
      <c r="S226" s="1"/>
      <c r="T226" s="1"/>
      <c r="U226" s="1"/>
      <c r="V226" s="1"/>
      <c r="W226" s="1"/>
      <c r="X226" s="1"/>
    </row>
    <row r="227" spans="1:24" ht="15.75" customHeight="1">
      <c r="A227" s="47"/>
      <c r="B227" s="48"/>
      <c r="C227" s="48"/>
      <c r="D227" s="48"/>
      <c r="E227" s="48"/>
      <c r="F227" s="48"/>
      <c r="G227" s="1"/>
      <c r="H227" s="1"/>
      <c r="I227" s="1"/>
      <c r="J227" s="1"/>
      <c r="K227" s="1"/>
      <c r="L227" s="1"/>
      <c r="M227" s="1"/>
      <c r="N227" s="1"/>
      <c r="O227" s="1"/>
      <c r="P227" s="1"/>
      <c r="Q227" s="1"/>
      <c r="R227" s="1"/>
      <c r="S227" s="1"/>
      <c r="T227" s="1"/>
      <c r="U227" s="1"/>
      <c r="V227" s="1"/>
      <c r="W227" s="1"/>
      <c r="X227" s="1"/>
    </row>
    <row r="228" spans="1:24" ht="15.75" customHeight="1">
      <c r="A228" s="47"/>
      <c r="B228" s="48"/>
      <c r="C228" s="48"/>
      <c r="D228" s="48"/>
      <c r="E228" s="48"/>
      <c r="F228" s="48"/>
      <c r="G228" s="1"/>
      <c r="H228" s="1"/>
      <c r="I228" s="1"/>
      <c r="J228" s="1"/>
      <c r="K228" s="1"/>
      <c r="L228" s="1"/>
      <c r="M228" s="1"/>
      <c r="N228" s="1"/>
      <c r="O228" s="1"/>
      <c r="P228" s="1"/>
      <c r="Q228" s="1"/>
      <c r="R228" s="1"/>
      <c r="S228" s="1"/>
      <c r="T228" s="1"/>
      <c r="U228" s="1"/>
      <c r="V228" s="1"/>
      <c r="W228" s="1"/>
      <c r="X228" s="1"/>
    </row>
    <row r="229" spans="1:24" ht="15.75" customHeight="1">
      <c r="A229" s="47"/>
      <c r="B229" s="48"/>
      <c r="C229" s="48"/>
      <c r="D229" s="48"/>
      <c r="E229" s="48"/>
      <c r="F229" s="48"/>
      <c r="G229" s="1"/>
      <c r="H229" s="1"/>
      <c r="I229" s="1"/>
      <c r="J229" s="1"/>
      <c r="K229" s="1"/>
      <c r="L229" s="1"/>
      <c r="M229" s="1"/>
      <c r="N229" s="1"/>
      <c r="O229" s="1"/>
      <c r="P229" s="1"/>
      <c r="Q229" s="1"/>
      <c r="R229" s="1"/>
      <c r="S229" s="1"/>
      <c r="T229" s="1"/>
      <c r="U229" s="1"/>
      <c r="V229" s="1"/>
      <c r="W229" s="1"/>
      <c r="X229" s="1"/>
    </row>
    <row r="230" spans="1:24" ht="15.75" customHeight="1">
      <c r="A230" s="47"/>
      <c r="B230" s="48"/>
      <c r="C230" s="48"/>
      <c r="D230" s="48"/>
      <c r="E230" s="48"/>
      <c r="F230" s="48"/>
      <c r="G230" s="1"/>
      <c r="H230" s="1"/>
      <c r="I230" s="1"/>
      <c r="J230" s="1"/>
      <c r="K230" s="1"/>
      <c r="L230" s="1"/>
      <c r="M230" s="1"/>
      <c r="N230" s="1"/>
      <c r="O230" s="1"/>
      <c r="P230" s="1"/>
      <c r="Q230" s="1"/>
      <c r="R230" s="1"/>
      <c r="S230" s="1"/>
      <c r="T230" s="1"/>
      <c r="U230" s="1"/>
      <c r="V230" s="1"/>
      <c r="W230" s="1"/>
      <c r="X230" s="1"/>
    </row>
    <row r="231" spans="1:24" ht="15.75" customHeight="1">
      <c r="A231" s="47"/>
      <c r="B231" s="48"/>
      <c r="C231" s="48"/>
      <c r="D231" s="48"/>
      <c r="E231" s="48"/>
      <c r="F231" s="48"/>
      <c r="G231" s="1"/>
      <c r="H231" s="1"/>
      <c r="I231" s="1"/>
      <c r="J231" s="1"/>
      <c r="K231" s="1"/>
      <c r="L231" s="1"/>
      <c r="M231" s="1"/>
      <c r="N231" s="1"/>
      <c r="O231" s="1"/>
      <c r="P231" s="1"/>
      <c r="Q231" s="1"/>
      <c r="R231" s="1"/>
      <c r="S231" s="1"/>
      <c r="T231" s="1"/>
      <c r="U231" s="1"/>
      <c r="V231" s="1"/>
      <c r="W231" s="1"/>
      <c r="X231" s="1"/>
    </row>
    <row r="232" spans="1:24" ht="15.75" customHeight="1">
      <c r="A232" s="47"/>
      <c r="B232" s="48"/>
      <c r="C232" s="48"/>
      <c r="D232" s="48"/>
      <c r="E232" s="48"/>
      <c r="F232" s="48"/>
      <c r="G232" s="1"/>
      <c r="H232" s="1"/>
      <c r="I232" s="1"/>
      <c r="J232" s="1"/>
      <c r="K232" s="1"/>
      <c r="L232" s="1"/>
      <c r="M232" s="1"/>
      <c r="N232" s="1"/>
      <c r="O232" s="1"/>
      <c r="P232" s="1"/>
      <c r="Q232" s="1"/>
      <c r="R232" s="1"/>
      <c r="S232" s="1"/>
      <c r="T232" s="1"/>
      <c r="U232" s="1"/>
      <c r="V232" s="1"/>
      <c r="W232" s="1"/>
      <c r="X232" s="1"/>
    </row>
    <row r="233" spans="1:24" ht="15.75" customHeight="1">
      <c r="A233" s="47"/>
      <c r="B233" s="48"/>
      <c r="C233" s="48"/>
      <c r="D233" s="48"/>
      <c r="E233" s="48"/>
      <c r="F233" s="48"/>
      <c r="G233" s="1"/>
      <c r="H233" s="1"/>
      <c r="I233" s="1"/>
      <c r="J233" s="1"/>
      <c r="K233" s="1"/>
      <c r="L233" s="1"/>
      <c r="M233" s="1"/>
      <c r="N233" s="1"/>
      <c r="O233" s="1"/>
      <c r="P233" s="1"/>
      <c r="Q233" s="1"/>
      <c r="R233" s="1"/>
      <c r="S233" s="1"/>
      <c r="T233" s="1"/>
      <c r="U233" s="1"/>
      <c r="V233" s="1"/>
      <c r="W233" s="1"/>
      <c r="X233" s="1"/>
    </row>
    <row r="234" spans="1:24" ht="15.75" customHeight="1">
      <c r="A234" s="47"/>
      <c r="B234" s="48"/>
      <c r="C234" s="48"/>
      <c r="D234" s="48"/>
      <c r="E234" s="48"/>
      <c r="F234" s="48"/>
      <c r="G234" s="1"/>
      <c r="H234" s="1"/>
      <c r="I234" s="1"/>
      <c r="J234" s="1"/>
      <c r="K234" s="1"/>
      <c r="L234" s="1"/>
      <c r="M234" s="1"/>
      <c r="N234" s="1"/>
      <c r="O234" s="1"/>
      <c r="P234" s="1"/>
      <c r="Q234" s="1"/>
      <c r="R234" s="1"/>
      <c r="S234" s="1"/>
      <c r="T234" s="1"/>
      <c r="U234" s="1"/>
      <c r="V234" s="1"/>
      <c r="W234" s="1"/>
      <c r="X234" s="1"/>
    </row>
    <row r="235" spans="1:24" ht="15.75" customHeight="1">
      <c r="A235" s="47"/>
      <c r="B235" s="48"/>
      <c r="C235" s="48"/>
      <c r="D235" s="48"/>
      <c r="E235" s="48"/>
      <c r="F235" s="48"/>
      <c r="G235" s="1"/>
      <c r="H235" s="1"/>
      <c r="I235" s="1"/>
      <c r="J235" s="1"/>
      <c r="K235" s="1"/>
      <c r="L235" s="1"/>
      <c r="M235" s="1"/>
      <c r="N235" s="1"/>
      <c r="O235" s="1"/>
      <c r="P235" s="1"/>
      <c r="Q235" s="1"/>
      <c r="R235" s="1"/>
      <c r="S235" s="1"/>
      <c r="T235" s="1"/>
      <c r="U235" s="1"/>
      <c r="V235" s="1"/>
      <c r="W235" s="1"/>
      <c r="X235" s="1"/>
    </row>
    <row r="236" spans="1:24" ht="15.75" customHeight="1">
      <c r="A236" s="47"/>
      <c r="B236" s="48"/>
      <c r="C236" s="48"/>
      <c r="D236" s="48"/>
      <c r="E236" s="48"/>
      <c r="F236" s="48"/>
      <c r="G236" s="1"/>
      <c r="H236" s="1"/>
      <c r="I236" s="1"/>
      <c r="J236" s="1"/>
      <c r="K236" s="1"/>
      <c r="L236" s="1"/>
      <c r="M236" s="1"/>
      <c r="N236" s="1"/>
      <c r="O236" s="1"/>
      <c r="P236" s="1"/>
      <c r="Q236" s="1"/>
      <c r="R236" s="1"/>
      <c r="S236" s="1"/>
      <c r="T236" s="1"/>
      <c r="U236" s="1"/>
      <c r="V236" s="1"/>
      <c r="W236" s="1"/>
      <c r="X236" s="1"/>
    </row>
    <row r="237" spans="1:24" ht="15.75" customHeight="1">
      <c r="A237" s="47"/>
      <c r="B237" s="48"/>
      <c r="C237" s="48"/>
      <c r="D237" s="48"/>
      <c r="E237" s="48"/>
      <c r="F237" s="48"/>
      <c r="G237" s="1"/>
      <c r="H237" s="1"/>
      <c r="I237" s="1"/>
      <c r="J237" s="1"/>
      <c r="K237" s="1"/>
      <c r="L237" s="1"/>
      <c r="M237" s="1"/>
      <c r="N237" s="1"/>
      <c r="O237" s="1"/>
      <c r="P237" s="1"/>
      <c r="Q237" s="1"/>
      <c r="R237" s="1"/>
      <c r="S237" s="1"/>
      <c r="T237" s="1"/>
      <c r="U237" s="1"/>
      <c r="V237" s="1"/>
      <c r="W237" s="1"/>
      <c r="X237" s="1"/>
    </row>
    <row r="238" spans="1:24" ht="15.75" customHeight="1">
      <c r="A238" s="47"/>
      <c r="B238" s="48"/>
      <c r="C238" s="48"/>
      <c r="D238" s="48"/>
      <c r="E238" s="48"/>
      <c r="F238" s="48"/>
      <c r="G238" s="1"/>
      <c r="H238" s="1"/>
      <c r="I238" s="1"/>
      <c r="J238" s="1"/>
      <c r="K238" s="1"/>
      <c r="L238" s="1"/>
      <c r="M238" s="1"/>
      <c r="N238" s="1"/>
      <c r="O238" s="1"/>
      <c r="P238" s="1"/>
      <c r="Q238" s="1"/>
      <c r="R238" s="1"/>
      <c r="S238" s="1"/>
      <c r="T238" s="1"/>
      <c r="U238" s="1"/>
      <c r="V238" s="1"/>
      <c r="W238" s="1"/>
      <c r="X238" s="1"/>
    </row>
    <row r="239" spans="1:24" ht="15.75" customHeight="1">
      <c r="A239" s="47"/>
      <c r="B239" s="48"/>
      <c r="C239" s="48"/>
      <c r="D239" s="48"/>
      <c r="E239" s="48"/>
      <c r="F239" s="48"/>
      <c r="G239" s="1"/>
      <c r="H239" s="1"/>
      <c r="I239" s="1"/>
      <c r="J239" s="1"/>
      <c r="K239" s="1"/>
      <c r="L239" s="1"/>
      <c r="M239" s="1"/>
      <c r="N239" s="1"/>
      <c r="O239" s="1"/>
      <c r="P239" s="1"/>
      <c r="Q239" s="1"/>
      <c r="R239" s="1"/>
      <c r="S239" s="1"/>
      <c r="T239" s="1"/>
      <c r="U239" s="1"/>
      <c r="V239" s="1"/>
      <c r="W239" s="1"/>
      <c r="X239" s="1"/>
    </row>
    <row r="240" spans="1:24" ht="15.75" customHeight="1">
      <c r="A240" s="47"/>
      <c r="B240" s="48"/>
      <c r="C240" s="48"/>
      <c r="D240" s="48"/>
      <c r="E240" s="48"/>
      <c r="F240" s="48"/>
      <c r="G240" s="1"/>
      <c r="H240" s="1"/>
      <c r="I240" s="1"/>
      <c r="J240" s="1"/>
      <c r="K240" s="1"/>
      <c r="L240" s="1"/>
      <c r="M240" s="1"/>
      <c r="N240" s="1"/>
      <c r="O240" s="1"/>
      <c r="P240" s="1"/>
      <c r="Q240" s="1"/>
      <c r="R240" s="1"/>
      <c r="S240" s="1"/>
      <c r="T240" s="1"/>
      <c r="U240" s="1"/>
      <c r="V240" s="1"/>
      <c r="W240" s="1"/>
      <c r="X240" s="1"/>
    </row>
    <row r="241" spans="1:24" ht="15.75" customHeight="1">
      <c r="A241" s="47"/>
      <c r="B241" s="48"/>
      <c r="C241" s="48"/>
      <c r="D241" s="48"/>
      <c r="E241" s="48"/>
      <c r="F241" s="48"/>
      <c r="G241" s="1"/>
      <c r="H241" s="1"/>
      <c r="I241" s="1"/>
      <c r="J241" s="1"/>
      <c r="K241" s="1"/>
      <c r="L241" s="1"/>
      <c r="M241" s="1"/>
      <c r="N241" s="1"/>
      <c r="O241" s="1"/>
      <c r="P241" s="1"/>
      <c r="Q241" s="1"/>
      <c r="R241" s="1"/>
      <c r="S241" s="1"/>
      <c r="T241" s="1"/>
      <c r="U241" s="1"/>
      <c r="V241" s="1"/>
      <c r="W241" s="1"/>
      <c r="X241" s="1"/>
    </row>
    <row r="242" spans="1:24" ht="15.75" customHeight="1">
      <c r="A242" s="47"/>
      <c r="B242" s="48"/>
      <c r="C242" s="48"/>
      <c r="D242" s="48"/>
      <c r="E242" s="48"/>
      <c r="F242" s="48"/>
      <c r="G242" s="1"/>
      <c r="H242" s="1"/>
      <c r="I242" s="1"/>
      <c r="J242" s="1"/>
      <c r="K242" s="1"/>
      <c r="L242" s="1"/>
      <c r="M242" s="1"/>
      <c r="N242" s="1"/>
      <c r="O242" s="1"/>
      <c r="P242" s="1"/>
      <c r="Q242" s="1"/>
      <c r="R242" s="1"/>
      <c r="S242" s="1"/>
      <c r="T242" s="1"/>
      <c r="U242" s="1"/>
      <c r="V242" s="1"/>
      <c r="W242" s="1"/>
      <c r="X242" s="1"/>
    </row>
    <row r="243" spans="1:24" ht="15.75" customHeight="1">
      <c r="A243" s="47"/>
      <c r="B243" s="48"/>
      <c r="C243" s="48"/>
      <c r="D243" s="48"/>
      <c r="E243" s="48"/>
      <c r="F243" s="48"/>
      <c r="G243" s="1"/>
      <c r="H243" s="1"/>
      <c r="I243" s="1"/>
      <c r="J243" s="1"/>
      <c r="K243" s="1"/>
      <c r="L243" s="1"/>
      <c r="M243" s="1"/>
      <c r="N243" s="1"/>
      <c r="O243" s="1"/>
      <c r="P243" s="1"/>
      <c r="Q243" s="1"/>
      <c r="R243" s="1"/>
      <c r="S243" s="1"/>
      <c r="T243" s="1"/>
      <c r="U243" s="1"/>
      <c r="V243" s="1"/>
      <c r="W243" s="1"/>
      <c r="X243" s="1"/>
    </row>
    <row r="244" spans="1:24" ht="15.75" customHeight="1">
      <c r="A244" s="47"/>
      <c r="B244" s="48"/>
      <c r="C244" s="48"/>
      <c r="D244" s="48"/>
      <c r="E244" s="48"/>
      <c r="F244" s="48"/>
      <c r="G244" s="1"/>
      <c r="H244" s="1"/>
      <c r="I244" s="1"/>
      <c r="J244" s="1"/>
      <c r="K244" s="1"/>
      <c r="L244" s="1"/>
      <c r="M244" s="1"/>
      <c r="N244" s="1"/>
      <c r="O244" s="1"/>
      <c r="P244" s="1"/>
      <c r="Q244" s="1"/>
      <c r="R244" s="1"/>
      <c r="S244" s="1"/>
      <c r="T244" s="1"/>
      <c r="U244" s="1"/>
      <c r="V244" s="1"/>
      <c r="W244" s="1"/>
      <c r="X244" s="1"/>
    </row>
    <row r="245" spans="1:24" ht="15.75" customHeight="1">
      <c r="A245" s="47"/>
      <c r="B245" s="48"/>
      <c r="C245" s="48"/>
      <c r="D245" s="48"/>
      <c r="E245" s="48"/>
      <c r="F245" s="48"/>
      <c r="G245" s="1"/>
      <c r="H245" s="1"/>
      <c r="I245" s="1"/>
      <c r="J245" s="1"/>
      <c r="K245" s="1"/>
      <c r="L245" s="1"/>
      <c r="M245" s="1"/>
      <c r="N245" s="1"/>
      <c r="O245" s="1"/>
      <c r="P245" s="1"/>
      <c r="Q245" s="1"/>
      <c r="R245" s="1"/>
      <c r="S245" s="1"/>
      <c r="T245" s="1"/>
      <c r="U245" s="1"/>
      <c r="V245" s="1"/>
      <c r="W245" s="1"/>
      <c r="X245" s="1"/>
    </row>
    <row r="246" spans="1:24" ht="15.75" customHeight="1">
      <c r="A246" s="47"/>
      <c r="B246" s="48"/>
      <c r="C246" s="48"/>
      <c r="D246" s="48"/>
      <c r="E246" s="48"/>
      <c r="F246" s="48"/>
      <c r="G246" s="1"/>
      <c r="H246" s="1"/>
      <c r="I246" s="1"/>
      <c r="J246" s="1"/>
      <c r="K246" s="1"/>
      <c r="L246" s="1"/>
      <c r="M246" s="1"/>
      <c r="N246" s="1"/>
      <c r="O246" s="1"/>
      <c r="P246" s="1"/>
      <c r="Q246" s="1"/>
      <c r="R246" s="1"/>
      <c r="S246" s="1"/>
      <c r="T246" s="1"/>
      <c r="U246" s="1"/>
      <c r="V246" s="1"/>
      <c r="W246" s="1"/>
      <c r="X246" s="1"/>
    </row>
    <row r="247" spans="1:24" ht="15.75" customHeight="1">
      <c r="A247" s="47"/>
      <c r="B247" s="48"/>
      <c r="C247" s="48"/>
      <c r="D247" s="48"/>
      <c r="E247" s="48"/>
      <c r="F247" s="48"/>
      <c r="G247" s="1"/>
      <c r="H247" s="1"/>
      <c r="I247" s="1"/>
      <c r="J247" s="1"/>
      <c r="K247" s="1"/>
      <c r="L247" s="1"/>
      <c r="M247" s="1"/>
      <c r="N247" s="1"/>
      <c r="O247" s="1"/>
      <c r="P247" s="1"/>
      <c r="Q247" s="1"/>
      <c r="R247" s="1"/>
      <c r="S247" s="1"/>
      <c r="T247" s="1"/>
      <c r="U247" s="1"/>
      <c r="V247" s="1"/>
      <c r="W247" s="1"/>
      <c r="X247" s="1"/>
    </row>
    <row r="248" spans="1:24" ht="15.75" customHeight="1">
      <c r="A248" s="47"/>
      <c r="B248" s="48"/>
      <c r="C248" s="48"/>
      <c r="D248" s="48"/>
      <c r="E248" s="48"/>
      <c r="F248" s="48"/>
      <c r="G248" s="1"/>
      <c r="H248" s="1"/>
      <c r="I248" s="1"/>
      <c r="J248" s="1"/>
      <c r="K248" s="1"/>
      <c r="L248" s="1"/>
      <c r="M248" s="1"/>
      <c r="N248" s="1"/>
      <c r="O248" s="1"/>
      <c r="P248" s="1"/>
      <c r="Q248" s="1"/>
      <c r="R248" s="1"/>
      <c r="S248" s="1"/>
      <c r="T248" s="1"/>
      <c r="U248" s="1"/>
      <c r="V248" s="1"/>
      <c r="W248" s="1"/>
      <c r="X248" s="1"/>
    </row>
    <row r="249" spans="1:24" ht="15.75" customHeight="1">
      <c r="A249" s="47"/>
      <c r="B249" s="48"/>
      <c r="C249" s="48"/>
      <c r="D249" s="48"/>
      <c r="E249" s="48"/>
      <c r="F249" s="48"/>
      <c r="G249" s="1"/>
      <c r="H249" s="1"/>
      <c r="I249" s="1"/>
      <c r="J249" s="1"/>
      <c r="K249" s="1"/>
      <c r="L249" s="1"/>
      <c r="M249" s="1"/>
      <c r="N249" s="1"/>
      <c r="O249" s="1"/>
      <c r="P249" s="1"/>
      <c r="Q249" s="1"/>
      <c r="R249" s="1"/>
      <c r="S249" s="1"/>
      <c r="T249" s="1"/>
      <c r="U249" s="1"/>
      <c r="V249" s="1"/>
      <c r="W249" s="1"/>
      <c r="X249" s="1"/>
    </row>
    <row r="250" spans="1:24" ht="15.75" customHeight="1">
      <c r="A250" s="47"/>
      <c r="B250" s="48"/>
      <c r="C250" s="48"/>
      <c r="D250" s="48"/>
      <c r="E250" s="48"/>
      <c r="F250" s="48"/>
      <c r="G250" s="1"/>
      <c r="H250" s="1"/>
      <c r="I250" s="1"/>
      <c r="J250" s="1"/>
      <c r="K250" s="1"/>
      <c r="L250" s="1"/>
      <c r="M250" s="1"/>
      <c r="N250" s="1"/>
      <c r="O250" s="1"/>
      <c r="P250" s="1"/>
      <c r="Q250" s="1"/>
      <c r="R250" s="1"/>
      <c r="S250" s="1"/>
      <c r="T250" s="1"/>
      <c r="U250" s="1"/>
      <c r="V250" s="1"/>
      <c r="W250" s="1"/>
      <c r="X250" s="1"/>
    </row>
    <row r="251" spans="1:24" ht="15.75" customHeight="1">
      <c r="A251" s="47"/>
      <c r="B251" s="48"/>
      <c r="C251" s="48"/>
      <c r="D251" s="48"/>
      <c r="E251" s="48"/>
      <c r="F251" s="48"/>
      <c r="G251" s="1"/>
      <c r="H251" s="1"/>
      <c r="I251" s="1"/>
      <c r="J251" s="1"/>
      <c r="K251" s="1"/>
      <c r="L251" s="1"/>
      <c r="M251" s="1"/>
      <c r="N251" s="1"/>
      <c r="O251" s="1"/>
      <c r="P251" s="1"/>
      <c r="Q251" s="1"/>
      <c r="R251" s="1"/>
      <c r="S251" s="1"/>
      <c r="T251" s="1"/>
      <c r="U251" s="1"/>
      <c r="V251" s="1"/>
      <c r="W251" s="1"/>
      <c r="X251" s="1"/>
    </row>
    <row r="252" spans="1:24" ht="15.75" customHeight="1">
      <c r="A252" s="47"/>
      <c r="B252" s="48"/>
      <c r="C252" s="48"/>
      <c r="D252" s="48"/>
      <c r="E252" s="48"/>
      <c r="F252" s="48"/>
      <c r="G252" s="1"/>
      <c r="H252" s="1"/>
      <c r="I252" s="1"/>
      <c r="J252" s="1"/>
      <c r="K252" s="1"/>
      <c r="L252" s="1"/>
      <c r="M252" s="1"/>
      <c r="N252" s="1"/>
      <c r="O252" s="1"/>
      <c r="P252" s="1"/>
      <c r="Q252" s="1"/>
      <c r="R252" s="1"/>
      <c r="S252" s="1"/>
      <c r="T252" s="1"/>
      <c r="U252" s="1"/>
      <c r="V252" s="1"/>
      <c r="W252" s="1"/>
      <c r="X252" s="1"/>
    </row>
    <row r="253" spans="1:24" ht="15.75" customHeight="1">
      <c r="A253" s="47"/>
      <c r="B253" s="48"/>
      <c r="C253" s="48"/>
      <c r="D253" s="48"/>
      <c r="E253" s="48"/>
      <c r="F253" s="48"/>
      <c r="G253" s="1"/>
      <c r="H253" s="1"/>
      <c r="I253" s="1"/>
      <c r="J253" s="1"/>
      <c r="K253" s="1"/>
      <c r="L253" s="1"/>
      <c r="M253" s="1"/>
      <c r="N253" s="1"/>
      <c r="O253" s="1"/>
      <c r="P253" s="1"/>
      <c r="Q253" s="1"/>
      <c r="R253" s="1"/>
      <c r="S253" s="1"/>
      <c r="T253" s="1"/>
      <c r="U253" s="1"/>
      <c r="V253" s="1"/>
      <c r="W253" s="1"/>
      <c r="X253" s="1"/>
    </row>
    <row r="254" spans="1:24" ht="15.75" customHeight="1">
      <c r="A254" s="47"/>
      <c r="B254" s="48"/>
      <c r="C254" s="48"/>
      <c r="D254" s="48"/>
      <c r="E254" s="48"/>
      <c r="F254" s="48"/>
      <c r="G254" s="1"/>
      <c r="H254" s="1"/>
      <c r="I254" s="1"/>
      <c r="J254" s="1"/>
      <c r="K254" s="1"/>
      <c r="L254" s="1"/>
      <c r="M254" s="1"/>
      <c r="N254" s="1"/>
      <c r="O254" s="1"/>
      <c r="P254" s="1"/>
      <c r="Q254" s="1"/>
      <c r="R254" s="1"/>
      <c r="S254" s="1"/>
      <c r="T254" s="1"/>
      <c r="U254" s="1"/>
      <c r="V254" s="1"/>
      <c r="W254" s="1"/>
      <c r="X254" s="1"/>
    </row>
    <row r="255" spans="1:24" ht="15.75" customHeight="1">
      <c r="A255" s="47"/>
      <c r="B255" s="48"/>
      <c r="C255" s="48"/>
      <c r="D255" s="48"/>
      <c r="E255" s="48"/>
      <c r="F255" s="48"/>
      <c r="G255" s="1"/>
      <c r="H255" s="1"/>
      <c r="I255" s="1"/>
      <c r="J255" s="1"/>
      <c r="K255" s="1"/>
      <c r="L255" s="1"/>
      <c r="M255" s="1"/>
      <c r="N255" s="1"/>
      <c r="O255" s="1"/>
      <c r="P255" s="1"/>
      <c r="Q255" s="1"/>
      <c r="R255" s="1"/>
      <c r="S255" s="1"/>
      <c r="T255" s="1"/>
      <c r="U255" s="1"/>
      <c r="V255" s="1"/>
      <c r="W255" s="1"/>
      <c r="X255" s="1"/>
    </row>
    <row r="256" spans="1:24" ht="15.75" customHeight="1">
      <c r="A256" s="47"/>
      <c r="B256" s="48"/>
      <c r="C256" s="48"/>
      <c r="D256" s="48"/>
      <c r="E256" s="48"/>
      <c r="F256" s="48"/>
      <c r="G256" s="1"/>
      <c r="H256" s="1"/>
      <c r="I256" s="1"/>
      <c r="J256" s="1"/>
      <c r="K256" s="1"/>
      <c r="L256" s="1"/>
      <c r="M256" s="1"/>
      <c r="N256" s="1"/>
      <c r="O256" s="1"/>
      <c r="P256" s="1"/>
      <c r="Q256" s="1"/>
      <c r="R256" s="1"/>
      <c r="S256" s="1"/>
      <c r="T256" s="1"/>
      <c r="U256" s="1"/>
      <c r="V256" s="1"/>
      <c r="W256" s="1"/>
      <c r="X256" s="1"/>
    </row>
    <row r="257" spans="1:24" ht="15.75" customHeight="1">
      <c r="A257" s="47"/>
      <c r="B257" s="48"/>
      <c r="C257" s="48"/>
      <c r="D257" s="48"/>
      <c r="E257" s="48"/>
      <c r="F257" s="48"/>
      <c r="G257" s="1"/>
      <c r="H257" s="1"/>
      <c r="I257" s="1"/>
      <c r="J257" s="1"/>
      <c r="K257" s="1"/>
      <c r="L257" s="1"/>
      <c r="M257" s="1"/>
      <c r="N257" s="1"/>
      <c r="O257" s="1"/>
      <c r="P257" s="1"/>
      <c r="Q257" s="1"/>
      <c r="R257" s="1"/>
      <c r="S257" s="1"/>
      <c r="T257" s="1"/>
      <c r="U257" s="1"/>
      <c r="V257" s="1"/>
      <c r="W257" s="1"/>
      <c r="X257" s="1"/>
    </row>
    <row r="258" spans="1:24" ht="15.75" customHeight="1">
      <c r="A258" s="47"/>
      <c r="B258" s="48"/>
      <c r="C258" s="48"/>
      <c r="D258" s="48"/>
      <c r="E258" s="48"/>
      <c r="F258" s="48"/>
      <c r="G258" s="1"/>
      <c r="H258" s="1"/>
      <c r="I258" s="1"/>
      <c r="J258" s="1"/>
      <c r="K258" s="1"/>
      <c r="L258" s="1"/>
      <c r="M258" s="1"/>
      <c r="N258" s="1"/>
      <c r="O258" s="1"/>
      <c r="P258" s="1"/>
      <c r="Q258" s="1"/>
      <c r="R258" s="1"/>
      <c r="S258" s="1"/>
      <c r="T258" s="1"/>
      <c r="U258" s="1"/>
      <c r="V258" s="1"/>
      <c r="W258" s="1"/>
      <c r="X258" s="1"/>
    </row>
    <row r="259" spans="1:24" ht="15.75" customHeight="1">
      <c r="A259" s="47"/>
      <c r="B259" s="48"/>
      <c r="C259" s="48"/>
      <c r="D259" s="48"/>
      <c r="E259" s="48"/>
      <c r="F259" s="48"/>
      <c r="G259" s="1"/>
      <c r="H259" s="1"/>
      <c r="I259" s="1"/>
      <c r="J259" s="1"/>
      <c r="K259" s="1"/>
      <c r="L259" s="1"/>
      <c r="M259" s="1"/>
      <c r="N259" s="1"/>
      <c r="O259" s="1"/>
      <c r="P259" s="1"/>
      <c r="Q259" s="1"/>
      <c r="R259" s="1"/>
      <c r="S259" s="1"/>
      <c r="T259" s="1"/>
      <c r="U259" s="1"/>
      <c r="V259" s="1"/>
      <c r="W259" s="1"/>
      <c r="X259" s="1"/>
    </row>
    <row r="260" spans="1:24" ht="15.75" customHeight="1">
      <c r="A260" s="47"/>
      <c r="B260" s="48"/>
      <c r="C260" s="48"/>
      <c r="D260" s="48"/>
      <c r="E260" s="48"/>
      <c r="F260" s="48"/>
      <c r="G260" s="1"/>
      <c r="H260" s="1"/>
      <c r="I260" s="1"/>
      <c r="J260" s="1"/>
      <c r="K260" s="1"/>
      <c r="L260" s="1"/>
      <c r="M260" s="1"/>
      <c r="N260" s="1"/>
      <c r="O260" s="1"/>
      <c r="P260" s="1"/>
      <c r="Q260" s="1"/>
      <c r="R260" s="1"/>
      <c r="S260" s="1"/>
      <c r="T260" s="1"/>
      <c r="U260" s="1"/>
      <c r="V260" s="1"/>
      <c r="W260" s="1"/>
      <c r="X260" s="1"/>
    </row>
    <row r="261" spans="1:24" ht="15.75" customHeight="1">
      <c r="A261" s="47"/>
      <c r="B261" s="48"/>
      <c r="C261" s="48"/>
      <c r="D261" s="48"/>
      <c r="E261" s="48"/>
      <c r="F261" s="48"/>
      <c r="G261" s="1"/>
      <c r="H261" s="1"/>
      <c r="I261" s="1"/>
      <c r="J261" s="1"/>
      <c r="K261" s="1"/>
      <c r="L261" s="1"/>
      <c r="M261" s="1"/>
      <c r="N261" s="1"/>
      <c r="O261" s="1"/>
      <c r="P261" s="1"/>
      <c r="Q261" s="1"/>
      <c r="R261" s="1"/>
      <c r="S261" s="1"/>
      <c r="T261" s="1"/>
      <c r="U261" s="1"/>
      <c r="V261" s="1"/>
      <c r="W261" s="1"/>
      <c r="X261" s="1"/>
    </row>
    <row r="262" spans="1:24" ht="15.75" customHeight="1">
      <c r="A262" s="47"/>
      <c r="B262" s="48"/>
      <c r="C262" s="48"/>
      <c r="D262" s="48"/>
      <c r="E262" s="48"/>
      <c r="F262" s="48"/>
      <c r="G262" s="1"/>
      <c r="H262" s="1"/>
      <c r="I262" s="1"/>
      <c r="J262" s="1"/>
      <c r="K262" s="1"/>
      <c r="L262" s="1"/>
      <c r="M262" s="1"/>
      <c r="N262" s="1"/>
      <c r="O262" s="1"/>
      <c r="P262" s="1"/>
      <c r="Q262" s="1"/>
      <c r="R262" s="1"/>
      <c r="S262" s="1"/>
      <c r="T262" s="1"/>
      <c r="U262" s="1"/>
      <c r="V262" s="1"/>
      <c r="W262" s="1"/>
      <c r="X262" s="1"/>
    </row>
    <row r="263" spans="1:24" ht="15.75" customHeight="1">
      <c r="A263" s="47"/>
      <c r="B263" s="48"/>
      <c r="C263" s="48"/>
      <c r="D263" s="48"/>
      <c r="E263" s="48"/>
      <c r="F263" s="48"/>
      <c r="G263" s="1"/>
      <c r="H263" s="1"/>
      <c r="I263" s="1"/>
      <c r="J263" s="1"/>
      <c r="K263" s="1"/>
      <c r="L263" s="1"/>
      <c r="M263" s="1"/>
      <c r="N263" s="1"/>
      <c r="O263" s="1"/>
      <c r="P263" s="1"/>
      <c r="Q263" s="1"/>
      <c r="R263" s="1"/>
      <c r="S263" s="1"/>
      <c r="T263" s="1"/>
      <c r="U263" s="1"/>
      <c r="V263" s="1"/>
      <c r="W263" s="1"/>
      <c r="X263" s="1"/>
    </row>
    <row r="264" spans="1:24" ht="15.75" customHeight="1">
      <c r="A264" s="47"/>
      <c r="B264" s="48"/>
      <c r="C264" s="48"/>
      <c r="D264" s="48"/>
      <c r="E264" s="48"/>
      <c r="F264" s="48"/>
      <c r="G264" s="1"/>
      <c r="H264" s="1"/>
      <c r="I264" s="1"/>
      <c r="J264" s="1"/>
      <c r="K264" s="1"/>
      <c r="L264" s="1"/>
      <c r="M264" s="1"/>
      <c r="N264" s="1"/>
      <c r="O264" s="1"/>
      <c r="P264" s="1"/>
      <c r="Q264" s="1"/>
      <c r="R264" s="1"/>
      <c r="S264" s="1"/>
      <c r="T264" s="1"/>
      <c r="U264" s="1"/>
      <c r="V264" s="1"/>
      <c r="W264" s="1"/>
      <c r="X264" s="1"/>
    </row>
    <row r="265" spans="1:24" ht="15.75" customHeight="1">
      <c r="A265" s="47"/>
      <c r="B265" s="48"/>
      <c r="C265" s="48"/>
      <c r="D265" s="48"/>
      <c r="E265" s="48"/>
      <c r="F265" s="48"/>
      <c r="G265" s="1"/>
      <c r="H265" s="1"/>
      <c r="I265" s="1"/>
      <c r="J265" s="1"/>
      <c r="K265" s="1"/>
      <c r="L265" s="1"/>
      <c r="M265" s="1"/>
      <c r="N265" s="1"/>
      <c r="O265" s="1"/>
      <c r="P265" s="1"/>
      <c r="Q265" s="1"/>
      <c r="R265" s="1"/>
      <c r="S265" s="1"/>
      <c r="T265" s="1"/>
      <c r="U265" s="1"/>
      <c r="V265" s="1"/>
      <c r="W265" s="1"/>
      <c r="X265" s="1"/>
    </row>
    <row r="266" spans="1:24" ht="15.75" customHeight="1">
      <c r="A266" s="47"/>
      <c r="B266" s="48"/>
      <c r="C266" s="48"/>
      <c r="D266" s="48"/>
      <c r="E266" s="48"/>
      <c r="F266" s="48"/>
      <c r="G266" s="1"/>
      <c r="H266" s="1"/>
      <c r="I266" s="1"/>
      <c r="J266" s="1"/>
      <c r="K266" s="1"/>
      <c r="L266" s="1"/>
      <c r="M266" s="1"/>
      <c r="N266" s="1"/>
      <c r="O266" s="1"/>
      <c r="P266" s="1"/>
      <c r="Q266" s="1"/>
      <c r="R266" s="1"/>
      <c r="S266" s="1"/>
      <c r="T266" s="1"/>
      <c r="U266" s="1"/>
      <c r="V266" s="1"/>
      <c r="W266" s="1"/>
      <c r="X266" s="1"/>
    </row>
    <row r="267" spans="1:24" ht="15.75" customHeight="1">
      <c r="A267" s="47"/>
      <c r="B267" s="48"/>
      <c r="C267" s="48"/>
      <c r="D267" s="48"/>
      <c r="E267" s="48"/>
      <c r="F267" s="48"/>
      <c r="G267" s="1"/>
      <c r="H267" s="1"/>
      <c r="I267" s="1"/>
      <c r="J267" s="1"/>
      <c r="K267" s="1"/>
      <c r="L267" s="1"/>
      <c r="M267" s="1"/>
      <c r="N267" s="1"/>
      <c r="O267" s="1"/>
      <c r="P267" s="1"/>
      <c r="Q267" s="1"/>
      <c r="R267" s="1"/>
      <c r="S267" s="1"/>
      <c r="T267" s="1"/>
      <c r="U267" s="1"/>
      <c r="V267" s="1"/>
      <c r="W267" s="1"/>
      <c r="X267" s="1"/>
    </row>
    <row r="268" spans="1:24" ht="15.75" customHeight="1">
      <c r="A268" s="47"/>
      <c r="B268" s="48"/>
      <c r="C268" s="48"/>
      <c r="D268" s="48"/>
      <c r="E268" s="48"/>
      <c r="F268" s="48"/>
      <c r="G268" s="1"/>
      <c r="H268" s="1"/>
      <c r="I268" s="1"/>
      <c r="J268" s="1"/>
      <c r="K268" s="1"/>
      <c r="L268" s="1"/>
      <c r="M268" s="1"/>
      <c r="N268" s="1"/>
      <c r="O268" s="1"/>
      <c r="P268" s="1"/>
      <c r="Q268" s="1"/>
      <c r="R268" s="1"/>
      <c r="S268" s="1"/>
      <c r="T268" s="1"/>
      <c r="U268" s="1"/>
      <c r="V268" s="1"/>
      <c r="W268" s="1"/>
      <c r="X268" s="1"/>
    </row>
    <row r="269" spans="1:24" ht="15.75" customHeight="1">
      <c r="A269" s="47"/>
      <c r="B269" s="48"/>
      <c r="C269" s="48"/>
      <c r="D269" s="48"/>
      <c r="E269" s="48"/>
      <c r="F269" s="48"/>
      <c r="G269" s="1"/>
      <c r="H269" s="1"/>
      <c r="I269" s="1"/>
      <c r="J269" s="1"/>
      <c r="K269" s="1"/>
      <c r="L269" s="1"/>
      <c r="M269" s="1"/>
      <c r="N269" s="1"/>
      <c r="O269" s="1"/>
      <c r="P269" s="1"/>
      <c r="Q269" s="1"/>
      <c r="R269" s="1"/>
      <c r="S269" s="1"/>
      <c r="T269" s="1"/>
      <c r="U269" s="1"/>
      <c r="V269" s="1"/>
      <c r="W269" s="1"/>
      <c r="X269" s="1"/>
    </row>
    <row r="270" spans="1:24" ht="15.75" customHeight="1">
      <c r="A270" s="47"/>
      <c r="B270" s="48"/>
      <c r="C270" s="48"/>
      <c r="D270" s="48"/>
      <c r="E270" s="48"/>
      <c r="F270" s="48"/>
      <c r="G270" s="1"/>
      <c r="H270" s="1"/>
      <c r="I270" s="1"/>
      <c r="J270" s="1"/>
      <c r="K270" s="1"/>
      <c r="L270" s="1"/>
      <c r="M270" s="1"/>
      <c r="N270" s="1"/>
      <c r="O270" s="1"/>
      <c r="P270" s="1"/>
      <c r="Q270" s="1"/>
      <c r="R270" s="1"/>
      <c r="S270" s="1"/>
      <c r="T270" s="1"/>
      <c r="U270" s="1"/>
      <c r="V270" s="1"/>
      <c r="W270" s="1"/>
      <c r="X270" s="1"/>
    </row>
    <row r="271" spans="1:24" ht="15.75" customHeight="1">
      <c r="A271" s="47"/>
      <c r="B271" s="48"/>
      <c r="C271" s="48"/>
      <c r="D271" s="48"/>
      <c r="E271" s="48"/>
      <c r="F271" s="48"/>
      <c r="G271" s="1"/>
      <c r="H271" s="1"/>
      <c r="I271" s="1"/>
      <c r="J271" s="1"/>
      <c r="K271" s="1"/>
      <c r="L271" s="1"/>
      <c r="M271" s="1"/>
      <c r="N271" s="1"/>
      <c r="O271" s="1"/>
      <c r="P271" s="1"/>
      <c r="Q271" s="1"/>
      <c r="R271" s="1"/>
      <c r="S271" s="1"/>
      <c r="T271" s="1"/>
      <c r="U271" s="1"/>
      <c r="V271" s="1"/>
      <c r="W271" s="1"/>
      <c r="X271" s="1"/>
    </row>
    <row r="272" spans="1:24" ht="15.75" customHeight="1">
      <c r="A272" s="47"/>
      <c r="B272" s="48"/>
      <c r="C272" s="48"/>
      <c r="D272" s="48"/>
      <c r="E272" s="48"/>
      <c r="F272" s="48"/>
      <c r="G272" s="1"/>
      <c r="H272" s="1"/>
      <c r="I272" s="1"/>
      <c r="J272" s="1"/>
      <c r="K272" s="1"/>
      <c r="L272" s="1"/>
      <c r="M272" s="1"/>
      <c r="N272" s="1"/>
      <c r="O272" s="1"/>
      <c r="P272" s="1"/>
      <c r="Q272" s="1"/>
      <c r="R272" s="1"/>
      <c r="S272" s="1"/>
      <c r="T272" s="1"/>
      <c r="U272" s="1"/>
      <c r="V272" s="1"/>
      <c r="W272" s="1"/>
      <c r="X272" s="1"/>
    </row>
    <row r="273" spans="1:24" ht="15.75" customHeight="1">
      <c r="A273" s="47"/>
      <c r="B273" s="48"/>
      <c r="C273" s="48"/>
      <c r="D273" s="48"/>
      <c r="E273" s="48"/>
      <c r="F273" s="48"/>
      <c r="G273" s="1"/>
      <c r="H273" s="1"/>
      <c r="I273" s="1"/>
      <c r="J273" s="1"/>
      <c r="K273" s="1"/>
      <c r="L273" s="1"/>
      <c r="M273" s="1"/>
      <c r="N273" s="1"/>
      <c r="O273" s="1"/>
      <c r="P273" s="1"/>
      <c r="Q273" s="1"/>
      <c r="R273" s="1"/>
      <c r="S273" s="1"/>
      <c r="T273" s="1"/>
      <c r="U273" s="1"/>
      <c r="V273" s="1"/>
      <c r="W273" s="1"/>
      <c r="X273" s="1"/>
    </row>
    <row r="274" spans="1:24" ht="15.75" customHeight="1">
      <c r="A274" s="47"/>
      <c r="B274" s="48"/>
      <c r="C274" s="48"/>
      <c r="D274" s="48"/>
      <c r="E274" s="48"/>
      <c r="F274" s="48"/>
      <c r="G274" s="1"/>
      <c r="H274" s="1"/>
      <c r="I274" s="1"/>
      <c r="J274" s="1"/>
      <c r="K274" s="1"/>
      <c r="L274" s="1"/>
      <c r="M274" s="1"/>
      <c r="N274" s="1"/>
      <c r="O274" s="1"/>
      <c r="P274" s="1"/>
      <c r="Q274" s="1"/>
      <c r="R274" s="1"/>
      <c r="S274" s="1"/>
      <c r="T274" s="1"/>
      <c r="U274" s="1"/>
      <c r="V274" s="1"/>
      <c r="W274" s="1"/>
      <c r="X274" s="1"/>
    </row>
    <row r="275" spans="1:24" ht="15.75" customHeight="1">
      <c r="A275" s="47"/>
      <c r="B275" s="48"/>
      <c r="C275" s="48"/>
      <c r="D275" s="48"/>
      <c r="E275" s="48"/>
      <c r="F275" s="48"/>
      <c r="G275" s="1"/>
      <c r="H275" s="1"/>
      <c r="I275" s="1"/>
      <c r="J275" s="1"/>
      <c r="K275" s="1"/>
      <c r="L275" s="1"/>
      <c r="M275" s="1"/>
      <c r="N275" s="1"/>
      <c r="O275" s="1"/>
      <c r="P275" s="1"/>
      <c r="Q275" s="1"/>
      <c r="R275" s="1"/>
      <c r="S275" s="1"/>
      <c r="T275" s="1"/>
      <c r="U275" s="1"/>
      <c r="V275" s="1"/>
      <c r="W275" s="1"/>
      <c r="X275" s="1"/>
    </row>
    <row r="276" spans="1:24" ht="15.75" customHeight="1">
      <c r="A276" s="47"/>
      <c r="B276" s="48"/>
      <c r="C276" s="48"/>
      <c r="D276" s="48"/>
      <c r="E276" s="48"/>
      <c r="F276" s="48"/>
      <c r="G276" s="1"/>
      <c r="H276" s="1"/>
      <c r="I276" s="1"/>
      <c r="J276" s="1"/>
      <c r="K276" s="1"/>
      <c r="L276" s="1"/>
      <c r="M276" s="1"/>
      <c r="N276" s="1"/>
      <c r="O276" s="1"/>
      <c r="P276" s="1"/>
      <c r="Q276" s="1"/>
      <c r="R276" s="1"/>
      <c r="S276" s="1"/>
      <c r="T276" s="1"/>
      <c r="U276" s="1"/>
      <c r="V276" s="1"/>
      <c r="W276" s="1"/>
      <c r="X276" s="1"/>
    </row>
    <row r="277" spans="1:24" ht="15.75" customHeight="1">
      <c r="A277" s="47"/>
      <c r="B277" s="48"/>
      <c r="C277" s="48"/>
      <c r="D277" s="48"/>
      <c r="E277" s="48"/>
      <c r="F277" s="48"/>
      <c r="G277" s="1"/>
      <c r="H277" s="1"/>
      <c r="I277" s="1"/>
      <c r="J277" s="1"/>
      <c r="K277" s="1"/>
      <c r="L277" s="1"/>
      <c r="M277" s="1"/>
      <c r="N277" s="1"/>
      <c r="O277" s="1"/>
      <c r="P277" s="1"/>
      <c r="Q277" s="1"/>
      <c r="R277" s="1"/>
      <c r="S277" s="1"/>
      <c r="T277" s="1"/>
      <c r="U277" s="1"/>
      <c r="V277" s="1"/>
      <c r="W277" s="1"/>
      <c r="X277" s="1"/>
    </row>
    <row r="278" spans="1:24" ht="15.75" customHeight="1">
      <c r="A278" s="47"/>
      <c r="B278" s="48"/>
      <c r="C278" s="48"/>
      <c r="D278" s="48"/>
      <c r="E278" s="48"/>
      <c r="F278" s="48"/>
      <c r="G278" s="1"/>
      <c r="H278" s="1"/>
      <c r="I278" s="1"/>
      <c r="J278" s="1"/>
      <c r="K278" s="1"/>
      <c r="L278" s="1"/>
      <c r="M278" s="1"/>
      <c r="N278" s="1"/>
      <c r="O278" s="1"/>
      <c r="P278" s="1"/>
      <c r="Q278" s="1"/>
      <c r="R278" s="1"/>
      <c r="S278" s="1"/>
      <c r="T278" s="1"/>
      <c r="U278" s="1"/>
      <c r="V278" s="1"/>
      <c r="W278" s="1"/>
      <c r="X278" s="1"/>
    </row>
    <row r="279" spans="1:24" ht="15.75" customHeight="1">
      <c r="A279" s="47"/>
      <c r="B279" s="48"/>
      <c r="C279" s="48"/>
      <c r="D279" s="48"/>
      <c r="E279" s="48"/>
      <c r="F279" s="48"/>
      <c r="G279" s="1"/>
      <c r="H279" s="1"/>
      <c r="I279" s="1"/>
      <c r="J279" s="1"/>
      <c r="K279" s="1"/>
      <c r="L279" s="1"/>
      <c r="M279" s="1"/>
      <c r="N279" s="1"/>
      <c r="O279" s="1"/>
      <c r="P279" s="1"/>
      <c r="Q279" s="1"/>
      <c r="R279" s="1"/>
      <c r="S279" s="1"/>
      <c r="T279" s="1"/>
      <c r="U279" s="1"/>
      <c r="V279" s="1"/>
      <c r="W279" s="1"/>
      <c r="X279" s="1"/>
    </row>
    <row r="280" spans="1:24" ht="15.75" customHeight="1">
      <c r="A280" s="47"/>
      <c r="B280" s="48"/>
      <c r="C280" s="48"/>
      <c r="D280" s="48"/>
      <c r="E280" s="48"/>
      <c r="F280" s="48"/>
      <c r="G280" s="1"/>
      <c r="H280" s="1"/>
      <c r="I280" s="1"/>
      <c r="J280" s="1"/>
      <c r="K280" s="1"/>
      <c r="L280" s="1"/>
      <c r="M280" s="1"/>
      <c r="N280" s="1"/>
      <c r="O280" s="1"/>
      <c r="P280" s="1"/>
      <c r="Q280" s="1"/>
      <c r="R280" s="1"/>
      <c r="S280" s="1"/>
      <c r="T280" s="1"/>
      <c r="U280" s="1"/>
      <c r="V280" s="1"/>
      <c r="W280" s="1"/>
      <c r="X280" s="1"/>
    </row>
    <row r="281" spans="1:24" ht="15.75" customHeight="1">
      <c r="A281" s="47"/>
      <c r="B281" s="48"/>
      <c r="C281" s="48"/>
      <c r="D281" s="48"/>
      <c r="E281" s="48"/>
      <c r="F281" s="48"/>
      <c r="G281" s="1"/>
      <c r="H281" s="1"/>
      <c r="I281" s="1"/>
      <c r="J281" s="1"/>
      <c r="K281" s="1"/>
      <c r="L281" s="1"/>
      <c r="M281" s="1"/>
      <c r="N281" s="1"/>
      <c r="O281" s="1"/>
      <c r="P281" s="1"/>
      <c r="Q281" s="1"/>
      <c r="R281" s="1"/>
      <c r="S281" s="1"/>
      <c r="T281" s="1"/>
      <c r="U281" s="1"/>
      <c r="V281" s="1"/>
      <c r="W281" s="1"/>
      <c r="X281" s="1"/>
    </row>
    <row r="282" spans="1:24" ht="15.75" customHeight="1">
      <c r="A282" s="47"/>
      <c r="B282" s="48"/>
      <c r="C282" s="48"/>
      <c r="D282" s="48"/>
      <c r="E282" s="48"/>
      <c r="F282" s="48"/>
      <c r="G282" s="1"/>
      <c r="H282" s="1"/>
      <c r="I282" s="1"/>
      <c r="J282" s="1"/>
      <c r="K282" s="1"/>
      <c r="L282" s="1"/>
      <c r="M282" s="1"/>
      <c r="N282" s="1"/>
      <c r="O282" s="1"/>
      <c r="P282" s="1"/>
      <c r="Q282" s="1"/>
      <c r="R282" s="1"/>
      <c r="S282" s="1"/>
      <c r="T282" s="1"/>
      <c r="U282" s="1"/>
      <c r="V282" s="1"/>
      <c r="W282" s="1"/>
      <c r="X282" s="1"/>
    </row>
    <row r="283" spans="1:24" ht="15.75" customHeight="1">
      <c r="A283" s="47"/>
      <c r="B283" s="48"/>
      <c r="C283" s="48"/>
      <c r="D283" s="48"/>
      <c r="E283" s="48"/>
      <c r="F283" s="48"/>
      <c r="G283" s="1"/>
      <c r="H283" s="1"/>
      <c r="I283" s="1"/>
      <c r="J283" s="1"/>
      <c r="K283" s="1"/>
      <c r="L283" s="1"/>
      <c r="M283" s="1"/>
      <c r="N283" s="1"/>
      <c r="O283" s="1"/>
      <c r="P283" s="1"/>
      <c r="Q283" s="1"/>
      <c r="R283" s="1"/>
      <c r="S283" s="1"/>
      <c r="T283" s="1"/>
      <c r="U283" s="1"/>
      <c r="V283" s="1"/>
      <c r="W283" s="1"/>
      <c r="X283" s="1"/>
    </row>
    <row r="284" spans="1:24" ht="15.75" customHeight="1">
      <c r="A284" s="47"/>
      <c r="B284" s="48"/>
      <c r="C284" s="48"/>
      <c r="D284" s="48"/>
      <c r="E284" s="48"/>
      <c r="F284" s="48"/>
      <c r="G284" s="1"/>
      <c r="H284" s="1"/>
      <c r="I284" s="1"/>
      <c r="J284" s="1"/>
      <c r="K284" s="1"/>
      <c r="L284" s="1"/>
      <c r="M284" s="1"/>
      <c r="N284" s="1"/>
      <c r="O284" s="1"/>
      <c r="P284" s="1"/>
      <c r="Q284" s="1"/>
      <c r="R284" s="1"/>
      <c r="S284" s="1"/>
      <c r="T284" s="1"/>
      <c r="U284" s="1"/>
      <c r="V284" s="1"/>
      <c r="W284" s="1"/>
      <c r="X284" s="1"/>
    </row>
    <row r="285" spans="1:24" ht="15.75" customHeight="1">
      <c r="A285" s="47"/>
      <c r="B285" s="48"/>
      <c r="C285" s="48"/>
      <c r="D285" s="48"/>
      <c r="E285" s="48"/>
      <c r="F285" s="48"/>
      <c r="G285" s="1"/>
      <c r="H285" s="1"/>
      <c r="I285" s="1"/>
      <c r="J285" s="1"/>
      <c r="K285" s="1"/>
      <c r="L285" s="1"/>
      <c r="M285" s="1"/>
      <c r="N285" s="1"/>
      <c r="O285" s="1"/>
      <c r="P285" s="1"/>
      <c r="Q285" s="1"/>
      <c r="R285" s="1"/>
      <c r="S285" s="1"/>
      <c r="T285" s="1"/>
      <c r="U285" s="1"/>
      <c r="V285" s="1"/>
      <c r="W285" s="1"/>
      <c r="X285" s="1"/>
    </row>
    <row r="286" spans="1:24" ht="15.75" customHeight="1">
      <c r="A286" s="47"/>
      <c r="B286" s="48"/>
      <c r="C286" s="48"/>
      <c r="D286" s="48"/>
      <c r="E286" s="48"/>
      <c r="F286" s="48"/>
      <c r="G286" s="1"/>
      <c r="H286" s="1"/>
      <c r="I286" s="1"/>
      <c r="J286" s="1"/>
      <c r="K286" s="1"/>
      <c r="L286" s="1"/>
      <c r="M286" s="1"/>
      <c r="N286" s="1"/>
      <c r="O286" s="1"/>
      <c r="P286" s="1"/>
      <c r="Q286" s="1"/>
      <c r="R286" s="1"/>
      <c r="S286" s="1"/>
      <c r="T286" s="1"/>
      <c r="U286" s="1"/>
      <c r="V286" s="1"/>
      <c r="W286" s="1"/>
      <c r="X286" s="1"/>
    </row>
    <row r="287" spans="1:24" ht="15.75" customHeight="1">
      <c r="A287" s="47"/>
      <c r="B287" s="48"/>
      <c r="C287" s="48"/>
      <c r="D287" s="48"/>
      <c r="E287" s="48"/>
      <c r="F287" s="48"/>
      <c r="G287" s="1"/>
      <c r="H287" s="1"/>
      <c r="I287" s="1"/>
      <c r="J287" s="1"/>
      <c r="K287" s="1"/>
      <c r="L287" s="1"/>
      <c r="M287" s="1"/>
      <c r="N287" s="1"/>
      <c r="O287" s="1"/>
      <c r="P287" s="1"/>
      <c r="Q287" s="1"/>
      <c r="R287" s="1"/>
      <c r="S287" s="1"/>
      <c r="T287" s="1"/>
      <c r="U287" s="1"/>
      <c r="V287" s="1"/>
      <c r="W287" s="1"/>
      <c r="X287" s="1"/>
    </row>
    <row r="288" spans="1:24" ht="15.75" customHeight="1">
      <c r="A288" s="47"/>
      <c r="B288" s="48"/>
      <c r="C288" s="48"/>
      <c r="D288" s="48"/>
      <c r="E288" s="48"/>
      <c r="F288" s="48"/>
      <c r="G288" s="1"/>
      <c r="H288" s="1"/>
      <c r="I288" s="1"/>
      <c r="J288" s="1"/>
      <c r="K288" s="1"/>
      <c r="L288" s="1"/>
      <c r="M288" s="1"/>
      <c r="N288" s="1"/>
      <c r="O288" s="1"/>
      <c r="P288" s="1"/>
      <c r="Q288" s="1"/>
      <c r="R288" s="1"/>
      <c r="S288" s="1"/>
      <c r="T288" s="1"/>
      <c r="U288" s="1"/>
      <c r="V288" s="1"/>
      <c r="W288" s="1"/>
      <c r="X288" s="1"/>
    </row>
    <row r="289" spans="1:24" ht="15.75" customHeight="1">
      <c r="A289" s="47"/>
      <c r="B289" s="48"/>
      <c r="C289" s="48"/>
      <c r="D289" s="48"/>
      <c r="E289" s="48"/>
      <c r="F289" s="48"/>
      <c r="G289" s="1"/>
      <c r="H289" s="1"/>
      <c r="I289" s="1"/>
      <c r="J289" s="1"/>
      <c r="K289" s="1"/>
      <c r="L289" s="1"/>
      <c r="M289" s="1"/>
      <c r="N289" s="1"/>
      <c r="O289" s="1"/>
      <c r="P289" s="1"/>
      <c r="Q289" s="1"/>
      <c r="R289" s="1"/>
      <c r="S289" s="1"/>
      <c r="T289" s="1"/>
      <c r="U289" s="1"/>
      <c r="V289" s="1"/>
      <c r="W289" s="1"/>
      <c r="X289" s="1"/>
    </row>
    <row r="290" spans="1:24" ht="15.75" customHeight="1">
      <c r="A290" s="47"/>
      <c r="B290" s="48"/>
      <c r="C290" s="48"/>
      <c r="D290" s="48"/>
      <c r="E290" s="48"/>
      <c r="F290" s="48"/>
      <c r="G290" s="1"/>
      <c r="H290" s="1"/>
      <c r="I290" s="1"/>
      <c r="J290" s="1"/>
      <c r="K290" s="1"/>
      <c r="L290" s="1"/>
      <c r="M290" s="1"/>
      <c r="N290" s="1"/>
      <c r="O290" s="1"/>
      <c r="P290" s="1"/>
      <c r="Q290" s="1"/>
      <c r="R290" s="1"/>
      <c r="S290" s="1"/>
      <c r="T290" s="1"/>
      <c r="U290" s="1"/>
      <c r="V290" s="1"/>
      <c r="W290" s="1"/>
      <c r="X290" s="1"/>
    </row>
    <row r="291" spans="1:24" ht="15.75" customHeight="1">
      <c r="A291" s="47"/>
      <c r="B291" s="48"/>
      <c r="C291" s="48"/>
      <c r="D291" s="48"/>
      <c r="E291" s="48"/>
      <c r="F291" s="48"/>
      <c r="G291" s="1"/>
      <c r="H291" s="1"/>
      <c r="I291" s="1"/>
      <c r="J291" s="1"/>
      <c r="K291" s="1"/>
      <c r="L291" s="1"/>
      <c r="M291" s="1"/>
      <c r="N291" s="1"/>
      <c r="O291" s="1"/>
      <c r="P291" s="1"/>
      <c r="Q291" s="1"/>
      <c r="R291" s="1"/>
      <c r="S291" s="1"/>
      <c r="T291" s="1"/>
      <c r="U291" s="1"/>
      <c r="V291" s="1"/>
      <c r="W291" s="1"/>
      <c r="X291" s="1"/>
    </row>
    <row r="292" spans="1:24" ht="15.75" customHeight="1">
      <c r="A292" s="47"/>
      <c r="B292" s="48"/>
      <c r="C292" s="48"/>
      <c r="D292" s="48"/>
      <c r="E292" s="48"/>
      <c r="F292" s="48"/>
      <c r="G292" s="1"/>
      <c r="H292" s="1"/>
      <c r="I292" s="1"/>
      <c r="J292" s="1"/>
      <c r="K292" s="1"/>
      <c r="L292" s="1"/>
      <c r="M292" s="1"/>
      <c r="N292" s="1"/>
      <c r="O292" s="1"/>
      <c r="P292" s="1"/>
      <c r="Q292" s="1"/>
      <c r="R292" s="1"/>
      <c r="S292" s="1"/>
      <c r="T292" s="1"/>
      <c r="U292" s="1"/>
      <c r="V292" s="1"/>
      <c r="W292" s="1"/>
      <c r="X292" s="1"/>
    </row>
    <row r="293" spans="1:24" ht="15.75" customHeight="1">
      <c r="A293" s="47"/>
      <c r="B293" s="48"/>
      <c r="C293" s="48"/>
      <c r="D293" s="48"/>
      <c r="E293" s="48"/>
      <c r="F293" s="48"/>
      <c r="G293" s="1"/>
      <c r="H293" s="1"/>
      <c r="I293" s="1"/>
      <c r="J293" s="1"/>
      <c r="K293" s="1"/>
      <c r="L293" s="1"/>
      <c r="M293" s="1"/>
      <c r="N293" s="1"/>
      <c r="O293" s="1"/>
      <c r="P293" s="1"/>
      <c r="Q293" s="1"/>
      <c r="R293" s="1"/>
      <c r="S293" s="1"/>
      <c r="T293" s="1"/>
      <c r="U293" s="1"/>
      <c r="V293" s="1"/>
      <c r="W293" s="1"/>
      <c r="X293" s="1"/>
    </row>
    <row r="294" spans="1:24" ht="15.75" customHeight="1">
      <c r="A294" s="47"/>
      <c r="B294" s="48"/>
      <c r="C294" s="48"/>
      <c r="D294" s="48"/>
      <c r="E294" s="48"/>
      <c r="F294" s="48"/>
      <c r="G294" s="1"/>
      <c r="H294" s="1"/>
      <c r="I294" s="1"/>
      <c r="J294" s="1"/>
      <c r="K294" s="1"/>
      <c r="L294" s="1"/>
      <c r="M294" s="1"/>
      <c r="N294" s="1"/>
      <c r="O294" s="1"/>
      <c r="P294" s="1"/>
      <c r="Q294" s="1"/>
      <c r="R294" s="1"/>
      <c r="S294" s="1"/>
      <c r="T294" s="1"/>
      <c r="U294" s="1"/>
      <c r="V294" s="1"/>
      <c r="W294" s="1"/>
      <c r="X294" s="1"/>
    </row>
    <row r="295" spans="1:24" ht="15.75" customHeight="1">
      <c r="A295" s="47"/>
      <c r="B295" s="48"/>
      <c r="C295" s="48"/>
      <c r="D295" s="48"/>
      <c r="E295" s="48"/>
      <c r="F295" s="48"/>
      <c r="G295" s="1"/>
      <c r="H295" s="1"/>
      <c r="I295" s="1"/>
      <c r="J295" s="1"/>
      <c r="K295" s="1"/>
      <c r="L295" s="1"/>
      <c r="M295" s="1"/>
      <c r="N295" s="1"/>
      <c r="O295" s="1"/>
      <c r="P295" s="1"/>
      <c r="Q295" s="1"/>
      <c r="R295" s="1"/>
      <c r="S295" s="1"/>
      <c r="T295" s="1"/>
      <c r="U295" s="1"/>
      <c r="V295" s="1"/>
      <c r="W295" s="1"/>
      <c r="X295" s="1"/>
    </row>
    <row r="296" spans="1:24" ht="15.75" customHeight="1">
      <c r="A296" s="47"/>
      <c r="B296" s="48"/>
      <c r="C296" s="48"/>
      <c r="D296" s="48"/>
      <c r="E296" s="48"/>
      <c r="F296" s="48"/>
      <c r="G296" s="1"/>
      <c r="H296" s="1"/>
      <c r="I296" s="1"/>
      <c r="J296" s="1"/>
      <c r="K296" s="1"/>
      <c r="L296" s="1"/>
      <c r="M296" s="1"/>
      <c r="N296" s="1"/>
      <c r="O296" s="1"/>
      <c r="P296" s="1"/>
      <c r="Q296" s="1"/>
      <c r="R296" s="1"/>
      <c r="S296" s="1"/>
      <c r="T296" s="1"/>
      <c r="U296" s="1"/>
      <c r="V296" s="1"/>
      <c r="W296" s="1"/>
      <c r="X296" s="1"/>
    </row>
    <row r="297" spans="1:24" ht="15.75" customHeight="1">
      <c r="A297" s="47"/>
      <c r="B297" s="48"/>
      <c r="C297" s="48"/>
      <c r="D297" s="48"/>
      <c r="E297" s="48"/>
      <c r="F297" s="48"/>
      <c r="G297" s="1"/>
      <c r="H297" s="1"/>
      <c r="I297" s="1"/>
      <c r="J297" s="1"/>
      <c r="K297" s="1"/>
      <c r="L297" s="1"/>
      <c r="M297" s="1"/>
      <c r="N297" s="1"/>
      <c r="O297" s="1"/>
      <c r="P297" s="1"/>
      <c r="Q297" s="1"/>
      <c r="R297" s="1"/>
      <c r="S297" s="1"/>
      <c r="T297" s="1"/>
      <c r="U297" s="1"/>
      <c r="V297" s="1"/>
      <c r="W297" s="1"/>
      <c r="X297" s="1"/>
    </row>
    <row r="298" spans="1:24" ht="15.75" customHeight="1">
      <c r="A298" s="47"/>
      <c r="B298" s="48"/>
      <c r="C298" s="48"/>
      <c r="D298" s="48"/>
      <c r="E298" s="48"/>
      <c r="F298" s="48"/>
      <c r="G298" s="1"/>
      <c r="H298" s="1"/>
      <c r="I298" s="1"/>
      <c r="J298" s="1"/>
      <c r="K298" s="1"/>
      <c r="L298" s="1"/>
      <c r="M298" s="1"/>
      <c r="N298" s="1"/>
      <c r="O298" s="1"/>
      <c r="P298" s="1"/>
      <c r="Q298" s="1"/>
      <c r="R298" s="1"/>
      <c r="S298" s="1"/>
      <c r="T298" s="1"/>
      <c r="U298" s="1"/>
      <c r="V298" s="1"/>
      <c r="W298" s="1"/>
      <c r="X298" s="1"/>
    </row>
    <row r="299" spans="1:24" ht="15.75" customHeight="1"/>
    <row r="300" spans="1:24" ht="15.75" customHeight="1"/>
    <row r="301" spans="1:24" ht="15.75" customHeight="1"/>
    <row r="302" spans="1:24" ht="15.75" customHeight="1"/>
    <row r="303" spans="1:24" ht="15.75" customHeight="1"/>
    <row r="304" spans="1:2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V8"/>
    <mergeCell ref="A9:V9"/>
    <mergeCell ref="A98:T98"/>
    <mergeCell ref="A2:V2"/>
    <mergeCell ref="A4:V4"/>
    <mergeCell ref="A5:V5"/>
    <mergeCell ref="A6:V6"/>
    <mergeCell ref="A7:V7"/>
  </mergeCells>
  <hyperlinks>
    <hyperlink ref="H12" r:id="rId1" xr:uid="{00000000-0004-0000-0100-000000000000}"/>
    <hyperlink ref="I12" r:id="rId2" xr:uid="{00000000-0004-0000-0100-000001000000}"/>
    <hyperlink ref="H13" r:id="rId3" xr:uid="{00000000-0004-0000-0100-000002000000}"/>
    <hyperlink ref="I13" r:id="rId4" xr:uid="{00000000-0004-0000-0100-000003000000}"/>
    <hyperlink ref="H14" r:id="rId5" xr:uid="{00000000-0004-0000-0100-000004000000}"/>
    <hyperlink ref="I14" r:id="rId6" xr:uid="{00000000-0004-0000-0100-000005000000}"/>
    <hyperlink ref="H15" r:id="rId7" xr:uid="{00000000-0004-0000-0100-000006000000}"/>
    <hyperlink ref="I15" r:id="rId8" xr:uid="{00000000-0004-0000-0100-000007000000}"/>
    <hyperlink ref="H16" r:id="rId9" xr:uid="{00000000-0004-0000-0100-000008000000}"/>
    <hyperlink ref="I16" r:id="rId10" xr:uid="{00000000-0004-0000-0100-000009000000}"/>
    <hyperlink ref="H17" r:id="rId11" xr:uid="{00000000-0004-0000-0100-00000A000000}"/>
    <hyperlink ref="I17" r:id="rId12" xr:uid="{00000000-0004-0000-0100-00000B000000}"/>
    <hyperlink ref="H18" r:id="rId13" xr:uid="{00000000-0004-0000-0100-00000C000000}"/>
    <hyperlink ref="I18" r:id="rId14" xr:uid="{00000000-0004-0000-0100-00000D000000}"/>
    <hyperlink ref="H19" r:id="rId15" xr:uid="{00000000-0004-0000-0100-00000E000000}"/>
    <hyperlink ref="I19" r:id="rId16" xr:uid="{00000000-0004-0000-0100-00000F000000}"/>
    <hyperlink ref="H20" r:id="rId17" xr:uid="{00000000-0004-0000-0100-000010000000}"/>
    <hyperlink ref="I20" r:id="rId18" xr:uid="{00000000-0004-0000-0100-000011000000}"/>
    <hyperlink ref="H21" r:id="rId19" xr:uid="{00000000-0004-0000-0100-000012000000}"/>
    <hyperlink ref="I21" r:id="rId20" xr:uid="{00000000-0004-0000-0100-000013000000}"/>
    <hyperlink ref="H22" r:id="rId21" xr:uid="{00000000-0004-0000-0100-000014000000}"/>
    <hyperlink ref="I22" r:id="rId22" xr:uid="{00000000-0004-0000-0100-000015000000}"/>
    <hyperlink ref="H23" r:id="rId23" xr:uid="{00000000-0004-0000-0100-000016000000}"/>
    <hyperlink ref="I23" r:id="rId24" xr:uid="{00000000-0004-0000-0100-000017000000}"/>
    <hyperlink ref="H24" r:id="rId25" xr:uid="{00000000-0004-0000-0100-000018000000}"/>
    <hyperlink ref="I24" r:id="rId26" xr:uid="{00000000-0004-0000-0100-000019000000}"/>
    <hyperlink ref="H25" r:id="rId27" xr:uid="{00000000-0004-0000-0100-00001A000000}"/>
    <hyperlink ref="I25" r:id="rId28" xr:uid="{00000000-0004-0000-0100-00001B000000}"/>
    <hyperlink ref="H26" r:id="rId29" xr:uid="{00000000-0004-0000-0100-00001C000000}"/>
    <hyperlink ref="I26" r:id="rId30" xr:uid="{00000000-0004-0000-0100-00001D000000}"/>
    <hyperlink ref="H27" r:id="rId31" xr:uid="{00000000-0004-0000-0100-00001E000000}"/>
    <hyperlink ref="I27" r:id="rId32" xr:uid="{00000000-0004-0000-0100-00001F000000}"/>
    <hyperlink ref="H28" r:id="rId33" xr:uid="{00000000-0004-0000-0100-000020000000}"/>
    <hyperlink ref="I28" r:id="rId34" xr:uid="{00000000-0004-0000-0100-000021000000}"/>
    <hyperlink ref="H29" r:id="rId35" xr:uid="{00000000-0004-0000-0100-000022000000}"/>
    <hyperlink ref="I29" r:id="rId36" xr:uid="{00000000-0004-0000-0100-000023000000}"/>
    <hyperlink ref="H30" r:id="rId37" xr:uid="{00000000-0004-0000-0100-000024000000}"/>
    <hyperlink ref="I30" r:id="rId38" xr:uid="{00000000-0004-0000-0100-000025000000}"/>
    <hyperlink ref="H31" r:id="rId39" xr:uid="{00000000-0004-0000-0100-000026000000}"/>
    <hyperlink ref="I31" r:id="rId40" xr:uid="{00000000-0004-0000-0100-000027000000}"/>
    <hyperlink ref="H32" r:id="rId41" xr:uid="{00000000-0004-0000-0100-000028000000}"/>
    <hyperlink ref="I32" r:id="rId42" xr:uid="{00000000-0004-0000-0100-000029000000}"/>
    <hyperlink ref="H33" r:id="rId43" xr:uid="{00000000-0004-0000-0100-00002A000000}"/>
    <hyperlink ref="I33" r:id="rId44" xr:uid="{00000000-0004-0000-0100-00002B000000}"/>
    <hyperlink ref="H34" r:id="rId45" xr:uid="{00000000-0004-0000-0100-00002C000000}"/>
    <hyperlink ref="I34" r:id="rId46" xr:uid="{00000000-0004-0000-0100-00002D000000}"/>
    <hyperlink ref="H35" r:id="rId47" xr:uid="{00000000-0004-0000-0100-00002E000000}"/>
    <hyperlink ref="I35" r:id="rId48" xr:uid="{00000000-0004-0000-0100-00002F000000}"/>
    <hyperlink ref="H36" r:id="rId49" xr:uid="{00000000-0004-0000-0100-000030000000}"/>
    <hyperlink ref="I36" r:id="rId50" xr:uid="{00000000-0004-0000-0100-000031000000}"/>
    <hyperlink ref="H37" r:id="rId51" xr:uid="{00000000-0004-0000-0100-000032000000}"/>
    <hyperlink ref="I37" r:id="rId52" xr:uid="{00000000-0004-0000-0100-000033000000}"/>
    <hyperlink ref="H38" r:id="rId53" xr:uid="{00000000-0004-0000-0100-000034000000}"/>
    <hyperlink ref="I38" r:id="rId54" xr:uid="{00000000-0004-0000-0100-000035000000}"/>
    <hyperlink ref="H39" r:id="rId55" xr:uid="{00000000-0004-0000-0100-000036000000}"/>
    <hyperlink ref="I39" r:id="rId56" xr:uid="{00000000-0004-0000-0100-000037000000}"/>
    <hyperlink ref="J39" r:id="rId57" xr:uid="{00000000-0004-0000-0100-000038000000}"/>
    <hyperlink ref="H40" r:id="rId58" xr:uid="{00000000-0004-0000-0100-000039000000}"/>
    <hyperlink ref="I40" r:id="rId59" xr:uid="{00000000-0004-0000-0100-00003A000000}"/>
    <hyperlink ref="H41" r:id="rId60" xr:uid="{00000000-0004-0000-0100-00003B000000}"/>
    <hyperlink ref="H42" r:id="rId61" xr:uid="{00000000-0004-0000-0100-00003C000000}"/>
    <hyperlink ref="I42" r:id="rId62" xr:uid="{00000000-0004-0000-0100-00003D000000}"/>
    <hyperlink ref="H43" r:id="rId63" xr:uid="{00000000-0004-0000-0100-00003E000000}"/>
    <hyperlink ref="I43" r:id="rId64" xr:uid="{00000000-0004-0000-0100-00003F000000}"/>
    <hyperlink ref="H44" r:id="rId65" xr:uid="{00000000-0004-0000-0100-000040000000}"/>
    <hyperlink ref="A45" r:id="rId66" xr:uid="{00000000-0004-0000-0100-000041000000}"/>
    <hyperlink ref="H45" r:id="rId67" xr:uid="{00000000-0004-0000-0100-000042000000}"/>
    <hyperlink ref="J45" r:id="rId68" xr:uid="{00000000-0004-0000-0100-000043000000}"/>
    <hyperlink ref="I46" r:id="rId69" xr:uid="{00000000-0004-0000-0100-000044000000}"/>
    <hyperlink ref="I47" r:id="rId70" xr:uid="{00000000-0004-0000-0100-000045000000}"/>
    <hyperlink ref="I48" r:id="rId71" xr:uid="{00000000-0004-0000-0100-000046000000}"/>
    <hyperlink ref="H51" r:id="rId72" xr:uid="{00000000-0004-0000-0100-000047000000}"/>
    <hyperlink ref="I51" r:id="rId73" xr:uid="{00000000-0004-0000-0100-000048000000}"/>
    <hyperlink ref="H52" r:id="rId74" xr:uid="{00000000-0004-0000-0100-000049000000}"/>
    <hyperlink ref="I52" r:id="rId75" xr:uid="{00000000-0004-0000-0100-00004A000000}"/>
    <hyperlink ref="J53" r:id="rId76" xr:uid="{00000000-0004-0000-0100-00004B000000}"/>
    <hyperlink ref="H54" r:id="rId77" xr:uid="{00000000-0004-0000-0100-00004C000000}"/>
    <hyperlink ref="I54" r:id="rId78" xr:uid="{00000000-0004-0000-0100-00004D000000}"/>
    <hyperlink ref="H55" r:id="rId79" xr:uid="{00000000-0004-0000-0100-00004E000000}"/>
    <hyperlink ref="I55" r:id="rId80" xr:uid="{00000000-0004-0000-0100-00004F000000}"/>
    <hyperlink ref="I56" r:id="rId81" xr:uid="{00000000-0004-0000-0100-000050000000}"/>
    <hyperlink ref="J56" r:id="rId82" xr:uid="{00000000-0004-0000-0100-000051000000}"/>
    <hyperlink ref="H57" r:id="rId83" xr:uid="{00000000-0004-0000-0100-000052000000}"/>
    <hyperlink ref="I57" r:id="rId84" xr:uid="{00000000-0004-0000-0100-000053000000}"/>
    <hyperlink ref="H58" r:id="rId85" xr:uid="{00000000-0004-0000-0100-000054000000}"/>
    <hyperlink ref="I58" r:id="rId86" xr:uid="{00000000-0004-0000-0100-000055000000}"/>
    <hyperlink ref="H59" r:id="rId87" xr:uid="{00000000-0004-0000-0100-000056000000}"/>
    <hyperlink ref="I59" r:id="rId88" xr:uid="{00000000-0004-0000-0100-000057000000}"/>
    <hyperlink ref="J59" r:id="rId89" xr:uid="{00000000-0004-0000-0100-000058000000}"/>
    <hyperlink ref="H60" r:id="rId90" xr:uid="{00000000-0004-0000-0100-000059000000}"/>
    <hyperlink ref="I60" r:id="rId91" xr:uid="{00000000-0004-0000-0100-00005A000000}"/>
    <hyperlink ref="H61" r:id="rId92" xr:uid="{00000000-0004-0000-0100-00005B000000}"/>
    <hyperlink ref="I61" r:id="rId93" xr:uid="{00000000-0004-0000-0100-00005C000000}"/>
    <hyperlink ref="H62" r:id="rId94" xr:uid="{00000000-0004-0000-0100-00005D000000}"/>
    <hyperlink ref="I62" r:id="rId95" xr:uid="{00000000-0004-0000-0100-00005E000000}"/>
    <hyperlink ref="H63" r:id="rId96" xr:uid="{00000000-0004-0000-0100-00005F000000}"/>
    <hyperlink ref="I63" r:id="rId97" xr:uid="{00000000-0004-0000-0100-000060000000}"/>
    <hyperlink ref="J63" r:id="rId98" xr:uid="{00000000-0004-0000-0100-000061000000}"/>
    <hyperlink ref="A64" r:id="rId99" xr:uid="{00000000-0004-0000-0100-000062000000}"/>
    <hyperlink ref="J64" r:id="rId100" xr:uid="{00000000-0004-0000-0100-000063000000}"/>
    <hyperlink ref="H65" r:id="rId101" xr:uid="{00000000-0004-0000-0100-000064000000}"/>
    <hyperlink ref="J65" r:id="rId102" xr:uid="{00000000-0004-0000-0100-000065000000}"/>
    <hyperlink ref="H66" r:id="rId103" xr:uid="{00000000-0004-0000-0100-000066000000}"/>
    <hyperlink ref="I66" r:id="rId104" xr:uid="{00000000-0004-0000-0100-000067000000}"/>
    <hyperlink ref="J66" r:id="rId105" xr:uid="{00000000-0004-0000-0100-000068000000}"/>
    <hyperlink ref="H67" r:id="rId106" xr:uid="{00000000-0004-0000-0100-000069000000}"/>
    <hyperlink ref="I67" r:id="rId107" xr:uid="{00000000-0004-0000-0100-00006A000000}"/>
    <hyperlink ref="H69" r:id="rId108" xr:uid="{00000000-0004-0000-0100-00006B000000}"/>
    <hyperlink ref="I69" r:id="rId109" xr:uid="{00000000-0004-0000-0100-00006C000000}"/>
    <hyperlink ref="H70" r:id="rId110" xr:uid="{00000000-0004-0000-0100-00006D000000}"/>
    <hyperlink ref="I70" r:id="rId111" xr:uid="{00000000-0004-0000-0100-00006E000000}"/>
    <hyperlink ref="J70" r:id="rId112" xr:uid="{00000000-0004-0000-0100-00006F000000}"/>
    <hyperlink ref="A71" r:id="rId113" xr:uid="{00000000-0004-0000-0100-000070000000}"/>
    <hyperlink ref="J71" r:id="rId114" xr:uid="{00000000-0004-0000-0100-000071000000}"/>
    <hyperlink ref="H72" r:id="rId115" xr:uid="{00000000-0004-0000-0100-000072000000}"/>
    <hyperlink ref="I72" r:id="rId116" xr:uid="{00000000-0004-0000-0100-000073000000}"/>
    <hyperlink ref="H73" r:id="rId117" xr:uid="{00000000-0004-0000-0100-000074000000}"/>
    <hyperlink ref="J73" r:id="rId118" xr:uid="{00000000-0004-0000-0100-000075000000}"/>
    <hyperlink ref="H74" r:id="rId119" xr:uid="{00000000-0004-0000-0100-000076000000}"/>
    <hyperlink ref="I74" r:id="rId120" xr:uid="{00000000-0004-0000-0100-000077000000}"/>
    <hyperlink ref="J74" r:id="rId121" xr:uid="{00000000-0004-0000-0100-000078000000}"/>
    <hyperlink ref="H75" r:id="rId122" xr:uid="{00000000-0004-0000-0100-000079000000}"/>
    <hyperlink ref="J75" r:id="rId123" xr:uid="{00000000-0004-0000-0100-00007A000000}"/>
    <hyperlink ref="J76" r:id="rId124" xr:uid="{00000000-0004-0000-0100-00007B000000}"/>
    <hyperlink ref="H77" r:id="rId125" xr:uid="{00000000-0004-0000-0100-00007C000000}"/>
    <hyperlink ref="I77" r:id="rId126" xr:uid="{00000000-0004-0000-0100-00007D000000}"/>
    <hyperlink ref="J77" r:id="rId127" xr:uid="{00000000-0004-0000-0100-00007E000000}"/>
    <hyperlink ref="H78" r:id="rId128" xr:uid="{00000000-0004-0000-0100-00007F000000}"/>
    <hyperlink ref="I78" r:id="rId129" xr:uid="{00000000-0004-0000-0100-000080000000}"/>
    <hyperlink ref="J79" r:id="rId130" xr:uid="{00000000-0004-0000-0100-000081000000}"/>
    <hyperlink ref="I80" r:id="rId131" xr:uid="{00000000-0004-0000-0100-000082000000}"/>
    <hyperlink ref="I81" r:id="rId132" xr:uid="{00000000-0004-0000-0100-000083000000}"/>
    <hyperlink ref="I82" r:id="rId133" xr:uid="{00000000-0004-0000-0100-000084000000}"/>
    <hyperlink ref="I83" r:id="rId134" xr:uid="{00000000-0004-0000-0100-000085000000}"/>
    <hyperlink ref="I84" r:id="rId135" xr:uid="{00000000-0004-0000-0100-000086000000}"/>
    <hyperlink ref="H87" r:id="rId136" xr:uid="{00000000-0004-0000-0100-000087000000}"/>
    <hyperlink ref="I87" r:id="rId137" xr:uid="{00000000-0004-0000-0100-000088000000}"/>
    <hyperlink ref="H88" r:id="rId138" xr:uid="{00000000-0004-0000-0100-000089000000}"/>
    <hyperlink ref="I88" r:id="rId139" xr:uid="{00000000-0004-0000-0100-00008A000000}"/>
    <hyperlink ref="H89" r:id="rId140" xr:uid="{00000000-0004-0000-0100-00008B000000}"/>
    <hyperlink ref="I89" r:id="rId141" xr:uid="{00000000-0004-0000-0100-00008C000000}"/>
    <hyperlink ref="J89" r:id="rId142" xr:uid="{00000000-0004-0000-0100-00008D000000}"/>
    <hyperlink ref="H90" r:id="rId143" xr:uid="{00000000-0004-0000-0100-00008E000000}"/>
    <hyperlink ref="I90" r:id="rId144" xr:uid="{00000000-0004-0000-0100-00008F000000}"/>
    <hyperlink ref="H91" r:id="rId145" xr:uid="{00000000-0004-0000-0100-000090000000}"/>
    <hyperlink ref="I91" r:id="rId146" xr:uid="{00000000-0004-0000-0100-000091000000}"/>
    <hyperlink ref="J91" r:id="rId147" xr:uid="{00000000-0004-0000-0100-000092000000}"/>
  </hyperlink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AD1000"/>
  <sheetViews>
    <sheetView workbookViewId="0"/>
  </sheetViews>
  <sheetFormatPr defaultColWidth="14.3984375" defaultRowHeight="15" customHeight="1"/>
  <cols>
    <col min="1" max="1" width="22" customWidth="1"/>
    <col min="2" max="2" width="18.265625" customWidth="1"/>
    <col min="3" max="3" width="19" customWidth="1"/>
    <col min="4" max="4" width="19.86328125" customWidth="1"/>
    <col min="5" max="5" width="18.1328125" customWidth="1"/>
    <col min="6" max="6" width="26.3984375" customWidth="1"/>
    <col min="7" max="7" width="11.3984375" customWidth="1"/>
    <col min="8" max="12" width="10.86328125" customWidth="1"/>
    <col min="13" max="13" width="13.265625" customWidth="1"/>
    <col min="14" max="30" width="8" customWidth="1"/>
  </cols>
  <sheetData>
    <row r="1" spans="1:30" ht="14.25">
      <c r="A1" s="47"/>
      <c r="B1" s="48"/>
      <c r="C1" s="48"/>
      <c r="D1" s="1"/>
      <c r="E1" s="1"/>
      <c r="F1" s="1"/>
      <c r="G1" s="1"/>
      <c r="H1" s="1"/>
      <c r="I1" s="1"/>
      <c r="J1" s="1"/>
      <c r="K1" s="1"/>
      <c r="L1" s="1"/>
    </row>
    <row r="2" spans="1:30" ht="15.75" customHeight="1">
      <c r="A2" s="283" t="s">
        <v>4142</v>
      </c>
      <c r="B2" s="276"/>
      <c r="C2" s="276"/>
      <c r="D2" s="276"/>
      <c r="E2" s="276"/>
      <c r="F2" s="276"/>
      <c r="G2" s="276"/>
      <c r="H2" s="276"/>
      <c r="I2" s="276"/>
      <c r="J2" s="276"/>
      <c r="K2" s="276"/>
      <c r="L2" s="277"/>
      <c r="M2" s="50"/>
      <c r="N2" s="50"/>
      <c r="O2" s="50"/>
      <c r="P2" s="50"/>
      <c r="Q2" s="50"/>
      <c r="R2" s="50"/>
      <c r="S2" s="50"/>
      <c r="T2" s="50"/>
      <c r="U2" s="50"/>
      <c r="V2" s="50"/>
      <c r="W2" s="50"/>
      <c r="X2" s="50"/>
      <c r="Y2" s="50"/>
      <c r="Z2" s="50"/>
      <c r="AA2" s="50"/>
      <c r="AB2" s="50"/>
      <c r="AC2" s="50"/>
      <c r="AD2" s="50"/>
    </row>
    <row r="3" spans="1:30" ht="15.4">
      <c r="A3" s="123"/>
      <c r="B3" s="123"/>
      <c r="C3" s="123"/>
      <c r="D3" s="123"/>
      <c r="E3" s="123"/>
      <c r="F3" s="123"/>
      <c r="G3" s="123"/>
      <c r="H3" s="123"/>
      <c r="I3" s="123"/>
      <c r="J3" s="123"/>
      <c r="K3" s="123"/>
      <c r="L3" s="123"/>
      <c r="M3" s="50"/>
      <c r="N3" s="50"/>
      <c r="O3" s="50"/>
      <c r="P3" s="50"/>
      <c r="Q3" s="50"/>
      <c r="R3" s="50"/>
      <c r="S3" s="50"/>
      <c r="T3" s="50"/>
      <c r="U3" s="50"/>
      <c r="V3" s="50"/>
      <c r="W3" s="50"/>
      <c r="X3" s="50"/>
      <c r="Y3" s="50"/>
      <c r="Z3" s="50"/>
      <c r="AA3" s="50"/>
      <c r="AB3" s="50"/>
      <c r="AC3" s="50"/>
      <c r="AD3" s="50"/>
    </row>
    <row r="4" spans="1:30" ht="26.25" customHeight="1">
      <c r="A4" s="275" t="s">
        <v>4143</v>
      </c>
      <c r="B4" s="276"/>
      <c r="C4" s="276"/>
      <c r="D4" s="276"/>
      <c r="E4" s="276"/>
      <c r="F4" s="276"/>
      <c r="G4" s="276"/>
      <c r="H4" s="276"/>
      <c r="I4" s="276"/>
      <c r="J4" s="276"/>
      <c r="K4" s="276"/>
      <c r="L4" s="277"/>
      <c r="M4" s="50"/>
      <c r="N4" s="50"/>
      <c r="O4" s="50"/>
      <c r="P4" s="50"/>
      <c r="Q4" s="50"/>
      <c r="R4" s="50"/>
      <c r="S4" s="50"/>
      <c r="T4" s="50"/>
      <c r="U4" s="50"/>
      <c r="V4" s="50"/>
      <c r="W4" s="50"/>
      <c r="X4" s="50"/>
      <c r="Y4" s="50"/>
      <c r="Z4" s="50"/>
      <c r="AA4" s="50"/>
      <c r="AB4" s="50"/>
      <c r="AC4" s="50"/>
      <c r="AD4" s="50"/>
    </row>
    <row r="5" spans="1:30" ht="14.25">
      <c r="A5" s="275" t="s">
        <v>4144</v>
      </c>
      <c r="B5" s="276"/>
      <c r="C5" s="276"/>
      <c r="D5" s="276"/>
      <c r="E5" s="276"/>
      <c r="F5" s="276"/>
      <c r="G5" s="276"/>
      <c r="H5" s="276"/>
      <c r="I5" s="276"/>
      <c r="J5" s="276"/>
      <c r="K5" s="276"/>
      <c r="L5" s="277"/>
      <c r="M5" s="50"/>
      <c r="N5" s="50"/>
      <c r="O5" s="50"/>
      <c r="P5" s="50"/>
      <c r="Q5" s="50"/>
      <c r="R5" s="50"/>
      <c r="S5" s="50"/>
      <c r="T5" s="50"/>
      <c r="U5" s="50"/>
      <c r="V5" s="50"/>
      <c r="W5" s="50"/>
      <c r="X5" s="50"/>
      <c r="Y5" s="50"/>
      <c r="Z5" s="50"/>
      <c r="AA5" s="50"/>
      <c r="AB5" s="50"/>
      <c r="AC5" s="50"/>
      <c r="AD5" s="50"/>
    </row>
    <row r="6" spans="1:30" ht="15.75" customHeight="1">
      <c r="A6" s="275" t="s">
        <v>4145</v>
      </c>
      <c r="B6" s="276"/>
      <c r="C6" s="276"/>
      <c r="D6" s="276"/>
      <c r="E6" s="276"/>
      <c r="F6" s="276"/>
      <c r="G6" s="276"/>
      <c r="H6" s="276"/>
      <c r="I6" s="276"/>
      <c r="J6" s="276"/>
      <c r="K6" s="276"/>
      <c r="L6" s="277"/>
      <c r="M6" s="50"/>
      <c r="N6" s="50"/>
      <c r="O6" s="50"/>
      <c r="P6" s="50"/>
      <c r="Q6" s="50"/>
      <c r="R6" s="50"/>
      <c r="S6" s="50"/>
      <c r="T6" s="50"/>
      <c r="U6" s="50"/>
      <c r="V6" s="50"/>
      <c r="W6" s="50"/>
      <c r="X6" s="50"/>
      <c r="Y6" s="50"/>
      <c r="Z6" s="50"/>
      <c r="AA6" s="50"/>
      <c r="AB6" s="50"/>
      <c r="AC6" s="50"/>
      <c r="AD6" s="50"/>
    </row>
    <row r="7" spans="1:30" ht="30" customHeight="1">
      <c r="A7" s="275" t="s">
        <v>4146</v>
      </c>
      <c r="B7" s="276"/>
      <c r="C7" s="276"/>
      <c r="D7" s="276"/>
      <c r="E7" s="276"/>
      <c r="F7" s="276"/>
      <c r="G7" s="276"/>
      <c r="H7" s="276"/>
      <c r="I7" s="276"/>
      <c r="J7" s="276"/>
      <c r="K7" s="276"/>
      <c r="L7" s="277"/>
      <c r="M7" s="50"/>
      <c r="N7" s="50"/>
      <c r="O7" s="50"/>
      <c r="P7" s="50"/>
      <c r="Q7" s="50"/>
      <c r="R7" s="50"/>
      <c r="S7" s="50"/>
      <c r="T7" s="50"/>
      <c r="U7" s="50"/>
      <c r="V7" s="50"/>
      <c r="W7" s="50"/>
      <c r="X7" s="50"/>
      <c r="Y7" s="50"/>
      <c r="Z7" s="50"/>
      <c r="AA7" s="50"/>
      <c r="AB7" s="50"/>
      <c r="AC7" s="50"/>
      <c r="AD7" s="50"/>
    </row>
    <row r="8" spans="1:30" ht="80.25" customHeight="1">
      <c r="A8" s="275" t="s">
        <v>4147</v>
      </c>
      <c r="B8" s="276"/>
      <c r="C8" s="276"/>
      <c r="D8" s="276"/>
      <c r="E8" s="276"/>
      <c r="F8" s="276"/>
      <c r="G8" s="276"/>
      <c r="H8" s="276"/>
      <c r="I8" s="276"/>
      <c r="J8" s="276"/>
      <c r="K8" s="276"/>
      <c r="L8" s="277"/>
      <c r="M8" s="50"/>
      <c r="N8" s="50"/>
      <c r="O8" s="50"/>
      <c r="P8" s="50"/>
      <c r="Q8" s="50"/>
      <c r="R8" s="50"/>
      <c r="S8" s="50"/>
      <c r="T8" s="50"/>
      <c r="U8" s="50"/>
      <c r="V8" s="50"/>
      <c r="W8" s="50"/>
      <c r="X8" s="50"/>
      <c r="Y8" s="50"/>
      <c r="Z8" s="50"/>
      <c r="AA8" s="50"/>
      <c r="AB8" s="50"/>
      <c r="AC8" s="50"/>
      <c r="AD8" s="50"/>
    </row>
    <row r="9" spans="1:30" ht="14.25">
      <c r="A9" s="53"/>
      <c r="B9" s="54"/>
      <c r="C9" s="54"/>
      <c r="D9" s="53"/>
      <c r="E9" s="53"/>
      <c r="F9" s="53"/>
      <c r="G9" s="53"/>
      <c r="H9" s="53"/>
      <c r="I9" s="53"/>
      <c r="J9" s="53"/>
      <c r="K9" s="53"/>
      <c r="L9" s="53"/>
      <c r="M9" s="50"/>
      <c r="N9" s="50"/>
      <c r="O9" s="50"/>
      <c r="P9" s="50"/>
      <c r="Q9" s="50"/>
      <c r="R9" s="50"/>
      <c r="S9" s="50"/>
      <c r="T9" s="50"/>
      <c r="U9" s="50"/>
      <c r="V9" s="50"/>
      <c r="W9" s="50"/>
      <c r="X9" s="50"/>
      <c r="Y9" s="50"/>
      <c r="Z9" s="50"/>
      <c r="AA9" s="50"/>
      <c r="AB9" s="50"/>
      <c r="AC9" s="50"/>
      <c r="AD9" s="50"/>
    </row>
    <row r="10" spans="1:30" ht="51" customHeight="1">
      <c r="A10" s="113" t="s">
        <v>6</v>
      </c>
      <c r="B10" s="113" t="s">
        <v>748</v>
      </c>
      <c r="C10" s="113" t="s">
        <v>749</v>
      </c>
      <c r="D10" s="113" t="s">
        <v>750</v>
      </c>
      <c r="E10" s="113" t="s">
        <v>751</v>
      </c>
      <c r="F10" s="57" t="s">
        <v>7</v>
      </c>
      <c r="G10" s="113" t="s">
        <v>752</v>
      </c>
      <c r="H10" s="113" t="s">
        <v>753</v>
      </c>
      <c r="I10" s="113" t="s">
        <v>754</v>
      </c>
      <c r="J10" s="113" t="s">
        <v>755</v>
      </c>
      <c r="K10" s="113" t="s">
        <v>756</v>
      </c>
      <c r="L10" s="57" t="s">
        <v>162</v>
      </c>
      <c r="M10" s="60" t="s">
        <v>163</v>
      </c>
      <c r="N10" s="50"/>
      <c r="O10" s="50"/>
      <c r="P10" s="50"/>
      <c r="Q10" s="50"/>
      <c r="R10" s="50"/>
      <c r="S10" s="50"/>
      <c r="T10" s="50"/>
      <c r="U10" s="50"/>
      <c r="V10" s="50"/>
      <c r="W10" s="50"/>
      <c r="X10" s="50"/>
      <c r="Y10" s="50"/>
      <c r="Z10" s="50"/>
      <c r="AA10" s="50"/>
      <c r="AB10" s="50"/>
      <c r="AC10" s="50"/>
      <c r="AD10" s="50"/>
    </row>
    <row r="11" spans="1:30" ht="14.25">
      <c r="A11" s="95" t="s">
        <v>3510</v>
      </c>
      <c r="B11" s="124" t="s">
        <v>4148</v>
      </c>
      <c r="C11" s="70" t="s">
        <v>4149</v>
      </c>
      <c r="D11" s="70" t="s">
        <v>759</v>
      </c>
      <c r="E11" s="70" t="s">
        <v>3510</v>
      </c>
      <c r="F11" s="70" t="s">
        <v>51</v>
      </c>
      <c r="G11" s="194"/>
      <c r="H11" s="194">
        <v>2021</v>
      </c>
      <c r="I11" s="194">
        <v>2022</v>
      </c>
      <c r="J11" s="194">
        <v>1679600</v>
      </c>
      <c r="K11" s="194">
        <v>800</v>
      </c>
      <c r="L11" s="234">
        <v>800</v>
      </c>
      <c r="M11" s="95" t="s">
        <v>62</v>
      </c>
      <c r="N11" s="50"/>
      <c r="O11" s="50"/>
      <c r="P11" s="50"/>
      <c r="Q11" s="50"/>
      <c r="R11" s="50"/>
      <c r="S11" s="50"/>
      <c r="T11" s="50"/>
      <c r="U11" s="50"/>
      <c r="V11" s="50"/>
      <c r="W11" s="50"/>
      <c r="X11" s="50"/>
      <c r="Y11" s="50"/>
      <c r="Z11" s="50"/>
      <c r="AA11" s="50"/>
      <c r="AB11" s="50"/>
      <c r="AC11" s="50"/>
      <c r="AD11" s="50"/>
    </row>
    <row r="12" spans="1:30" ht="14.25">
      <c r="A12" s="106"/>
      <c r="B12" s="208"/>
      <c r="C12" s="101"/>
      <c r="D12" s="101"/>
      <c r="E12" s="101"/>
      <c r="F12" s="101"/>
      <c r="G12" s="102"/>
      <c r="H12" s="105"/>
      <c r="I12" s="105"/>
      <c r="J12" s="105"/>
      <c r="K12" s="105"/>
      <c r="L12" s="103"/>
    </row>
    <row r="13" spans="1:30" ht="14.25">
      <c r="A13" s="106"/>
      <c r="B13" s="208"/>
      <c r="C13" s="101"/>
      <c r="D13" s="101"/>
      <c r="E13" s="101"/>
      <c r="F13" s="101"/>
      <c r="G13" s="102"/>
      <c r="H13" s="102"/>
      <c r="I13" s="102"/>
      <c r="J13" s="102"/>
      <c r="K13" s="102"/>
      <c r="L13" s="103"/>
    </row>
    <row r="14" spans="1:30" ht="14.25">
      <c r="A14" s="106"/>
      <c r="B14" s="208"/>
      <c r="C14" s="101"/>
      <c r="D14" s="101"/>
      <c r="E14" s="101"/>
      <c r="F14" s="101"/>
      <c r="G14" s="102"/>
      <c r="H14" s="105"/>
      <c r="I14" s="105"/>
      <c r="J14" s="105"/>
      <c r="K14" s="105"/>
      <c r="L14" s="103"/>
    </row>
    <row r="15" spans="1:30" ht="14.25">
      <c r="A15" s="106"/>
      <c r="B15" s="208"/>
      <c r="C15" s="101"/>
      <c r="D15" s="101"/>
      <c r="E15" s="101"/>
      <c r="F15" s="101"/>
      <c r="G15" s="102"/>
      <c r="H15" s="105"/>
      <c r="I15" s="105"/>
      <c r="J15" s="105"/>
      <c r="K15" s="105"/>
      <c r="L15" s="103"/>
    </row>
    <row r="16" spans="1:30" ht="14.25">
      <c r="A16" s="106"/>
      <c r="B16" s="208"/>
      <c r="C16" s="101"/>
      <c r="D16" s="101"/>
      <c r="E16" s="101"/>
      <c r="F16" s="101"/>
      <c r="G16" s="102"/>
      <c r="H16" s="105"/>
      <c r="I16" s="105"/>
      <c r="J16" s="105"/>
      <c r="K16" s="105"/>
      <c r="L16" s="103"/>
    </row>
    <row r="17" spans="1:12" ht="14.25">
      <c r="A17" s="96" t="s">
        <v>121</v>
      </c>
      <c r="B17" s="48"/>
      <c r="C17" s="48"/>
      <c r="D17" s="1"/>
      <c r="E17" s="1"/>
      <c r="F17" s="1"/>
      <c r="G17" s="49"/>
      <c r="H17" s="97"/>
      <c r="I17" s="97"/>
      <c r="J17" s="97"/>
      <c r="K17" s="97"/>
      <c r="L17" s="97">
        <f>SUM(L11:L16)</f>
        <v>800</v>
      </c>
    </row>
    <row r="18" spans="1:12" ht="14.25">
      <c r="A18" s="47"/>
      <c r="B18" s="48"/>
      <c r="C18" s="48"/>
      <c r="D18" s="1"/>
      <c r="E18" s="1"/>
      <c r="F18" s="1"/>
      <c r="G18" s="1"/>
      <c r="H18" s="1"/>
      <c r="I18" s="1"/>
      <c r="J18" s="1"/>
      <c r="K18" s="1"/>
      <c r="L18" s="1"/>
    </row>
    <row r="19" spans="1:12" ht="14.25">
      <c r="A19" s="279" t="s">
        <v>726</v>
      </c>
      <c r="B19" s="280"/>
      <c r="C19" s="280"/>
      <c r="D19" s="280"/>
      <c r="E19" s="280"/>
      <c r="F19" s="280"/>
      <c r="G19" s="280"/>
      <c r="H19" s="280"/>
      <c r="I19" s="280"/>
      <c r="J19" s="280"/>
      <c r="K19" s="280"/>
      <c r="L19" s="281"/>
    </row>
    <row r="20" spans="1:12" ht="14.25">
      <c r="A20" s="47"/>
      <c r="B20" s="48"/>
      <c r="C20" s="48"/>
      <c r="D20" s="1"/>
      <c r="E20" s="1"/>
      <c r="F20" s="1"/>
      <c r="G20" s="1"/>
      <c r="H20" s="1"/>
      <c r="I20" s="1"/>
      <c r="J20" s="1"/>
      <c r="K20" s="1"/>
      <c r="L20" s="1"/>
    </row>
    <row r="21" spans="1:12" ht="15.75" customHeight="1">
      <c r="A21" s="47"/>
      <c r="B21" s="48"/>
      <c r="C21" s="48"/>
      <c r="D21" s="1"/>
      <c r="E21" s="1"/>
      <c r="F21" s="1"/>
      <c r="G21" s="1"/>
      <c r="H21" s="1"/>
      <c r="I21" s="1"/>
      <c r="J21" s="1"/>
      <c r="K21" s="1"/>
      <c r="L21" s="1"/>
    </row>
    <row r="22" spans="1:12" ht="15.75" customHeight="1">
      <c r="A22" s="47"/>
      <c r="B22" s="48"/>
      <c r="C22" s="48"/>
      <c r="D22" s="1"/>
      <c r="E22" s="1"/>
      <c r="F22" s="1"/>
      <c r="G22" s="1"/>
      <c r="H22" s="1"/>
      <c r="I22" s="1"/>
      <c r="J22" s="1"/>
      <c r="K22" s="1"/>
      <c r="L22" s="1"/>
    </row>
    <row r="23" spans="1:12" ht="15.75" customHeight="1">
      <c r="A23" s="47"/>
      <c r="B23" s="48"/>
      <c r="C23" s="48"/>
      <c r="D23" s="1"/>
      <c r="E23" s="1"/>
      <c r="F23" s="1"/>
      <c r="G23" s="1"/>
      <c r="H23" s="1"/>
      <c r="I23" s="1"/>
      <c r="J23" s="1"/>
      <c r="K23" s="1"/>
      <c r="L23" s="1"/>
    </row>
    <row r="24" spans="1:12" ht="15.75" customHeight="1">
      <c r="A24" s="47"/>
      <c r="B24" s="48"/>
      <c r="C24" s="48"/>
      <c r="D24" s="1"/>
      <c r="E24" s="1"/>
      <c r="F24" s="1"/>
      <c r="G24" s="1"/>
      <c r="H24" s="1"/>
      <c r="I24" s="1"/>
      <c r="J24" s="1"/>
      <c r="K24" s="1"/>
      <c r="L24" s="1"/>
    </row>
    <row r="25" spans="1:12" ht="15.75" customHeight="1">
      <c r="A25" s="47"/>
      <c r="B25" s="48"/>
      <c r="C25" s="48"/>
      <c r="D25" s="1"/>
      <c r="E25" s="1"/>
      <c r="F25" s="1"/>
      <c r="G25" s="1"/>
      <c r="H25" s="1"/>
      <c r="I25" s="1"/>
      <c r="J25" s="1"/>
      <c r="K25" s="1"/>
      <c r="L25" s="1"/>
    </row>
    <row r="26" spans="1:12" ht="15.75" customHeight="1">
      <c r="A26" s="47"/>
      <c r="B26" s="48"/>
      <c r="C26" s="48"/>
      <c r="D26" s="1"/>
      <c r="E26" s="1"/>
      <c r="F26" s="1"/>
      <c r="G26" s="1"/>
      <c r="H26" s="1"/>
      <c r="I26" s="1"/>
      <c r="J26" s="1"/>
      <c r="K26" s="1"/>
      <c r="L26" s="1"/>
    </row>
    <row r="27" spans="1:12" ht="15.75" customHeight="1">
      <c r="A27" s="47"/>
      <c r="B27" s="48"/>
      <c r="C27" s="48"/>
      <c r="D27" s="1"/>
      <c r="E27" s="1"/>
      <c r="F27" s="1"/>
      <c r="G27" s="1"/>
      <c r="H27" s="1"/>
      <c r="I27" s="1"/>
      <c r="J27" s="1"/>
      <c r="K27" s="1"/>
      <c r="L27" s="1"/>
    </row>
    <row r="28" spans="1:12" ht="15.75" customHeight="1">
      <c r="A28" s="47"/>
      <c r="B28" s="48"/>
      <c r="C28" s="48"/>
      <c r="D28" s="1"/>
      <c r="E28" s="1"/>
      <c r="F28" s="1"/>
      <c r="G28" s="1"/>
      <c r="H28" s="1"/>
      <c r="I28" s="1"/>
      <c r="J28" s="1"/>
      <c r="K28" s="1"/>
      <c r="L28" s="1"/>
    </row>
    <row r="29" spans="1:12" ht="15.75" customHeight="1">
      <c r="A29" s="47"/>
      <c r="B29" s="48"/>
      <c r="C29" s="48"/>
      <c r="D29" s="1"/>
      <c r="E29" s="1"/>
      <c r="F29" s="1"/>
      <c r="G29" s="1"/>
      <c r="H29" s="1"/>
      <c r="I29" s="1"/>
      <c r="J29" s="1"/>
      <c r="K29" s="1"/>
      <c r="L29" s="1"/>
    </row>
    <row r="30" spans="1:12" ht="15.75" customHeight="1">
      <c r="A30" s="47"/>
      <c r="B30" s="48"/>
      <c r="C30" s="48"/>
      <c r="D30" s="1"/>
      <c r="E30" s="1"/>
      <c r="F30" s="1"/>
      <c r="G30" s="1"/>
      <c r="H30" s="1"/>
      <c r="I30" s="1"/>
      <c r="J30" s="1"/>
      <c r="K30" s="1"/>
      <c r="L30" s="1"/>
    </row>
    <row r="31" spans="1:12" ht="15.75" customHeight="1">
      <c r="A31" s="47"/>
      <c r="B31" s="48"/>
      <c r="C31" s="48"/>
      <c r="D31" s="1"/>
      <c r="E31" s="1"/>
      <c r="F31" s="1"/>
      <c r="G31" s="1"/>
      <c r="H31" s="1"/>
      <c r="I31" s="1"/>
      <c r="J31" s="1"/>
      <c r="K31" s="1"/>
      <c r="L31" s="1"/>
    </row>
    <row r="32" spans="1:12" ht="15.75" customHeight="1">
      <c r="A32" s="47"/>
      <c r="B32" s="48"/>
      <c r="C32" s="48"/>
      <c r="D32" s="1"/>
      <c r="E32" s="1"/>
      <c r="F32" s="1"/>
      <c r="G32" s="1"/>
      <c r="H32" s="1"/>
      <c r="I32" s="1"/>
      <c r="J32" s="1"/>
      <c r="K32" s="1"/>
      <c r="L32" s="1"/>
    </row>
    <row r="33" spans="1:12" ht="15.75" customHeight="1">
      <c r="A33" s="47"/>
      <c r="B33" s="48"/>
      <c r="C33" s="48"/>
      <c r="D33" s="1"/>
      <c r="E33" s="1"/>
      <c r="F33" s="1"/>
      <c r="G33" s="1"/>
      <c r="H33" s="1"/>
      <c r="I33" s="1"/>
      <c r="J33" s="1"/>
      <c r="K33" s="1"/>
      <c r="L33" s="1"/>
    </row>
    <row r="34" spans="1:12" ht="15.75" customHeight="1">
      <c r="A34" s="47"/>
      <c r="B34" s="48"/>
      <c r="C34" s="48"/>
      <c r="D34" s="1"/>
      <c r="E34" s="1"/>
      <c r="F34" s="1"/>
      <c r="G34" s="1"/>
      <c r="H34" s="1"/>
      <c r="I34" s="1"/>
      <c r="J34" s="1"/>
      <c r="K34" s="1"/>
      <c r="L34" s="1"/>
    </row>
    <row r="35" spans="1:12" ht="15.75" customHeight="1">
      <c r="A35" s="47"/>
      <c r="B35" s="48"/>
      <c r="C35" s="48"/>
      <c r="D35" s="1"/>
      <c r="E35" s="1"/>
      <c r="F35" s="1"/>
      <c r="G35" s="1"/>
      <c r="H35" s="1"/>
      <c r="I35" s="1"/>
      <c r="J35" s="1"/>
      <c r="K35" s="1"/>
      <c r="L35" s="1"/>
    </row>
    <row r="36" spans="1:12" ht="15.75" customHeight="1">
      <c r="A36" s="47"/>
      <c r="B36" s="48"/>
      <c r="C36" s="48"/>
      <c r="D36" s="1"/>
      <c r="E36" s="1"/>
      <c r="F36" s="1"/>
      <c r="G36" s="1"/>
      <c r="H36" s="1"/>
      <c r="I36" s="1"/>
      <c r="J36" s="1"/>
      <c r="K36" s="1"/>
      <c r="L36" s="1"/>
    </row>
    <row r="37" spans="1:12" ht="15.75" customHeight="1">
      <c r="A37" s="47"/>
      <c r="B37" s="48"/>
      <c r="C37" s="48"/>
      <c r="D37" s="1"/>
      <c r="E37" s="1"/>
      <c r="F37" s="1"/>
      <c r="G37" s="1"/>
      <c r="H37" s="1"/>
      <c r="I37" s="1"/>
      <c r="J37" s="1"/>
      <c r="K37" s="1"/>
      <c r="L37" s="1"/>
    </row>
    <row r="38" spans="1:12" ht="15.75" customHeight="1">
      <c r="A38" s="47"/>
      <c r="B38" s="48"/>
      <c r="C38" s="48"/>
      <c r="D38" s="1"/>
      <c r="E38" s="1"/>
      <c r="F38" s="1"/>
      <c r="G38" s="1"/>
      <c r="H38" s="1"/>
      <c r="I38" s="1"/>
      <c r="J38" s="1"/>
      <c r="K38" s="1"/>
      <c r="L38" s="1"/>
    </row>
    <row r="39" spans="1:12" ht="15.75" customHeight="1">
      <c r="A39" s="47"/>
      <c r="B39" s="48"/>
      <c r="C39" s="48"/>
      <c r="D39" s="1"/>
      <c r="E39" s="1"/>
      <c r="F39" s="1"/>
      <c r="G39" s="1"/>
      <c r="H39" s="1"/>
      <c r="I39" s="1"/>
      <c r="J39" s="1"/>
      <c r="K39" s="1"/>
      <c r="L39" s="1"/>
    </row>
    <row r="40" spans="1:12" ht="15.75" customHeight="1">
      <c r="A40" s="47"/>
      <c r="B40" s="48"/>
      <c r="C40" s="48"/>
      <c r="D40" s="1"/>
      <c r="E40" s="1"/>
      <c r="F40" s="1"/>
      <c r="G40" s="1"/>
      <c r="H40" s="1"/>
      <c r="I40" s="1"/>
      <c r="J40" s="1"/>
      <c r="K40" s="1"/>
      <c r="L40" s="1"/>
    </row>
    <row r="41" spans="1:12" ht="15.75" customHeight="1">
      <c r="A41" s="47"/>
      <c r="B41" s="48"/>
      <c r="C41" s="48"/>
      <c r="D41" s="1"/>
      <c r="E41" s="1"/>
      <c r="F41" s="1"/>
      <c r="G41" s="1"/>
      <c r="H41" s="1"/>
      <c r="I41" s="1"/>
      <c r="J41" s="1"/>
      <c r="K41" s="1"/>
      <c r="L41" s="1"/>
    </row>
    <row r="42" spans="1:12" ht="15.75" customHeight="1">
      <c r="A42" s="47"/>
      <c r="B42" s="48"/>
      <c r="C42" s="48"/>
      <c r="D42" s="1"/>
      <c r="E42" s="1"/>
      <c r="F42" s="1"/>
      <c r="G42" s="1"/>
      <c r="H42" s="1"/>
      <c r="I42" s="1"/>
      <c r="J42" s="1"/>
      <c r="K42" s="1"/>
      <c r="L42" s="1"/>
    </row>
    <row r="43" spans="1:12" ht="15.75" customHeight="1">
      <c r="A43" s="47"/>
      <c r="B43" s="48"/>
      <c r="C43" s="48"/>
      <c r="D43" s="1"/>
      <c r="E43" s="1"/>
      <c r="F43" s="1"/>
      <c r="G43" s="1"/>
      <c r="H43" s="1"/>
      <c r="I43" s="1"/>
      <c r="J43" s="1"/>
      <c r="K43" s="1"/>
      <c r="L43" s="1"/>
    </row>
    <row r="44" spans="1:12" ht="15.75" customHeight="1">
      <c r="A44" s="47"/>
      <c r="B44" s="48"/>
      <c r="C44" s="48"/>
      <c r="D44" s="1"/>
      <c r="E44" s="1"/>
      <c r="F44" s="1"/>
      <c r="G44" s="1"/>
      <c r="H44" s="1"/>
      <c r="I44" s="1"/>
      <c r="J44" s="1"/>
      <c r="K44" s="1"/>
      <c r="L44" s="1"/>
    </row>
    <row r="45" spans="1:12" ht="15.75" customHeight="1">
      <c r="A45" s="47"/>
      <c r="B45" s="48"/>
      <c r="C45" s="48"/>
      <c r="D45" s="1"/>
      <c r="E45" s="1"/>
      <c r="F45" s="1"/>
      <c r="G45" s="1"/>
      <c r="H45" s="1"/>
      <c r="I45" s="1"/>
      <c r="J45" s="1"/>
      <c r="K45" s="1"/>
      <c r="L45" s="1"/>
    </row>
    <row r="46" spans="1:12" ht="15.75" customHeight="1">
      <c r="A46" s="47"/>
      <c r="B46" s="48"/>
      <c r="C46" s="48"/>
      <c r="D46" s="1"/>
      <c r="E46" s="1"/>
      <c r="F46" s="1"/>
      <c r="G46" s="1"/>
      <c r="H46" s="1"/>
      <c r="I46" s="1"/>
      <c r="J46" s="1"/>
      <c r="K46" s="1"/>
      <c r="L46" s="1"/>
    </row>
    <row r="47" spans="1:12" ht="15.75" customHeight="1">
      <c r="A47" s="47"/>
      <c r="B47" s="48"/>
      <c r="C47" s="48"/>
      <c r="D47" s="1"/>
      <c r="E47" s="1"/>
      <c r="F47" s="1"/>
      <c r="G47" s="1"/>
      <c r="H47" s="1"/>
      <c r="I47" s="1"/>
      <c r="J47" s="1"/>
      <c r="K47" s="1"/>
      <c r="L47" s="1"/>
    </row>
    <row r="48" spans="1:12" ht="15.75" customHeight="1">
      <c r="A48" s="47"/>
      <c r="B48" s="48"/>
      <c r="C48" s="48"/>
      <c r="D48" s="1"/>
      <c r="E48" s="1"/>
      <c r="F48" s="1"/>
      <c r="G48" s="1"/>
      <c r="H48" s="1"/>
      <c r="I48" s="1"/>
      <c r="J48" s="1"/>
      <c r="K48" s="1"/>
      <c r="L48" s="1"/>
    </row>
    <row r="49" spans="1:12" ht="15.75" customHeight="1">
      <c r="A49" s="47"/>
      <c r="B49" s="48"/>
      <c r="C49" s="48"/>
      <c r="D49" s="1"/>
      <c r="E49" s="1"/>
      <c r="F49" s="1"/>
      <c r="G49" s="1"/>
      <c r="H49" s="1"/>
      <c r="I49" s="1"/>
      <c r="J49" s="1"/>
      <c r="K49" s="1"/>
      <c r="L49" s="1"/>
    </row>
    <row r="50" spans="1:12" ht="15.75" customHeight="1">
      <c r="A50" s="47"/>
      <c r="B50" s="48"/>
      <c r="C50" s="48"/>
      <c r="D50" s="1"/>
      <c r="E50" s="1"/>
      <c r="F50" s="1"/>
      <c r="G50" s="1"/>
      <c r="H50" s="1"/>
      <c r="I50" s="1"/>
      <c r="J50" s="1"/>
      <c r="K50" s="1"/>
      <c r="L50" s="1"/>
    </row>
    <row r="51" spans="1:12" ht="15.75" customHeight="1">
      <c r="A51" s="47"/>
      <c r="B51" s="48"/>
      <c r="C51" s="48"/>
      <c r="D51" s="1"/>
      <c r="E51" s="1"/>
      <c r="F51" s="1"/>
      <c r="G51" s="1"/>
      <c r="H51" s="1"/>
      <c r="I51" s="1"/>
      <c r="J51" s="1"/>
      <c r="K51" s="1"/>
      <c r="L51" s="1"/>
    </row>
    <row r="52" spans="1:12" ht="15.75" customHeight="1">
      <c r="A52" s="47"/>
      <c r="B52" s="48"/>
      <c r="C52" s="48"/>
      <c r="D52" s="1"/>
      <c r="E52" s="1"/>
      <c r="F52" s="1"/>
      <c r="G52" s="1"/>
      <c r="H52" s="1"/>
      <c r="I52" s="1"/>
      <c r="J52" s="1"/>
      <c r="K52" s="1"/>
      <c r="L52" s="1"/>
    </row>
    <row r="53" spans="1:12" ht="15.75" customHeight="1">
      <c r="A53" s="47"/>
      <c r="B53" s="48"/>
      <c r="C53" s="48"/>
      <c r="D53" s="1"/>
      <c r="E53" s="1"/>
      <c r="F53" s="1"/>
      <c r="G53" s="1"/>
      <c r="H53" s="1"/>
      <c r="I53" s="1"/>
      <c r="J53" s="1"/>
      <c r="K53" s="1"/>
      <c r="L53" s="1"/>
    </row>
    <row r="54" spans="1:12" ht="15.75" customHeight="1">
      <c r="A54" s="47"/>
      <c r="B54" s="48"/>
      <c r="C54" s="48"/>
      <c r="D54" s="1"/>
      <c r="E54" s="1"/>
      <c r="F54" s="1"/>
      <c r="G54" s="1"/>
      <c r="H54" s="1"/>
      <c r="I54" s="1"/>
      <c r="J54" s="1"/>
      <c r="K54" s="1"/>
      <c r="L54" s="1"/>
    </row>
    <row r="55" spans="1:12" ht="15.75" customHeight="1">
      <c r="A55" s="47"/>
      <c r="B55" s="48"/>
      <c r="C55" s="48"/>
      <c r="D55" s="1"/>
      <c r="E55" s="1"/>
      <c r="F55" s="1"/>
      <c r="G55" s="1"/>
      <c r="H55" s="1"/>
      <c r="I55" s="1"/>
      <c r="J55" s="1"/>
      <c r="K55" s="1"/>
      <c r="L55" s="1"/>
    </row>
    <row r="56" spans="1:12" ht="15.75" customHeight="1">
      <c r="A56" s="47"/>
      <c r="B56" s="48"/>
      <c r="C56" s="48"/>
      <c r="D56" s="1"/>
      <c r="E56" s="1"/>
      <c r="F56" s="1"/>
      <c r="G56" s="1"/>
      <c r="H56" s="1"/>
      <c r="I56" s="1"/>
      <c r="J56" s="1"/>
      <c r="K56" s="1"/>
      <c r="L56" s="1"/>
    </row>
    <row r="57" spans="1:12" ht="15.75" customHeight="1">
      <c r="A57" s="47"/>
      <c r="B57" s="48"/>
      <c r="C57" s="48"/>
      <c r="D57" s="1"/>
      <c r="E57" s="1"/>
      <c r="F57" s="1"/>
      <c r="G57" s="1"/>
      <c r="H57" s="1"/>
      <c r="I57" s="1"/>
      <c r="J57" s="1"/>
      <c r="K57" s="1"/>
      <c r="L57" s="1"/>
    </row>
    <row r="58" spans="1:12" ht="15.75" customHeight="1">
      <c r="A58" s="47"/>
      <c r="B58" s="48"/>
      <c r="C58" s="48"/>
      <c r="D58" s="1"/>
      <c r="E58" s="1"/>
      <c r="F58" s="1"/>
      <c r="G58" s="1"/>
      <c r="H58" s="1"/>
      <c r="I58" s="1"/>
      <c r="J58" s="1"/>
      <c r="K58" s="1"/>
      <c r="L58" s="1"/>
    </row>
    <row r="59" spans="1:12" ht="15.75" customHeight="1">
      <c r="A59" s="47"/>
      <c r="B59" s="48"/>
      <c r="C59" s="48"/>
      <c r="D59" s="1"/>
      <c r="E59" s="1"/>
      <c r="F59" s="1"/>
      <c r="G59" s="1"/>
      <c r="H59" s="1"/>
      <c r="I59" s="1"/>
      <c r="J59" s="1"/>
      <c r="K59" s="1"/>
      <c r="L59" s="1"/>
    </row>
    <row r="60" spans="1:12" ht="15.75" customHeight="1">
      <c r="A60" s="47"/>
      <c r="B60" s="48"/>
      <c r="C60" s="48"/>
      <c r="D60" s="1"/>
      <c r="E60" s="1"/>
      <c r="F60" s="1"/>
      <c r="G60" s="1"/>
      <c r="H60" s="1"/>
      <c r="I60" s="1"/>
      <c r="J60" s="1"/>
      <c r="K60" s="1"/>
      <c r="L60" s="1"/>
    </row>
    <row r="61" spans="1:12" ht="15.75" customHeight="1">
      <c r="A61" s="47"/>
      <c r="B61" s="48"/>
      <c r="C61" s="48"/>
      <c r="D61" s="1"/>
      <c r="E61" s="1"/>
      <c r="F61" s="1"/>
      <c r="G61" s="1"/>
      <c r="H61" s="1"/>
      <c r="I61" s="1"/>
      <c r="J61" s="1"/>
      <c r="K61" s="1"/>
      <c r="L61" s="1"/>
    </row>
    <row r="62" spans="1:12" ht="15.75" customHeight="1">
      <c r="A62" s="47"/>
      <c r="B62" s="48"/>
      <c r="C62" s="48"/>
      <c r="D62" s="1"/>
      <c r="E62" s="1"/>
      <c r="F62" s="1"/>
      <c r="G62" s="1"/>
      <c r="H62" s="1"/>
      <c r="I62" s="1"/>
      <c r="J62" s="1"/>
      <c r="K62" s="1"/>
      <c r="L62" s="1"/>
    </row>
    <row r="63" spans="1:12" ht="15.75" customHeight="1">
      <c r="A63" s="47"/>
      <c r="B63" s="48"/>
      <c r="C63" s="48"/>
      <c r="D63" s="1"/>
      <c r="E63" s="1"/>
      <c r="F63" s="1"/>
      <c r="G63" s="1"/>
      <c r="H63" s="1"/>
      <c r="I63" s="1"/>
      <c r="J63" s="1"/>
      <c r="K63" s="1"/>
      <c r="L63" s="1"/>
    </row>
    <row r="64" spans="1:12" ht="15.75" customHeight="1">
      <c r="A64" s="47"/>
      <c r="B64" s="48"/>
      <c r="C64" s="48"/>
      <c r="D64" s="1"/>
      <c r="E64" s="1"/>
      <c r="F64" s="1"/>
      <c r="G64" s="1"/>
      <c r="H64" s="1"/>
      <c r="I64" s="1"/>
      <c r="J64" s="1"/>
      <c r="K64" s="1"/>
      <c r="L64" s="1"/>
    </row>
    <row r="65" spans="1:12" ht="15.75" customHeight="1">
      <c r="A65" s="47"/>
      <c r="B65" s="48"/>
      <c r="C65" s="48"/>
      <c r="D65" s="1"/>
      <c r="E65" s="1"/>
      <c r="F65" s="1"/>
      <c r="G65" s="1"/>
      <c r="H65" s="1"/>
      <c r="I65" s="1"/>
      <c r="J65" s="1"/>
      <c r="K65" s="1"/>
      <c r="L65" s="1"/>
    </row>
    <row r="66" spans="1:12" ht="15.75" customHeight="1">
      <c r="A66" s="47"/>
      <c r="B66" s="48"/>
      <c r="C66" s="48"/>
      <c r="D66" s="1"/>
      <c r="E66" s="1"/>
      <c r="F66" s="1"/>
      <c r="G66" s="1"/>
      <c r="H66" s="1"/>
      <c r="I66" s="1"/>
      <c r="J66" s="1"/>
      <c r="K66" s="1"/>
      <c r="L66" s="1"/>
    </row>
    <row r="67" spans="1:12" ht="15.75" customHeight="1">
      <c r="A67" s="47"/>
      <c r="B67" s="48"/>
      <c r="C67" s="48"/>
      <c r="D67" s="1"/>
      <c r="E67" s="1"/>
      <c r="F67" s="1"/>
      <c r="G67" s="1"/>
      <c r="H67" s="1"/>
      <c r="I67" s="1"/>
      <c r="J67" s="1"/>
      <c r="K67" s="1"/>
      <c r="L67" s="1"/>
    </row>
    <row r="68" spans="1:12" ht="15.75" customHeight="1">
      <c r="A68" s="47"/>
      <c r="B68" s="48"/>
      <c r="C68" s="48"/>
      <c r="D68" s="1"/>
      <c r="E68" s="1"/>
      <c r="F68" s="1"/>
      <c r="G68" s="1"/>
      <c r="H68" s="1"/>
      <c r="I68" s="1"/>
      <c r="J68" s="1"/>
      <c r="K68" s="1"/>
      <c r="L68" s="1"/>
    </row>
    <row r="69" spans="1:12" ht="15.75" customHeight="1">
      <c r="A69" s="47"/>
      <c r="B69" s="48"/>
      <c r="C69" s="48"/>
      <c r="D69" s="1"/>
      <c r="E69" s="1"/>
      <c r="F69" s="1"/>
      <c r="G69" s="1"/>
      <c r="H69" s="1"/>
      <c r="I69" s="1"/>
      <c r="J69" s="1"/>
      <c r="K69" s="1"/>
      <c r="L69" s="1"/>
    </row>
    <row r="70" spans="1:12" ht="15.75" customHeight="1">
      <c r="A70" s="47"/>
      <c r="B70" s="48"/>
      <c r="C70" s="48"/>
      <c r="D70" s="1"/>
      <c r="E70" s="1"/>
      <c r="F70" s="1"/>
      <c r="G70" s="1"/>
      <c r="H70" s="1"/>
      <c r="I70" s="1"/>
      <c r="J70" s="1"/>
      <c r="K70" s="1"/>
      <c r="L70" s="1"/>
    </row>
    <row r="71" spans="1:12" ht="15.75" customHeight="1">
      <c r="A71" s="47"/>
      <c r="B71" s="48"/>
      <c r="C71" s="48"/>
      <c r="D71" s="1"/>
      <c r="E71" s="1"/>
      <c r="F71" s="1"/>
      <c r="G71" s="1"/>
      <c r="H71" s="1"/>
      <c r="I71" s="1"/>
      <c r="J71" s="1"/>
      <c r="K71" s="1"/>
      <c r="L71" s="1"/>
    </row>
    <row r="72" spans="1:12" ht="15.75" customHeight="1">
      <c r="A72" s="47"/>
      <c r="B72" s="48"/>
      <c r="C72" s="48"/>
      <c r="D72" s="1"/>
      <c r="E72" s="1"/>
      <c r="F72" s="1"/>
      <c r="G72" s="1"/>
      <c r="H72" s="1"/>
      <c r="I72" s="1"/>
      <c r="J72" s="1"/>
      <c r="K72" s="1"/>
      <c r="L72" s="1"/>
    </row>
    <row r="73" spans="1:12" ht="15.75" customHeight="1">
      <c r="A73" s="47"/>
      <c r="B73" s="48"/>
      <c r="C73" s="48"/>
      <c r="D73" s="1"/>
      <c r="E73" s="1"/>
      <c r="F73" s="1"/>
      <c r="G73" s="1"/>
      <c r="H73" s="1"/>
      <c r="I73" s="1"/>
      <c r="J73" s="1"/>
      <c r="K73" s="1"/>
      <c r="L73" s="1"/>
    </row>
    <row r="74" spans="1:12" ht="15.75" customHeight="1">
      <c r="A74" s="47"/>
      <c r="B74" s="48"/>
      <c r="C74" s="48"/>
      <c r="D74" s="1"/>
      <c r="E74" s="1"/>
      <c r="F74" s="1"/>
      <c r="G74" s="1"/>
      <c r="H74" s="1"/>
      <c r="I74" s="1"/>
      <c r="J74" s="1"/>
      <c r="K74" s="1"/>
      <c r="L74" s="1"/>
    </row>
    <row r="75" spans="1:12" ht="15.75" customHeight="1">
      <c r="A75" s="47"/>
      <c r="B75" s="48"/>
      <c r="C75" s="48"/>
      <c r="D75" s="1"/>
      <c r="E75" s="1"/>
      <c r="F75" s="1"/>
      <c r="G75" s="1"/>
      <c r="H75" s="1"/>
      <c r="I75" s="1"/>
      <c r="J75" s="1"/>
      <c r="K75" s="1"/>
      <c r="L75" s="1"/>
    </row>
    <row r="76" spans="1:12" ht="15.75" customHeight="1">
      <c r="A76" s="47"/>
      <c r="B76" s="48"/>
      <c r="C76" s="48"/>
      <c r="D76" s="1"/>
      <c r="E76" s="1"/>
      <c r="F76" s="1"/>
      <c r="G76" s="1"/>
      <c r="H76" s="1"/>
      <c r="I76" s="1"/>
      <c r="J76" s="1"/>
      <c r="K76" s="1"/>
      <c r="L76" s="1"/>
    </row>
    <row r="77" spans="1:12" ht="15.75" customHeight="1">
      <c r="A77" s="47"/>
      <c r="B77" s="48"/>
      <c r="C77" s="48"/>
      <c r="D77" s="1"/>
      <c r="E77" s="1"/>
      <c r="F77" s="1"/>
      <c r="G77" s="1"/>
      <c r="H77" s="1"/>
      <c r="I77" s="1"/>
      <c r="J77" s="1"/>
      <c r="K77" s="1"/>
      <c r="L77" s="1"/>
    </row>
    <row r="78" spans="1:12" ht="15.75" customHeight="1">
      <c r="A78" s="47"/>
      <c r="B78" s="48"/>
      <c r="C78" s="48"/>
      <c r="D78" s="1"/>
      <c r="E78" s="1"/>
      <c r="F78" s="1"/>
      <c r="G78" s="1"/>
      <c r="H78" s="1"/>
      <c r="I78" s="1"/>
      <c r="J78" s="1"/>
      <c r="K78" s="1"/>
      <c r="L78" s="1"/>
    </row>
    <row r="79" spans="1:12" ht="15.75" customHeight="1">
      <c r="A79" s="47"/>
      <c r="B79" s="48"/>
      <c r="C79" s="48"/>
      <c r="D79" s="1"/>
      <c r="E79" s="1"/>
      <c r="F79" s="1"/>
      <c r="G79" s="1"/>
      <c r="H79" s="1"/>
      <c r="I79" s="1"/>
      <c r="J79" s="1"/>
      <c r="K79" s="1"/>
      <c r="L79" s="1"/>
    </row>
    <row r="80" spans="1:12" ht="15.75" customHeight="1">
      <c r="A80" s="47"/>
      <c r="B80" s="48"/>
      <c r="C80" s="48"/>
      <c r="D80" s="1"/>
      <c r="E80" s="1"/>
      <c r="F80" s="1"/>
      <c r="G80" s="1"/>
      <c r="H80" s="1"/>
      <c r="I80" s="1"/>
      <c r="J80" s="1"/>
      <c r="K80" s="1"/>
      <c r="L80" s="1"/>
    </row>
    <row r="81" spans="1:12" ht="15.75" customHeight="1">
      <c r="A81" s="47"/>
      <c r="B81" s="48"/>
      <c r="C81" s="48"/>
      <c r="D81" s="1"/>
      <c r="E81" s="1"/>
      <c r="F81" s="1"/>
      <c r="G81" s="1"/>
      <c r="H81" s="1"/>
      <c r="I81" s="1"/>
      <c r="J81" s="1"/>
      <c r="K81" s="1"/>
      <c r="L81" s="1"/>
    </row>
    <row r="82" spans="1:12" ht="15.75" customHeight="1">
      <c r="A82" s="47"/>
      <c r="B82" s="48"/>
      <c r="C82" s="48"/>
      <c r="D82" s="1"/>
      <c r="E82" s="1"/>
      <c r="F82" s="1"/>
      <c r="G82" s="1"/>
      <c r="H82" s="1"/>
      <c r="I82" s="1"/>
      <c r="J82" s="1"/>
      <c r="K82" s="1"/>
      <c r="L82" s="1"/>
    </row>
    <row r="83" spans="1:12" ht="15.75" customHeight="1">
      <c r="A83" s="47"/>
      <c r="B83" s="48"/>
      <c r="C83" s="48"/>
      <c r="D83" s="1"/>
      <c r="E83" s="1"/>
      <c r="F83" s="1"/>
      <c r="G83" s="1"/>
      <c r="H83" s="1"/>
      <c r="I83" s="1"/>
      <c r="J83" s="1"/>
      <c r="K83" s="1"/>
      <c r="L83" s="1"/>
    </row>
    <row r="84" spans="1:12" ht="15.75" customHeight="1">
      <c r="A84" s="47"/>
      <c r="B84" s="48"/>
      <c r="C84" s="48"/>
      <c r="D84" s="1"/>
      <c r="E84" s="1"/>
      <c r="F84" s="1"/>
      <c r="G84" s="1"/>
      <c r="H84" s="1"/>
      <c r="I84" s="1"/>
      <c r="J84" s="1"/>
      <c r="K84" s="1"/>
      <c r="L84" s="1"/>
    </row>
    <row r="85" spans="1:12" ht="15.75" customHeight="1">
      <c r="A85" s="47"/>
      <c r="B85" s="48"/>
      <c r="C85" s="48"/>
      <c r="D85" s="1"/>
      <c r="E85" s="1"/>
      <c r="F85" s="1"/>
      <c r="G85" s="1"/>
      <c r="H85" s="1"/>
      <c r="I85" s="1"/>
      <c r="J85" s="1"/>
      <c r="K85" s="1"/>
      <c r="L85" s="1"/>
    </row>
    <row r="86" spans="1:12" ht="15.75" customHeight="1">
      <c r="A86" s="47"/>
      <c r="B86" s="48"/>
      <c r="C86" s="48"/>
      <c r="D86" s="1"/>
      <c r="E86" s="1"/>
      <c r="F86" s="1"/>
      <c r="G86" s="1"/>
      <c r="H86" s="1"/>
      <c r="I86" s="1"/>
      <c r="J86" s="1"/>
      <c r="K86" s="1"/>
      <c r="L86" s="1"/>
    </row>
    <row r="87" spans="1:12" ht="15.75" customHeight="1">
      <c r="A87" s="47"/>
      <c r="B87" s="48"/>
      <c r="C87" s="48"/>
      <c r="D87" s="1"/>
      <c r="E87" s="1"/>
      <c r="F87" s="1"/>
      <c r="G87" s="1"/>
      <c r="H87" s="1"/>
      <c r="I87" s="1"/>
      <c r="J87" s="1"/>
      <c r="K87" s="1"/>
      <c r="L87" s="1"/>
    </row>
    <row r="88" spans="1:12" ht="15.75" customHeight="1">
      <c r="A88" s="47"/>
      <c r="B88" s="48"/>
      <c r="C88" s="48"/>
      <c r="D88" s="1"/>
      <c r="E88" s="1"/>
      <c r="F88" s="1"/>
      <c r="G88" s="1"/>
      <c r="H88" s="1"/>
      <c r="I88" s="1"/>
      <c r="J88" s="1"/>
      <c r="K88" s="1"/>
      <c r="L88" s="1"/>
    </row>
    <row r="89" spans="1:12" ht="15.75" customHeight="1">
      <c r="A89" s="47"/>
      <c r="B89" s="48"/>
      <c r="C89" s="48"/>
      <c r="D89" s="1"/>
      <c r="E89" s="1"/>
      <c r="F89" s="1"/>
      <c r="G89" s="1"/>
      <c r="H89" s="1"/>
      <c r="I89" s="1"/>
      <c r="J89" s="1"/>
      <c r="K89" s="1"/>
      <c r="L89" s="1"/>
    </row>
    <row r="90" spans="1:12" ht="15.75" customHeight="1">
      <c r="A90" s="47"/>
      <c r="B90" s="48"/>
      <c r="C90" s="48"/>
      <c r="D90" s="1"/>
      <c r="E90" s="1"/>
      <c r="F90" s="1"/>
      <c r="G90" s="1"/>
      <c r="H90" s="1"/>
      <c r="I90" s="1"/>
      <c r="J90" s="1"/>
      <c r="K90" s="1"/>
      <c r="L90" s="1"/>
    </row>
    <row r="91" spans="1:12" ht="15.75" customHeight="1">
      <c r="A91" s="47"/>
      <c r="B91" s="48"/>
      <c r="C91" s="48"/>
      <c r="D91" s="1"/>
      <c r="E91" s="1"/>
      <c r="F91" s="1"/>
      <c r="G91" s="1"/>
      <c r="H91" s="1"/>
      <c r="I91" s="1"/>
      <c r="J91" s="1"/>
      <c r="K91" s="1"/>
      <c r="L91" s="1"/>
    </row>
    <row r="92" spans="1:12" ht="15.75" customHeight="1">
      <c r="A92" s="47"/>
      <c r="B92" s="48"/>
      <c r="C92" s="48"/>
      <c r="D92" s="1"/>
      <c r="E92" s="1"/>
      <c r="F92" s="1"/>
      <c r="G92" s="1"/>
      <c r="H92" s="1"/>
      <c r="I92" s="1"/>
      <c r="J92" s="1"/>
      <c r="K92" s="1"/>
      <c r="L92" s="1"/>
    </row>
    <row r="93" spans="1:12" ht="15.75" customHeight="1">
      <c r="A93" s="47"/>
      <c r="B93" s="48"/>
      <c r="C93" s="48"/>
      <c r="D93" s="1"/>
      <c r="E93" s="1"/>
      <c r="F93" s="1"/>
      <c r="G93" s="1"/>
      <c r="H93" s="1"/>
      <c r="I93" s="1"/>
      <c r="J93" s="1"/>
      <c r="K93" s="1"/>
      <c r="L93" s="1"/>
    </row>
    <row r="94" spans="1:12" ht="15.75" customHeight="1">
      <c r="A94" s="47"/>
      <c r="B94" s="48"/>
      <c r="C94" s="48"/>
      <c r="D94" s="1"/>
      <c r="E94" s="1"/>
      <c r="F94" s="1"/>
      <c r="G94" s="1"/>
      <c r="H94" s="1"/>
      <c r="I94" s="1"/>
      <c r="J94" s="1"/>
      <c r="K94" s="1"/>
      <c r="L94" s="1"/>
    </row>
    <row r="95" spans="1:12" ht="15.75" customHeight="1">
      <c r="A95" s="47"/>
      <c r="B95" s="48"/>
      <c r="C95" s="48"/>
      <c r="D95" s="1"/>
      <c r="E95" s="1"/>
      <c r="F95" s="1"/>
      <c r="G95" s="1"/>
      <c r="H95" s="1"/>
      <c r="I95" s="1"/>
      <c r="J95" s="1"/>
      <c r="K95" s="1"/>
      <c r="L95" s="1"/>
    </row>
    <row r="96" spans="1:12" ht="15.75" customHeight="1">
      <c r="A96" s="47"/>
      <c r="B96" s="48"/>
      <c r="C96" s="48"/>
      <c r="D96" s="1"/>
      <c r="E96" s="1"/>
      <c r="F96" s="1"/>
      <c r="G96" s="1"/>
      <c r="H96" s="1"/>
      <c r="I96" s="1"/>
      <c r="J96" s="1"/>
      <c r="K96" s="1"/>
      <c r="L96" s="1"/>
    </row>
    <row r="97" spans="1:12" ht="15.75" customHeight="1">
      <c r="A97" s="47"/>
      <c r="B97" s="48"/>
      <c r="C97" s="48"/>
      <c r="D97" s="1"/>
      <c r="E97" s="1"/>
      <c r="F97" s="1"/>
      <c r="G97" s="1"/>
      <c r="H97" s="1"/>
      <c r="I97" s="1"/>
      <c r="J97" s="1"/>
      <c r="K97" s="1"/>
      <c r="L97" s="1"/>
    </row>
    <row r="98" spans="1:12" ht="15.75" customHeight="1">
      <c r="A98" s="47"/>
      <c r="B98" s="48"/>
      <c r="C98" s="48"/>
      <c r="D98" s="1"/>
      <c r="E98" s="1"/>
      <c r="F98" s="1"/>
      <c r="G98" s="1"/>
      <c r="H98" s="1"/>
      <c r="I98" s="1"/>
      <c r="J98" s="1"/>
      <c r="K98" s="1"/>
      <c r="L98" s="1"/>
    </row>
    <row r="99" spans="1:12" ht="15.75" customHeight="1">
      <c r="A99" s="47"/>
      <c r="B99" s="48"/>
      <c r="C99" s="48"/>
      <c r="D99" s="1"/>
      <c r="E99" s="1"/>
      <c r="F99" s="1"/>
      <c r="G99" s="1"/>
      <c r="H99" s="1"/>
      <c r="I99" s="1"/>
      <c r="J99" s="1"/>
      <c r="K99" s="1"/>
      <c r="L99" s="1"/>
    </row>
    <row r="100" spans="1:12" ht="15.75" customHeight="1">
      <c r="A100" s="47"/>
      <c r="B100" s="48"/>
      <c r="C100" s="48"/>
      <c r="D100" s="1"/>
      <c r="E100" s="1"/>
      <c r="F100" s="1"/>
      <c r="G100" s="1"/>
      <c r="H100" s="1"/>
      <c r="I100" s="1"/>
      <c r="J100" s="1"/>
      <c r="K100" s="1"/>
      <c r="L100" s="1"/>
    </row>
    <row r="101" spans="1:12" ht="15.75" customHeight="1">
      <c r="A101" s="47"/>
      <c r="B101" s="48"/>
      <c r="C101" s="48"/>
      <c r="D101" s="1"/>
      <c r="E101" s="1"/>
      <c r="F101" s="1"/>
      <c r="G101" s="1"/>
      <c r="H101" s="1"/>
      <c r="I101" s="1"/>
      <c r="J101" s="1"/>
      <c r="K101" s="1"/>
      <c r="L101" s="1"/>
    </row>
    <row r="102" spans="1:12" ht="15.75" customHeight="1">
      <c r="A102" s="47"/>
      <c r="B102" s="48"/>
      <c r="C102" s="48"/>
      <c r="D102" s="1"/>
      <c r="E102" s="1"/>
      <c r="F102" s="1"/>
      <c r="G102" s="1"/>
      <c r="H102" s="1"/>
      <c r="I102" s="1"/>
      <c r="J102" s="1"/>
      <c r="K102" s="1"/>
      <c r="L102" s="1"/>
    </row>
    <row r="103" spans="1:12" ht="15.75" customHeight="1">
      <c r="A103" s="47"/>
      <c r="B103" s="48"/>
      <c r="C103" s="48"/>
      <c r="D103" s="1"/>
      <c r="E103" s="1"/>
      <c r="F103" s="1"/>
      <c r="G103" s="1"/>
      <c r="H103" s="1"/>
      <c r="I103" s="1"/>
      <c r="J103" s="1"/>
      <c r="K103" s="1"/>
      <c r="L103" s="1"/>
    </row>
    <row r="104" spans="1:12" ht="15.75" customHeight="1">
      <c r="A104" s="47"/>
      <c r="B104" s="48"/>
      <c r="C104" s="48"/>
      <c r="D104" s="1"/>
      <c r="E104" s="1"/>
      <c r="F104" s="1"/>
      <c r="G104" s="1"/>
      <c r="H104" s="1"/>
      <c r="I104" s="1"/>
      <c r="J104" s="1"/>
      <c r="K104" s="1"/>
      <c r="L104" s="1"/>
    </row>
    <row r="105" spans="1:12" ht="15.75" customHeight="1">
      <c r="A105" s="47"/>
      <c r="B105" s="48"/>
      <c r="C105" s="48"/>
      <c r="D105" s="1"/>
      <c r="E105" s="1"/>
      <c r="F105" s="1"/>
      <c r="G105" s="1"/>
      <c r="H105" s="1"/>
      <c r="I105" s="1"/>
      <c r="J105" s="1"/>
      <c r="K105" s="1"/>
      <c r="L105" s="1"/>
    </row>
    <row r="106" spans="1:12" ht="15.75" customHeight="1">
      <c r="A106" s="47"/>
      <c r="B106" s="48"/>
      <c r="C106" s="48"/>
      <c r="D106" s="1"/>
      <c r="E106" s="1"/>
      <c r="F106" s="1"/>
      <c r="G106" s="1"/>
      <c r="H106" s="1"/>
      <c r="I106" s="1"/>
      <c r="J106" s="1"/>
      <c r="K106" s="1"/>
      <c r="L106" s="1"/>
    </row>
    <row r="107" spans="1:12" ht="15.75" customHeight="1">
      <c r="A107" s="47"/>
      <c r="B107" s="48"/>
      <c r="C107" s="48"/>
      <c r="D107" s="1"/>
      <c r="E107" s="1"/>
      <c r="F107" s="1"/>
      <c r="G107" s="1"/>
      <c r="H107" s="1"/>
      <c r="I107" s="1"/>
      <c r="J107" s="1"/>
      <c r="K107" s="1"/>
      <c r="L107" s="1"/>
    </row>
    <row r="108" spans="1:12" ht="15.75" customHeight="1">
      <c r="A108" s="47"/>
      <c r="B108" s="48"/>
      <c r="C108" s="48"/>
      <c r="D108" s="1"/>
      <c r="E108" s="1"/>
      <c r="F108" s="1"/>
      <c r="G108" s="1"/>
      <c r="H108" s="1"/>
      <c r="I108" s="1"/>
      <c r="J108" s="1"/>
      <c r="K108" s="1"/>
      <c r="L108" s="1"/>
    </row>
    <row r="109" spans="1:12" ht="15.75" customHeight="1">
      <c r="A109" s="47"/>
      <c r="B109" s="48"/>
      <c r="C109" s="48"/>
      <c r="D109" s="1"/>
      <c r="E109" s="1"/>
      <c r="F109" s="1"/>
      <c r="G109" s="1"/>
      <c r="H109" s="1"/>
      <c r="I109" s="1"/>
      <c r="J109" s="1"/>
      <c r="K109" s="1"/>
      <c r="L109" s="1"/>
    </row>
    <row r="110" spans="1:12" ht="15.75" customHeight="1">
      <c r="A110" s="47"/>
      <c r="B110" s="48"/>
      <c r="C110" s="48"/>
      <c r="D110" s="1"/>
      <c r="E110" s="1"/>
      <c r="F110" s="1"/>
      <c r="G110" s="1"/>
      <c r="H110" s="1"/>
      <c r="I110" s="1"/>
      <c r="J110" s="1"/>
      <c r="K110" s="1"/>
      <c r="L110" s="1"/>
    </row>
    <row r="111" spans="1:12" ht="15.75" customHeight="1">
      <c r="A111" s="47"/>
      <c r="B111" s="48"/>
      <c r="C111" s="48"/>
      <c r="D111" s="1"/>
      <c r="E111" s="1"/>
      <c r="F111" s="1"/>
      <c r="G111" s="1"/>
      <c r="H111" s="1"/>
      <c r="I111" s="1"/>
      <c r="J111" s="1"/>
      <c r="K111" s="1"/>
      <c r="L111" s="1"/>
    </row>
    <row r="112" spans="1:12" ht="15.75" customHeight="1">
      <c r="A112" s="47"/>
      <c r="B112" s="48"/>
      <c r="C112" s="48"/>
      <c r="D112" s="1"/>
      <c r="E112" s="1"/>
      <c r="F112" s="1"/>
      <c r="G112" s="1"/>
      <c r="H112" s="1"/>
      <c r="I112" s="1"/>
      <c r="J112" s="1"/>
      <c r="K112" s="1"/>
      <c r="L112" s="1"/>
    </row>
    <row r="113" spans="1:12" ht="15.75" customHeight="1">
      <c r="A113" s="47"/>
      <c r="B113" s="48"/>
      <c r="C113" s="48"/>
      <c r="D113" s="1"/>
      <c r="E113" s="1"/>
      <c r="F113" s="1"/>
      <c r="G113" s="1"/>
      <c r="H113" s="1"/>
      <c r="I113" s="1"/>
      <c r="J113" s="1"/>
      <c r="K113" s="1"/>
      <c r="L113" s="1"/>
    </row>
    <row r="114" spans="1:12" ht="15.75" customHeight="1">
      <c r="A114" s="47"/>
      <c r="B114" s="48"/>
      <c r="C114" s="48"/>
      <c r="D114" s="1"/>
      <c r="E114" s="1"/>
      <c r="F114" s="1"/>
      <c r="G114" s="1"/>
      <c r="H114" s="1"/>
      <c r="I114" s="1"/>
      <c r="J114" s="1"/>
      <c r="K114" s="1"/>
      <c r="L114" s="1"/>
    </row>
    <row r="115" spans="1:12" ht="15.75" customHeight="1">
      <c r="A115" s="47"/>
      <c r="B115" s="48"/>
      <c r="C115" s="48"/>
      <c r="D115" s="1"/>
      <c r="E115" s="1"/>
      <c r="F115" s="1"/>
      <c r="G115" s="1"/>
      <c r="H115" s="1"/>
      <c r="I115" s="1"/>
      <c r="J115" s="1"/>
      <c r="K115" s="1"/>
      <c r="L115" s="1"/>
    </row>
    <row r="116" spans="1:12" ht="15.75" customHeight="1">
      <c r="A116" s="47"/>
      <c r="B116" s="48"/>
      <c r="C116" s="48"/>
      <c r="D116" s="1"/>
      <c r="E116" s="1"/>
      <c r="F116" s="1"/>
      <c r="G116" s="1"/>
      <c r="H116" s="1"/>
      <c r="I116" s="1"/>
      <c r="J116" s="1"/>
      <c r="K116" s="1"/>
      <c r="L116" s="1"/>
    </row>
    <row r="117" spans="1:12" ht="15.75" customHeight="1">
      <c r="A117" s="47"/>
      <c r="B117" s="48"/>
      <c r="C117" s="48"/>
      <c r="D117" s="1"/>
      <c r="E117" s="1"/>
      <c r="F117" s="1"/>
      <c r="G117" s="1"/>
      <c r="H117" s="1"/>
      <c r="I117" s="1"/>
      <c r="J117" s="1"/>
      <c r="K117" s="1"/>
      <c r="L117" s="1"/>
    </row>
    <row r="118" spans="1:12" ht="15.75" customHeight="1">
      <c r="A118" s="47"/>
      <c r="B118" s="48"/>
      <c r="C118" s="48"/>
      <c r="D118" s="1"/>
      <c r="E118" s="1"/>
      <c r="F118" s="1"/>
      <c r="G118" s="1"/>
      <c r="H118" s="1"/>
      <c r="I118" s="1"/>
      <c r="J118" s="1"/>
      <c r="K118" s="1"/>
      <c r="L118" s="1"/>
    </row>
    <row r="119" spans="1:12" ht="15.75" customHeight="1">
      <c r="A119" s="47"/>
      <c r="B119" s="48"/>
      <c r="C119" s="48"/>
      <c r="D119" s="1"/>
      <c r="E119" s="1"/>
      <c r="F119" s="1"/>
      <c r="G119" s="1"/>
      <c r="H119" s="1"/>
      <c r="I119" s="1"/>
      <c r="J119" s="1"/>
      <c r="K119" s="1"/>
      <c r="L119" s="1"/>
    </row>
    <row r="120" spans="1:12" ht="15.75" customHeight="1">
      <c r="A120" s="47"/>
      <c r="B120" s="48"/>
      <c r="C120" s="48"/>
      <c r="D120" s="1"/>
      <c r="E120" s="1"/>
      <c r="F120" s="1"/>
      <c r="G120" s="1"/>
      <c r="H120" s="1"/>
      <c r="I120" s="1"/>
      <c r="J120" s="1"/>
      <c r="K120" s="1"/>
      <c r="L120" s="1"/>
    </row>
    <row r="121" spans="1:12" ht="15.75" customHeight="1">
      <c r="A121" s="47"/>
      <c r="B121" s="48"/>
      <c r="C121" s="48"/>
      <c r="D121" s="1"/>
      <c r="E121" s="1"/>
      <c r="F121" s="1"/>
      <c r="G121" s="1"/>
      <c r="H121" s="1"/>
      <c r="I121" s="1"/>
      <c r="J121" s="1"/>
      <c r="K121" s="1"/>
      <c r="L121" s="1"/>
    </row>
    <row r="122" spans="1:12" ht="15.75" customHeight="1">
      <c r="A122" s="47"/>
      <c r="B122" s="48"/>
      <c r="C122" s="48"/>
      <c r="D122" s="1"/>
      <c r="E122" s="1"/>
      <c r="F122" s="1"/>
      <c r="G122" s="1"/>
      <c r="H122" s="1"/>
      <c r="I122" s="1"/>
      <c r="J122" s="1"/>
      <c r="K122" s="1"/>
      <c r="L122" s="1"/>
    </row>
    <row r="123" spans="1:12" ht="15.75" customHeight="1">
      <c r="A123" s="47"/>
      <c r="B123" s="48"/>
      <c r="C123" s="48"/>
      <c r="D123" s="1"/>
      <c r="E123" s="1"/>
      <c r="F123" s="1"/>
      <c r="G123" s="1"/>
      <c r="H123" s="1"/>
      <c r="I123" s="1"/>
      <c r="J123" s="1"/>
      <c r="K123" s="1"/>
      <c r="L123" s="1"/>
    </row>
    <row r="124" spans="1:12" ht="15.75" customHeight="1">
      <c r="A124" s="47"/>
      <c r="B124" s="48"/>
      <c r="C124" s="48"/>
      <c r="D124" s="1"/>
      <c r="E124" s="1"/>
      <c r="F124" s="1"/>
      <c r="G124" s="1"/>
      <c r="H124" s="1"/>
      <c r="I124" s="1"/>
      <c r="J124" s="1"/>
      <c r="K124" s="1"/>
      <c r="L124" s="1"/>
    </row>
    <row r="125" spans="1:12" ht="15.75" customHeight="1">
      <c r="A125" s="47"/>
      <c r="B125" s="48"/>
      <c r="C125" s="48"/>
      <c r="D125" s="1"/>
      <c r="E125" s="1"/>
      <c r="F125" s="1"/>
      <c r="G125" s="1"/>
      <c r="H125" s="1"/>
      <c r="I125" s="1"/>
      <c r="J125" s="1"/>
      <c r="K125" s="1"/>
      <c r="L125" s="1"/>
    </row>
    <row r="126" spans="1:12" ht="15.75" customHeight="1">
      <c r="A126" s="47"/>
      <c r="B126" s="48"/>
      <c r="C126" s="48"/>
      <c r="D126" s="1"/>
      <c r="E126" s="1"/>
      <c r="F126" s="1"/>
      <c r="G126" s="1"/>
      <c r="H126" s="1"/>
      <c r="I126" s="1"/>
      <c r="J126" s="1"/>
      <c r="K126" s="1"/>
      <c r="L126" s="1"/>
    </row>
    <row r="127" spans="1:12" ht="15.75" customHeight="1">
      <c r="A127" s="47"/>
      <c r="B127" s="48"/>
      <c r="C127" s="48"/>
      <c r="D127" s="1"/>
      <c r="E127" s="1"/>
      <c r="F127" s="1"/>
      <c r="G127" s="1"/>
      <c r="H127" s="1"/>
      <c r="I127" s="1"/>
      <c r="J127" s="1"/>
      <c r="K127" s="1"/>
      <c r="L127" s="1"/>
    </row>
    <row r="128" spans="1:12" ht="15.75" customHeight="1">
      <c r="A128" s="47"/>
      <c r="B128" s="48"/>
      <c r="C128" s="48"/>
      <c r="D128" s="1"/>
      <c r="E128" s="1"/>
      <c r="F128" s="1"/>
      <c r="G128" s="1"/>
      <c r="H128" s="1"/>
      <c r="I128" s="1"/>
      <c r="J128" s="1"/>
      <c r="K128" s="1"/>
      <c r="L128" s="1"/>
    </row>
    <row r="129" spans="1:12" ht="15.75" customHeight="1">
      <c r="A129" s="47"/>
      <c r="B129" s="48"/>
      <c r="C129" s="48"/>
      <c r="D129" s="1"/>
      <c r="E129" s="1"/>
      <c r="F129" s="1"/>
      <c r="G129" s="1"/>
      <c r="H129" s="1"/>
      <c r="I129" s="1"/>
      <c r="J129" s="1"/>
      <c r="K129" s="1"/>
      <c r="L129" s="1"/>
    </row>
    <row r="130" spans="1:12" ht="15.75" customHeight="1">
      <c r="A130" s="47"/>
      <c r="B130" s="48"/>
      <c r="C130" s="48"/>
      <c r="D130" s="1"/>
      <c r="E130" s="1"/>
      <c r="F130" s="1"/>
      <c r="G130" s="1"/>
      <c r="H130" s="1"/>
      <c r="I130" s="1"/>
      <c r="J130" s="1"/>
      <c r="K130" s="1"/>
      <c r="L130" s="1"/>
    </row>
    <row r="131" spans="1:12" ht="15.75" customHeight="1">
      <c r="A131" s="47"/>
      <c r="B131" s="48"/>
      <c r="C131" s="48"/>
      <c r="D131" s="1"/>
      <c r="E131" s="1"/>
      <c r="F131" s="1"/>
      <c r="G131" s="1"/>
      <c r="H131" s="1"/>
      <c r="I131" s="1"/>
      <c r="J131" s="1"/>
      <c r="K131" s="1"/>
      <c r="L131" s="1"/>
    </row>
    <row r="132" spans="1:12" ht="15.75" customHeight="1">
      <c r="A132" s="47"/>
      <c r="B132" s="48"/>
      <c r="C132" s="48"/>
      <c r="D132" s="1"/>
      <c r="E132" s="1"/>
      <c r="F132" s="1"/>
      <c r="G132" s="1"/>
      <c r="H132" s="1"/>
      <c r="I132" s="1"/>
      <c r="J132" s="1"/>
      <c r="K132" s="1"/>
      <c r="L132" s="1"/>
    </row>
    <row r="133" spans="1:12" ht="15.75" customHeight="1">
      <c r="A133" s="47"/>
      <c r="B133" s="48"/>
      <c r="C133" s="48"/>
      <c r="D133" s="1"/>
      <c r="E133" s="1"/>
      <c r="F133" s="1"/>
      <c r="G133" s="1"/>
      <c r="H133" s="1"/>
      <c r="I133" s="1"/>
      <c r="J133" s="1"/>
      <c r="K133" s="1"/>
      <c r="L133" s="1"/>
    </row>
    <row r="134" spans="1:12" ht="15.75" customHeight="1">
      <c r="A134" s="47"/>
      <c r="B134" s="48"/>
      <c r="C134" s="48"/>
      <c r="D134" s="1"/>
      <c r="E134" s="1"/>
      <c r="F134" s="1"/>
      <c r="G134" s="1"/>
      <c r="H134" s="1"/>
      <c r="I134" s="1"/>
      <c r="J134" s="1"/>
      <c r="K134" s="1"/>
      <c r="L134" s="1"/>
    </row>
    <row r="135" spans="1:12" ht="15.75" customHeight="1">
      <c r="A135" s="47"/>
      <c r="B135" s="48"/>
      <c r="C135" s="48"/>
      <c r="D135" s="1"/>
      <c r="E135" s="1"/>
      <c r="F135" s="1"/>
      <c r="G135" s="1"/>
      <c r="H135" s="1"/>
      <c r="I135" s="1"/>
      <c r="J135" s="1"/>
      <c r="K135" s="1"/>
      <c r="L135" s="1"/>
    </row>
    <row r="136" spans="1:12" ht="15.75" customHeight="1">
      <c r="A136" s="47"/>
      <c r="B136" s="48"/>
      <c r="C136" s="48"/>
      <c r="D136" s="1"/>
      <c r="E136" s="1"/>
      <c r="F136" s="1"/>
      <c r="G136" s="1"/>
      <c r="H136" s="1"/>
      <c r="I136" s="1"/>
      <c r="J136" s="1"/>
      <c r="K136" s="1"/>
      <c r="L136" s="1"/>
    </row>
    <row r="137" spans="1:12" ht="15.75" customHeight="1">
      <c r="A137" s="47"/>
      <c r="B137" s="48"/>
      <c r="C137" s="48"/>
      <c r="D137" s="1"/>
      <c r="E137" s="1"/>
      <c r="F137" s="1"/>
      <c r="G137" s="1"/>
      <c r="H137" s="1"/>
      <c r="I137" s="1"/>
      <c r="J137" s="1"/>
      <c r="K137" s="1"/>
      <c r="L137" s="1"/>
    </row>
    <row r="138" spans="1:12" ht="15.75" customHeight="1">
      <c r="A138" s="47"/>
      <c r="B138" s="48"/>
      <c r="C138" s="48"/>
      <c r="D138" s="1"/>
      <c r="E138" s="1"/>
      <c r="F138" s="1"/>
      <c r="G138" s="1"/>
      <c r="H138" s="1"/>
      <c r="I138" s="1"/>
      <c r="J138" s="1"/>
      <c r="K138" s="1"/>
      <c r="L138" s="1"/>
    </row>
    <row r="139" spans="1:12" ht="15.75" customHeight="1">
      <c r="A139" s="47"/>
      <c r="B139" s="48"/>
      <c r="C139" s="48"/>
      <c r="D139" s="1"/>
      <c r="E139" s="1"/>
      <c r="F139" s="1"/>
      <c r="G139" s="1"/>
      <c r="H139" s="1"/>
      <c r="I139" s="1"/>
      <c r="J139" s="1"/>
      <c r="K139" s="1"/>
      <c r="L139" s="1"/>
    </row>
    <row r="140" spans="1:12" ht="15.75" customHeight="1">
      <c r="A140" s="47"/>
      <c r="B140" s="48"/>
      <c r="C140" s="48"/>
      <c r="D140" s="1"/>
      <c r="E140" s="1"/>
      <c r="F140" s="1"/>
      <c r="G140" s="1"/>
      <c r="H140" s="1"/>
      <c r="I140" s="1"/>
      <c r="J140" s="1"/>
      <c r="K140" s="1"/>
      <c r="L140" s="1"/>
    </row>
    <row r="141" spans="1:12" ht="15.75" customHeight="1">
      <c r="A141" s="47"/>
      <c r="B141" s="48"/>
      <c r="C141" s="48"/>
      <c r="D141" s="1"/>
      <c r="E141" s="1"/>
      <c r="F141" s="1"/>
      <c r="G141" s="1"/>
      <c r="H141" s="1"/>
      <c r="I141" s="1"/>
      <c r="J141" s="1"/>
      <c r="K141" s="1"/>
      <c r="L141" s="1"/>
    </row>
    <row r="142" spans="1:12" ht="15.75" customHeight="1">
      <c r="A142" s="47"/>
      <c r="B142" s="48"/>
      <c r="C142" s="48"/>
      <c r="D142" s="1"/>
      <c r="E142" s="1"/>
      <c r="F142" s="1"/>
      <c r="G142" s="1"/>
      <c r="H142" s="1"/>
      <c r="I142" s="1"/>
      <c r="J142" s="1"/>
      <c r="K142" s="1"/>
      <c r="L142" s="1"/>
    </row>
    <row r="143" spans="1:12" ht="15.75" customHeight="1">
      <c r="A143" s="47"/>
      <c r="B143" s="48"/>
      <c r="C143" s="48"/>
      <c r="D143" s="1"/>
      <c r="E143" s="1"/>
      <c r="F143" s="1"/>
      <c r="G143" s="1"/>
      <c r="H143" s="1"/>
      <c r="I143" s="1"/>
      <c r="J143" s="1"/>
      <c r="K143" s="1"/>
      <c r="L143" s="1"/>
    </row>
    <row r="144" spans="1:12" ht="15.75" customHeight="1">
      <c r="A144" s="47"/>
      <c r="B144" s="48"/>
      <c r="C144" s="48"/>
      <c r="D144" s="1"/>
      <c r="E144" s="1"/>
      <c r="F144" s="1"/>
      <c r="G144" s="1"/>
      <c r="H144" s="1"/>
      <c r="I144" s="1"/>
      <c r="J144" s="1"/>
      <c r="K144" s="1"/>
      <c r="L144" s="1"/>
    </row>
    <row r="145" spans="1:12" ht="15.75" customHeight="1">
      <c r="A145" s="47"/>
      <c r="B145" s="48"/>
      <c r="C145" s="48"/>
      <c r="D145" s="1"/>
      <c r="E145" s="1"/>
      <c r="F145" s="1"/>
      <c r="G145" s="1"/>
      <c r="H145" s="1"/>
      <c r="I145" s="1"/>
      <c r="J145" s="1"/>
      <c r="K145" s="1"/>
      <c r="L145" s="1"/>
    </row>
    <row r="146" spans="1:12" ht="15.75" customHeight="1">
      <c r="A146" s="47"/>
      <c r="B146" s="48"/>
      <c r="C146" s="48"/>
      <c r="D146" s="1"/>
      <c r="E146" s="1"/>
      <c r="F146" s="1"/>
      <c r="G146" s="1"/>
      <c r="H146" s="1"/>
      <c r="I146" s="1"/>
      <c r="J146" s="1"/>
      <c r="K146" s="1"/>
      <c r="L146" s="1"/>
    </row>
    <row r="147" spans="1:12" ht="15.75" customHeight="1">
      <c r="A147" s="47"/>
      <c r="B147" s="48"/>
      <c r="C147" s="48"/>
      <c r="D147" s="1"/>
      <c r="E147" s="1"/>
      <c r="F147" s="1"/>
      <c r="G147" s="1"/>
      <c r="H147" s="1"/>
      <c r="I147" s="1"/>
      <c r="J147" s="1"/>
      <c r="K147" s="1"/>
      <c r="L147" s="1"/>
    </row>
    <row r="148" spans="1:12" ht="15.75" customHeight="1">
      <c r="A148" s="47"/>
      <c r="B148" s="48"/>
      <c r="C148" s="48"/>
      <c r="D148" s="1"/>
      <c r="E148" s="1"/>
      <c r="F148" s="1"/>
      <c r="G148" s="1"/>
      <c r="H148" s="1"/>
      <c r="I148" s="1"/>
      <c r="J148" s="1"/>
      <c r="K148" s="1"/>
      <c r="L148" s="1"/>
    </row>
    <row r="149" spans="1:12" ht="15.75" customHeight="1">
      <c r="A149" s="47"/>
      <c r="B149" s="48"/>
      <c r="C149" s="48"/>
      <c r="D149" s="1"/>
      <c r="E149" s="1"/>
      <c r="F149" s="1"/>
      <c r="G149" s="1"/>
      <c r="H149" s="1"/>
      <c r="I149" s="1"/>
      <c r="J149" s="1"/>
      <c r="K149" s="1"/>
      <c r="L149" s="1"/>
    </row>
    <row r="150" spans="1:12" ht="15.75" customHeight="1">
      <c r="A150" s="47"/>
      <c r="B150" s="48"/>
      <c r="C150" s="48"/>
      <c r="D150" s="1"/>
      <c r="E150" s="1"/>
      <c r="F150" s="1"/>
      <c r="G150" s="1"/>
      <c r="H150" s="1"/>
      <c r="I150" s="1"/>
      <c r="J150" s="1"/>
      <c r="K150" s="1"/>
      <c r="L150" s="1"/>
    </row>
    <row r="151" spans="1:12" ht="15.75" customHeight="1">
      <c r="A151" s="47"/>
      <c r="B151" s="48"/>
      <c r="C151" s="48"/>
      <c r="D151" s="1"/>
      <c r="E151" s="1"/>
      <c r="F151" s="1"/>
      <c r="G151" s="1"/>
      <c r="H151" s="1"/>
      <c r="I151" s="1"/>
      <c r="J151" s="1"/>
      <c r="K151" s="1"/>
      <c r="L151" s="1"/>
    </row>
    <row r="152" spans="1:12" ht="15.75" customHeight="1">
      <c r="A152" s="47"/>
      <c r="B152" s="48"/>
      <c r="C152" s="48"/>
      <c r="D152" s="1"/>
      <c r="E152" s="1"/>
      <c r="F152" s="1"/>
      <c r="G152" s="1"/>
      <c r="H152" s="1"/>
      <c r="I152" s="1"/>
      <c r="J152" s="1"/>
      <c r="K152" s="1"/>
      <c r="L152" s="1"/>
    </row>
    <row r="153" spans="1:12" ht="15.75" customHeight="1">
      <c r="A153" s="47"/>
      <c r="B153" s="48"/>
      <c r="C153" s="48"/>
      <c r="D153" s="1"/>
      <c r="E153" s="1"/>
      <c r="F153" s="1"/>
      <c r="G153" s="1"/>
      <c r="H153" s="1"/>
      <c r="I153" s="1"/>
      <c r="J153" s="1"/>
      <c r="K153" s="1"/>
      <c r="L153" s="1"/>
    </row>
    <row r="154" spans="1:12" ht="15.75" customHeight="1">
      <c r="A154" s="47"/>
      <c r="B154" s="48"/>
      <c r="C154" s="48"/>
      <c r="D154" s="1"/>
      <c r="E154" s="1"/>
      <c r="F154" s="1"/>
      <c r="G154" s="1"/>
      <c r="H154" s="1"/>
      <c r="I154" s="1"/>
      <c r="J154" s="1"/>
      <c r="K154" s="1"/>
      <c r="L154" s="1"/>
    </row>
    <row r="155" spans="1:12" ht="15.75" customHeight="1">
      <c r="A155" s="47"/>
      <c r="B155" s="48"/>
      <c r="C155" s="48"/>
      <c r="D155" s="1"/>
      <c r="E155" s="1"/>
      <c r="F155" s="1"/>
      <c r="G155" s="1"/>
      <c r="H155" s="1"/>
      <c r="I155" s="1"/>
      <c r="J155" s="1"/>
      <c r="K155" s="1"/>
      <c r="L155" s="1"/>
    </row>
    <row r="156" spans="1:12" ht="15.75" customHeight="1">
      <c r="A156" s="47"/>
      <c r="B156" s="48"/>
      <c r="C156" s="48"/>
      <c r="D156" s="1"/>
      <c r="E156" s="1"/>
      <c r="F156" s="1"/>
      <c r="G156" s="1"/>
      <c r="H156" s="1"/>
      <c r="I156" s="1"/>
      <c r="J156" s="1"/>
      <c r="K156" s="1"/>
      <c r="L156" s="1"/>
    </row>
    <row r="157" spans="1:12" ht="15.75" customHeight="1">
      <c r="A157" s="47"/>
      <c r="B157" s="48"/>
      <c r="C157" s="48"/>
      <c r="D157" s="1"/>
      <c r="E157" s="1"/>
      <c r="F157" s="1"/>
      <c r="G157" s="1"/>
      <c r="H157" s="1"/>
      <c r="I157" s="1"/>
      <c r="J157" s="1"/>
      <c r="K157" s="1"/>
      <c r="L157" s="1"/>
    </row>
    <row r="158" spans="1:12" ht="15.75" customHeight="1">
      <c r="A158" s="47"/>
      <c r="B158" s="48"/>
      <c r="C158" s="48"/>
      <c r="D158" s="1"/>
      <c r="E158" s="1"/>
      <c r="F158" s="1"/>
      <c r="G158" s="1"/>
      <c r="H158" s="1"/>
      <c r="I158" s="1"/>
      <c r="J158" s="1"/>
      <c r="K158" s="1"/>
      <c r="L158" s="1"/>
    </row>
    <row r="159" spans="1:12" ht="15.75" customHeight="1">
      <c r="A159" s="47"/>
      <c r="B159" s="48"/>
      <c r="C159" s="48"/>
      <c r="D159" s="1"/>
      <c r="E159" s="1"/>
      <c r="F159" s="1"/>
      <c r="G159" s="1"/>
      <c r="H159" s="1"/>
      <c r="I159" s="1"/>
      <c r="J159" s="1"/>
      <c r="K159" s="1"/>
      <c r="L159" s="1"/>
    </row>
    <row r="160" spans="1:12" ht="15.75" customHeight="1">
      <c r="A160" s="47"/>
      <c r="B160" s="48"/>
      <c r="C160" s="48"/>
      <c r="D160" s="1"/>
      <c r="E160" s="1"/>
      <c r="F160" s="1"/>
      <c r="G160" s="1"/>
      <c r="H160" s="1"/>
      <c r="I160" s="1"/>
      <c r="J160" s="1"/>
      <c r="K160" s="1"/>
      <c r="L160" s="1"/>
    </row>
    <row r="161" spans="1:12" ht="15.75" customHeight="1">
      <c r="A161" s="47"/>
      <c r="B161" s="48"/>
      <c r="C161" s="48"/>
      <c r="D161" s="1"/>
      <c r="E161" s="1"/>
      <c r="F161" s="1"/>
      <c r="G161" s="1"/>
      <c r="H161" s="1"/>
      <c r="I161" s="1"/>
      <c r="J161" s="1"/>
      <c r="K161" s="1"/>
      <c r="L161" s="1"/>
    </row>
    <row r="162" spans="1:12" ht="15.75" customHeight="1">
      <c r="A162" s="47"/>
      <c r="B162" s="48"/>
      <c r="C162" s="48"/>
      <c r="D162" s="1"/>
      <c r="E162" s="1"/>
      <c r="F162" s="1"/>
      <c r="G162" s="1"/>
      <c r="H162" s="1"/>
      <c r="I162" s="1"/>
      <c r="J162" s="1"/>
      <c r="K162" s="1"/>
      <c r="L162" s="1"/>
    </row>
    <row r="163" spans="1:12" ht="15.75" customHeight="1">
      <c r="A163" s="47"/>
      <c r="B163" s="48"/>
      <c r="C163" s="48"/>
      <c r="D163" s="1"/>
      <c r="E163" s="1"/>
      <c r="F163" s="1"/>
      <c r="G163" s="1"/>
      <c r="H163" s="1"/>
      <c r="I163" s="1"/>
      <c r="J163" s="1"/>
      <c r="K163" s="1"/>
      <c r="L163" s="1"/>
    </row>
    <row r="164" spans="1:12" ht="15.75" customHeight="1">
      <c r="A164" s="47"/>
      <c r="B164" s="48"/>
      <c r="C164" s="48"/>
      <c r="D164" s="1"/>
      <c r="E164" s="1"/>
      <c r="F164" s="1"/>
      <c r="G164" s="1"/>
      <c r="H164" s="1"/>
      <c r="I164" s="1"/>
      <c r="J164" s="1"/>
      <c r="K164" s="1"/>
      <c r="L164" s="1"/>
    </row>
    <row r="165" spans="1:12" ht="15.75" customHeight="1">
      <c r="A165" s="47"/>
      <c r="B165" s="48"/>
      <c r="C165" s="48"/>
      <c r="D165" s="1"/>
      <c r="E165" s="1"/>
      <c r="F165" s="1"/>
      <c r="G165" s="1"/>
      <c r="H165" s="1"/>
      <c r="I165" s="1"/>
      <c r="J165" s="1"/>
      <c r="K165" s="1"/>
      <c r="L165" s="1"/>
    </row>
    <row r="166" spans="1:12" ht="15.75" customHeight="1">
      <c r="A166" s="47"/>
      <c r="B166" s="48"/>
      <c r="C166" s="48"/>
      <c r="D166" s="1"/>
      <c r="E166" s="1"/>
      <c r="F166" s="1"/>
      <c r="G166" s="1"/>
      <c r="H166" s="1"/>
      <c r="I166" s="1"/>
      <c r="J166" s="1"/>
      <c r="K166" s="1"/>
      <c r="L166" s="1"/>
    </row>
    <row r="167" spans="1:12" ht="15.75" customHeight="1">
      <c r="A167" s="47"/>
      <c r="B167" s="48"/>
      <c r="C167" s="48"/>
      <c r="D167" s="1"/>
      <c r="E167" s="1"/>
      <c r="F167" s="1"/>
      <c r="G167" s="1"/>
      <c r="H167" s="1"/>
      <c r="I167" s="1"/>
      <c r="J167" s="1"/>
      <c r="K167" s="1"/>
      <c r="L167" s="1"/>
    </row>
    <row r="168" spans="1:12" ht="15.75" customHeight="1">
      <c r="A168" s="47"/>
      <c r="B168" s="48"/>
      <c r="C168" s="48"/>
      <c r="D168" s="1"/>
      <c r="E168" s="1"/>
      <c r="F168" s="1"/>
      <c r="G168" s="1"/>
      <c r="H168" s="1"/>
      <c r="I168" s="1"/>
      <c r="J168" s="1"/>
      <c r="K168" s="1"/>
      <c r="L168" s="1"/>
    </row>
    <row r="169" spans="1:12" ht="15.75" customHeight="1">
      <c r="A169" s="47"/>
      <c r="B169" s="48"/>
      <c r="C169" s="48"/>
      <c r="D169" s="1"/>
      <c r="E169" s="1"/>
      <c r="F169" s="1"/>
      <c r="G169" s="1"/>
      <c r="H169" s="1"/>
      <c r="I169" s="1"/>
      <c r="J169" s="1"/>
      <c r="K169" s="1"/>
      <c r="L169" s="1"/>
    </row>
    <row r="170" spans="1:12" ht="15.75" customHeight="1">
      <c r="A170" s="47"/>
      <c r="B170" s="48"/>
      <c r="C170" s="48"/>
      <c r="D170" s="1"/>
      <c r="E170" s="1"/>
      <c r="F170" s="1"/>
      <c r="G170" s="1"/>
      <c r="H170" s="1"/>
      <c r="I170" s="1"/>
      <c r="J170" s="1"/>
      <c r="K170" s="1"/>
      <c r="L170" s="1"/>
    </row>
    <row r="171" spans="1:12" ht="15.75" customHeight="1">
      <c r="A171" s="47"/>
      <c r="B171" s="48"/>
      <c r="C171" s="48"/>
      <c r="D171" s="1"/>
      <c r="E171" s="1"/>
      <c r="F171" s="1"/>
      <c r="G171" s="1"/>
      <c r="H171" s="1"/>
      <c r="I171" s="1"/>
      <c r="J171" s="1"/>
      <c r="K171" s="1"/>
      <c r="L171" s="1"/>
    </row>
    <row r="172" spans="1:12" ht="15.75" customHeight="1">
      <c r="A172" s="47"/>
      <c r="B172" s="48"/>
      <c r="C172" s="48"/>
      <c r="D172" s="1"/>
      <c r="E172" s="1"/>
      <c r="F172" s="1"/>
      <c r="G172" s="1"/>
      <c r="H172" s="1"/>
      <c r="I172" s="1"/>
      <c r="J172" s="1"/>
      <c r="K172" s="1"/>
      <c r="L172" s="1"/>
    </row>
    <row r="173" spans="1:12" ht="15.75" customHeight="1">
      <c r="A173" s="47"/>
      <c r="B173" s="48"/>
      <c r="C173" s="48"/>
      <c r="D173" s="1"/>
      <c r="E173" s="1"/>
      <c r="F173" s="1"/>
      <c r="G173" s="1"/>
      <c r="H173" s="1"/>
      <c r="I173" s="1"/>
      <c r="J173" s="1"/>
      <c r="K173" s="1"/>
      <c r="L173" s="1"/>
    </row>
    <row r="174" spans="1:12" ht="15.75" customHeight="1">
      <c r="A174" s="47"/>
      <c r="B174" s="48"/>
      <c r="C174" s="48"/>
      <c r="D174" s="1"/>
      <c r="E174" s="1"/>
      <c r="F174" s="1"/>
      <c r="G174" s="1"/>
      <c r="H174" s="1"/>
      <c r="I174" s="1"/>
      <c r="J174" s="1"/>
      <c r="K174" s="1"/>
      <c r="L174" s="1"/>
    </row>
    <row r="175" spans="1:12" ht="15.75" customHeight="1">
      <c r="A175" s="47"/>
      <c r="B175" s="48"/>
      <c r="C175" s="48"/>
      <c r="D175" s="1"/>
      <c r="E175" s="1"/>
      <c r="F175" s="1"/>
      <c r="G175" s="1"/>
      <c r="H175" s="1"/>
      <c r="I175" s="1"/>
      <c r="J175" s="1"/>
      <c r="K175" s="1"/>
      <c r="L175" s="1"/>
    </row>
    <row r="176" spans="1:12" ht="15.75" customHeight="1">
      <c r="A176" s="47"/>
      <c r="B176" s="48"/>
      <c r="C176" s="48"/>
      <c r="D176" s="1"/>
      <c r="E176" s="1"/>
      <c r="F176" s="1"/>
      <c r="G176" s="1"/>
      <c r="H176" s="1"/>
      <c r="I176" s="1"/>
      <c r="J176" s="1"/>
      <c r="K176" s="1"/>
      <c r="L176" s="1"/>
    </row>
    <row r="177" spans="1:12" ht="15.75" customHeight="1">
      <c r="A177" s="47"/>
      <c r="B177" s="48"/>
      <c r="C177" s="48"/>
      <c r="D177" s="1"/>
      <c r="E177" s="1"/>
      <c r="F177" s="1"/>
      <c r="G177" s="1"/>
      <c r="H177" s="1"/>
      <c r="I177" s="1"/>
      <c r="J177" s="1"/>
      <c r="K177" s="1"/>
      <c r="L177" s="1"/>
    </row>
    <row r="178" spans="1:12" ht="15.75" customHeight="1">
      <c r="A178" s="47"/>
      <c r="B178" s="48"/>
      <c r="C178" s="48"/>
      <c r="D178" s="1"/>
      <c r="E178" s="1"/>
      <c r="F178" s="1"/>
      <c r="G178" s="1"/>
      <c r="H178" s="1"/>
      <c r="I178" s="1"/>
      <c r="J178" s="1"/>
      <c r="K178" s="1"/>
      <c r="L178" s="1"/>
    </row>
    <row r="179" spans="1:12" ht="15.75" customHeight="1">
      <c r="A179" s="47"/>
      <c r="B179" s="48"/>
      <c r="C179" s="48"/>
      <c r="D179" s="1"/>
      <c r="E179" s="1"/>
      <c r="F179" s="1"/>
      <c r="G179" s="1"/>
      <c r="H179" s="1"/>
      <c r="I179" s="1"/>
      <c r="J179" s="1"/>
      <c r="K179" s="1"/>
      <c r="L179" s="1"/>
    </row>
    <row r="180" spans="1:12" ht="15.75" customHeight="1">
      <c r="A180" s="47"/>
      <c r="B180" s="48"/>
      <c r="C180" s="48"/>
      <c r="D180" s="1"/>
      <c r="E180" s="1"/>
      <c r="F180" s="1"/>
      <c r="G180" s="1"/>
      <c r="H180" s="1"/>
      <c r="I180" s="1"/>
      <c r="J180" s="1"/>
      <c r="K180" s="1"/>
      <c r="L180" s="1"/>
    </row>
    <row r="181" spans="1:12" ht="15.75" customHeight="1">
      <c r="A181" s="47"/>
      <c r="B181" s="48"/>
      <c r="C181" s="48"/>
      <c r="D181" s="1"/>
      <c r="E181" s="1"/>
      <c r="F181" s="1"/>
      <c r="G181" s="1"/>
      <c r="H181" s="1"/>
      <c r="I181" s="1"/>
      <c r="J181" s="1"/>
      <c r="K181" s="1"/>
      <c r="L181" s="1"/>
    </row>
    <row r="182" spans="1:12" ht="15.75" customHeight="1">
      <c r="A182" s="47"/>
      <c r="B182" s="48"/>
      <c r="C182" s="48"/>
      <c r="D182" s="1"/>
      <c r="E182" s="1"/>
      <c r="F182" s="1"/>
      <c r="G182" s="1"/>
      <c r="H182" s="1"/>
      <c r="I182" s="1"/>
      <c r="J182" s="1"/>
      <c r="K182" s="1"/>
      <c r="L182" s="1"/>
    </row>
    <row r="183" spans="1:12" ht="15.75" customHeight="1">
      <c r="A183" s="47"/>
      <c r="B183" s="48"/>
      <c r="C183" s="48"/>
      <c r="D183" s="1"/>
      <c r="E183" s="1"/>
      <c r="F183" s="1"/>
      <c r="G183" s="1"/>
      <c r="H183" s="1"/>
      <c r="I183" s="1"/>
      <c r="J183" s="1"/>
      <c r="K183" s="1"/>
      <c r="L183" s="1"/>
    </row>
    <row r="184" spans="1:12" ht="15.75" customHeight="1">
      <c r="A184" s="47"/>
      <c r="B184" s="48"/>
      <c r="C184" s="48"/>
      <c r="D184" s="1"/>
      <c r="E184" s="1"/>
      <c r="F184" s="1"/>
      <c r="G184" s="1"/>
      <c r="H184" s="1"/>
      <c r="I184" s="1"/>
      <c r="J184" s="1"/>
      <c r="K184" s="1"/>
      <c r="L184" s="1"/>
    </row>
    <row r="185" spans="1:12" ht="15.75" customHeight="1">
      <c r="A185" s="47"/>
      <c r="B185" s="48"/>
      <c r="C185" s="48"/>
      <c r="D185" s="1"/>
      <c r="E185" s="1"/>
      <c r="F185" s="1"/>
      <c r="G185" s="1"/>
      <c r="H185" s="1"/>
      <c r="I185" s="1"/>
      <c r="J185" s="1"/>
      <c r="K185" s="1"/>
      <c r="L185" s="1"/>
    </row>
    <row r="186" spans="1:12" ht="15.75" customHeight="1">
      <c r="A186" s="47"/>
      <c r="B186" s="48"/>
      <c r="C186" s="48"/>
      <c r="D186" s="1"/>
      <c r="E186" s="1"/>
      <c r="F186" s="1"/>
      <c r="G186" s="1"/>
      <c r="H186" s="1"/>
      <c r="I186" s="1"/>
      <c r="J186" s="1"/>
      <c r="K186" s="1"/>
      <c r="L186" s="1"/>
    </row>
    <row r="187" spans="1:12" ht="15.75" customHeight="1">
      <c r="A187" s="47"/>
      <c r="B187" s="48"/>
      <c r="C187" s="48"/>
      <c r="D187" s="1"/>
      <c r="E187" s="1"/>
      <c r="F187" s="1"/>
      <c r="G187" s="1"/>
      <c r="H187" s="1"/>
      <c r="I187" s="1"/>
      <c r="J187" s="1"/>
      <c r="K187" s="1"/>
      <c r="L187" s="1"/>
    </row>
    <row r="188" spans="1:12" ht="15.75" customHeight="1">
      <c r="A188" s="47"/>
      <c r="B188" s="48"/>
      <c r="C188" s="48"/>
      <c r="D188" s="1"/>
      <c r="E188" s="1"/>
      <c r="F188" s="1"/>
      <c r="G188" s="1"/>
      <c r="H188" s="1"/>
      <c r="I188" s="1"/>
      <c r="J188" s="1"/>
      <c r="K188" s="1"/>
      <c r="L188" s="1"/>
    </row>
    <row r="189" spans="1:12" ht="15.75" customHeight="1">
      <c r="A189" s="47"/>
      <c r="B189" s="48"/>
      <c r="C189" s="48"/>
      <c r="D189" s="1"/>
      <c r="E189" s="1"/>
      <c r="F189" s="1"/>
      <c r="G189" s="1"/>
      <c r="H189" s="1"/>
      <c r="I189" s="1"/>
      <c r="J189" s="1"/>
      <c r="K189" s="1"/>
      <c r="L189" s="1"/>
    </row>
    <row r="190" spans="1:12" ht="15.75" customHeight="1">
      <c r="A190" s="47"/>
      <c r="B190" s="48"/>
      <c r="C190" s="48"/>
      <c r="D190" s="1"/>
      <c r="E190" s="1"/>
      <c r="F190" s="1"/>
      <c r="G190" s="1"/>
      <c r="H190" s="1"/>
      <c r="I190" s="1"/>
      <c r="J190" s="1"/>
      <c r="K190" s="1"/>
      <c r="L190" s="1"/>
    </row>
    <row r="191" spans="1:12" ht="15.75" customHeight="1">
      <c r="A191" s="47"/>
      <c r="B191" s="48"/>
      <c r="C191" s="48"/>
      <c r="D191" s="1"/>
      <c r="E191" s="1"/>
      <c r="F191" s="1"/>
      <c r="G191" s="1"/>
      <c r="H191" s="1"/>
      <c r="I191" s="1"/>
      <c r="J191" s="1"/>
      <c r="K191" s="1"/>
      <c r="L191" s="1"/>
    </row>
    <row r="192" spans="1:12" ht="15.75" customHeight="1">
      <c r="A192" s="47"/>
      <c r="B192" s="48"/>
      <c r="C192" s="48"/>
      <c r="D192" s="1"/>
      <c r="E192" s="1"/>
      <c r="F192" s="1"/>
      <c r="G192" s="1"/>
      <c r="H192" s="1"/>
      <c r="I192" s="1"/>
      <c r="J192" s="1"/>
      <c r="K192" s="1"/>
      <c r="L192" s="1"/>
    </row>
    <row r="193" spans="1:12" ht="15.75" customHeight="1">
      <c r="A193" s="47"/>
      <c r="B193" s="48"/>
      <c r="C193" s="48"/>
      <c r="D193" s="1"/>
      <c r="E193" s="1"/>
      <c r="F193" s="1"/>
      <c r="G193" s="1"/>
      <c r="H193" s="1"/>
      <c r="I193" s="1"/>
      <c r="J193" s="1"/>
      <c r="K193" s="1"/>
      <c r="L193" s="1"/>
    </row>
    <row r="194" spans="1:12" ht="15.75" customHeight="1">
      <c r="A194" s="47"/>
      <c r="B194" s="48"/>
      <c r="C194" s="48"/>
      <c r="D194" s="1"/>
      <c r="E194" s="1"/>
      <c r="F194" s="1"/>
      <c r="G194" s="1"/>
      <c r="H194" s="1"/>
      <c r="I194" s="1"/>
      <c r="J194" s="1"/>
      <c r="K194" s="1"/>
      <c r="L194" s="1"/>
    </row>
    <row r="195" spans="1:12" ht="15.75" customHeight="1">
      <c r="A195" s="47"/>
      <c r="B195" s="48"/>
      <c r="C195" s="48"/>
      <c r="D195" s="1"/>
      <c r="E195" s="1"/>
      <c r="F195" s="1"/>
      <c r="G195" s="1"/>
      <c r="H195" s="1"/>
      <c r="I195" s="1"/>
      <c r="J195" s="1"/>
      <c r="K195" s="1"/>
      <c r="L195" s="1"/>
    </row>
    <row r="196" spans="1:12" ht="15.75" customHeight="1">
      <c r="A196" s="47"/>
      <c r="B196" s="48"/>
      <c r="C196" s="48"/>
      <c r="D196" s="1"/>
      <c r="E196" s="1"/>
      <c r="F196" s="1"/>
      <c r="G196" s="1"/>
      <c r="H196" s="1"/>
      <c r="I196" s="1"/>
      <c r="J196" s="1"/>
      <c r="K196" s="1"/>
      <c r="L196" s="1"/>
    </row>
    <row r="197" spans="1:12" ht="15.75" customHeight="1">
      <c r="A197" s="47"/>
      <c r="B197" s="48"/>
      <c r="C197" s="48"/>
      <c r="D197" s="1"/>
      <c r="E197" s="1"/>
      <c r="F197" s="1"/>
      <c r="G197" s="1"/>
      <c r="H197" s="1"/>
      <c r="I197" s="1"/>
      <c r="J197" s="1"/>
      <c r="K197" s="1"/>
      <c r="L197" s="1"/>
    </row>
    <row r="198" spans="1:12" ht="15.75" customHeight="1">
      <c r="A198" s="47"/>
      <c r="B198" s="48"/>
      <c r="C198" s="48"/>
      <c r="D198" s="1"/>
      <c r="E198" s="1"/>
      <c r="F198" s="1"/>
      <c r="G198" s="1"/>
      <c r="H198" s="1"/>
      <c r="I198" s="1"/>
      <c r="J198" s="1"/>
      <c r="K198" s="1"/>
      <c r="L198" s="1"/>
    </row>
    <row r="199" spans="1:12" ht="15.75" customHeight="1">
      <c r="A199" s="47"/>
      <c r="B199" s="48"/>
      <c r="C199" s="48"/>
      <c r="D199" s="1"/>
      <c r="E199" s="1"/>
      <c r="F199" s="1"/>
      <c r="G199" s="1"/>
      <c r="H199" s="1"/>
      <c r="I199" s="1"/>
      <c r="J199" s="1"/>
      <c r="K199" s="1"/>
      <c r="L199" s="1"/>
    </row>
    <row r="200" spans="1:12" ht="15.75" customHeight="1">
      <c r="A200" s="47"/>
      <c r="B200" s="48"/>
      <c r="C200" s="48"/>
      <c r="D200" s="1"/>
      <c r="E200" s="1"/>
      <c r="F200" s="1"/>
      <c r="G200" s="1"/>
      <c r="H200" s="1"/>
      <c r="I200" s="1"/>
      <c r="J200" s="1"/>
      <c r="K200" s="1"/>
      <c r="L200" s="1"/>
    </row>
    <row r="201" spans="1:12" ht="15.75" customHeight="1">
      <c r="A201" s="47"/>
      <c r="B201" s="48"/>
      <c r="C201" s="48"/>
      <c r="D201" s="1"/>
      <c r="E201" s="1"/>
      <c r="F201" s="1"/>
      <c r="G201" s="1"/>
      <c r="H201" s="1"/>
      <c r="I201" s="1"/>
      <c r="J201" s="1"/>
      <c r="K201" s="1"/>
      <c r="L201" s="1"/>
    </row>
    <row r="202" spans="1:12" ht="15.75" customHeight="1">
      <c r="A202" s="47"/>
      <c r="B202" s="48"/>
      <c r="C202" s="48"/>
      <c r="D202" s="1"/>
      <c r="E202" s="1"/>
      <c r="F202" s="1"/>
      <c r="G202" s="1"/>
      <c r="H202" s="1"/>
      <c r="I202" s="1"/>
      <c r="J202" s="1"/>
      <c r="K202" s="1"/>
      <c r="L202" s="1"/>
    </row>
    <row r="203" spans="1:12" ht="15.75" customHeight="1">
      <c r="A203" s="47"/>
      <c r="B203" s="48"/>
      <c r="C203" s="48"/>
      <c r="D203" s="1"/>
      <c r="E203" s="1"/>
      <c r="F203" s="1"/>
      <c r="G203" s="1"/>
      <c r="H203" s="1"/>
      <c r="I203" s="1"/>
      <c r="J203" s="1"/>
      <c r="K203" s="1"/>
      <c r="L203" s="1"/>
    </row>
    <row r="204" spans="1:12" ht="15.75" customHeight="1">
      <c r="A204" s="47"/>
      <c r="B204" s="48"/>
      <c r="C204" s="48"/>
      <c r="D204" s="1"/>
      <c r="E204" s="1"/>
      <c r="F204" s="1"/>
      <c r="G204" s="1"/>
      <c r="H204" s="1"/>
      <c r="I204" s="1"/>
      <c r="J204" s="1"/>
      <c r="K204" s="1"/>
      <c r="L204" s="1"/>
    </row>
    <row r="205" spans="1:12" ht="15.75" customHeight="1">
      <c r="A205" s="47"/>
      <c r="B205" s="48"/>
      <c r="C205" s="48"/>
      <c r="D205" s="1"/>
      <c r="E205" s="1"/>
      <c r="F205" s="1"/>
      <c r="G205" s="1"/>
      <c r="H205" s="1"/>
      <c r="I205" s="1"/>
      <c r="J205" s="1"/>
      <c r="K205" s="1"/>
      <c r="L205" s="1"/>
    </row>
    <row r="206" spans="1:12" ht="15.75" customHeight="1">
      <c r="A206" s="47"/>
      <c r="B206" s="48"/>
      <c r="C206" s="48"/>
      <c r="D206" s="1"/>
      <c r="E206" s="1"/>
      <c r="F206" s="1"/>
      <c r="G206" s="1"/>
      <c r="H206" s="1"/>
      <c r="I206" s="1"/>
      <c r="J206" s="1"/>
      <c r="K206" s="1"/>
      <c r="L206" s="1"/>
    </row>
    <row r="207" spans="1:12" ht="15.75" customHeight="1">
      <c r="A207" s="47"/>
      <c r="B207" s="48"/>
      <c r="C207" s="48"/>
      <c r="D207" s="1"/>
      <c r="E207" s="1"/>
      <c r="F207" s="1"/>
      <c r="G207" s="1"/>
      <c r="H207" s="1"/>
      <c r="I207" s="1"/>
      <c r="J207" s="1"/>
      <c r="K207" s="1"/>
      <c r="L207" s="1"/>
    </row>
    <row r="208" spans="1:12" ht="15.75" customHeight="1">
      <c r="A208" s="47"/>
      <c r="B208" s="48"/>
      <c r="C208" s="48"/>
      <c r="D208" s="1"/>
      <c r="E208" s="1"/>
      <c r="F208" s="1"/>
      <c r="G208" s="1"/>
      <c r="H208" s="1"/>
      <c r="I208" s="1"/>
      <c r="J208" s="1"/>
      <c r="K208" s="1"/>
      <c r="L208" s="1"/>
    </row>
    <row r="209" spans="1:12" ht="15.75" customHeight="1">
      <c r="A209" s="47"/>
      <c r="B209" s="48"/>
      <c r="C209" s="48"/>
      <c r="D209" s="1"/>
      <c r="E209" s="1"/>
      <c r="F209" s="1"/>
      <c r="G209" s="1"/>
      <c r="H209" s="1"/>
      <c r="I209" s="1"/>
      <c r="J209" s="1"/>
      <c r="K209" s="1"/>
      <c r="L209" s="1"/>
    </row>
    <row r="210" spans="1:12" ht="15.75" customHeight="1">
      <c r="A210" s="47"/>
      <c r="B210" s="48"/>
      <c r="C210" s="48"/>
      <c r="D210" s="1"/>
      <c r="E210" s="1"/>
      <c r="F210" s="1"/>
      <c r="G210" s="1"/>
      <c r="H210" s="1"/>
      <c r="I210" s="1"/>
      <c r="J210" s="1"/>
      <c r="K210" s="1"/>
      <c r="L210" s="1"/>
    </row>
    <row r="211" spans="1:12" ht="15.75" customHeight="1">
      <c r="A211" s="47"/>
      <c r="B211" s="48"/>
      <c r="C211" s="48"/>
      <c r="D211" s="1"/>
      <c r="E211" s="1"/>
      <c r="F211" s="1"/>
      <c r="G211" s="1"/>
      <c r="H211" s="1"/>
      <c r="I211" s="1"/>
      <c r="J211" s="1"/>
      <c r="K211" s="1"/>
      <c r="L211" s="1"/>
    </row>
    <row r="212" spans="1:12" ht="15.75" customHeight="1">
      <c r="A212" s="47"/>
      <c r="B212" s="48"/>
      <c r="C212" s="48"/>
      <c r="D212" s="1"/>
      <c r="E212" s="1"/>
      <c r="F212" s="1"/>
      <c r="G212" s="1"/>
      <c r="H212" s="1"/>
      <c r="I212" s="1"/>
      <c r="J212" s="1"/>
      <c r="K212" s="1"/>
      <c r="L212" s="1"/>
    </row>
    <row r="213" spans="1:12" ht="15.75" customHeight="1">
      <c r="A213" s="47"/>
      <c r="B213" s="48"/>
      <c r="C213" s="48"/>
      <c r="D213" s="1"/>
      <c r="E213" s="1"/>
      <c r="F213" s="1"/>
      <c r="G213" s="1"/>
      <c r="H213" s="1"/>
      <c r="I213" s="1"/>
      <c r="J213" s="1"/>
      <c r="K213" s="1"/>
      <c r="L213" s="1"/>
    </row>
    <row r="214" spans="1:12" ht="15.75" customHeight="1">
      <c r="A214" s="47"/>
      <c r="B214" s="48"/>
      <c r="C214" s="48"/>
      <c r="D214" s="1"/>
      <c r="E214" s="1"/>
      <c r="F214" s="1"/>
      <c r="G214" s="1"/>
      <c r="H214" s="1"/>
      <c r="I214" s="1"/>
      <c r="J214" s="1"/>
      <c r="K214" s="1"/>
      <c r="L214" s="1"/>
    </row>
    <row r="215" spans="1:12" ht="15.75" customHeight="1">
      <c r="A215" s="47"/>
      <c r="B215" s="48"/>
      <c r="C215" s="48"/>
      <c r="D215" s="1"/>
      <c r="E215" s="1"/>
      <c r="F215" s="1"/>
      <c r="G215" s="1"/>
      <c r="H215" s="1"/>
      <c r="I215" s="1"/>
      <c r="J215" s="1"/>
      <c r="K215" s="1"/>
      <c r="L215" s="1"/>
    </row>
    <row r="216" spans="1:12" ht="15.75" customHeight="1">
      <c r="A216" s="47"/>
      <c r="B216" s="48"/>
      <c r="C216" s="48"/>
      <c r="D216" s="1"/>
      <c r="E216" s="1"/>
      <c r="F216" s="1"/>
      <c r="G216" s="1"/>
      <c r="H216" s="1"/>
      <c r="I216" s="1"/>
      <c r="J216" s="1"/>
      <c r="K216" s="1"/>
      <c r="L216" s="1"/>
    </row>
    <row r="217" spans="1:12" ht="15.75" customHeight="1">
      <c r="A217" s="47"/>
      <c r="B217" s="48"/>
      <c r="C217" s="48"/>
      <c r="D217" s="1"/>
      <c r="E217" s="1"/>
      <c r="F217" s="1"/>
      <c r="G217" s="1"/>
      <c r="H217" s="1"/>
      <c r="I217" s="1"/>
      <c r="J217" s="1"/>
      <c r="K217" s="1"/>
      <c r="L217" s="1"/>
    </row>
    <row r="218" spans="1:12" ht="15.75" customHeight="1">
      <c r="A218" s="47"/>
      <c r="B218" s="48"/>
      <c r="C218" s="48"/>
      <c r="D218" s="1"/>
      <c r="E218" s="1"/>
      <c r="F218" s="1"/>
      <c r="G218" s="1"/>
      <c r="H218" s="1"/>
      <c r="I218" s="1"/>
      <c r="J218" s="1"/>
      <c r="K218" s="1"/>
      <c r="L218" s="1"/>
    </row>
    <row r="219" spans="1:12" ht="15.75" customHeight="1">
      <c r="A219" s="47"/>
      <c r="B219" s="48"/>
      <c r="C219" s="48"/>
      <c r="D219" s="1"/>
      <c r="E219" s="1"/>
      <c r="F219" s="1"/>
      <c r="G219" s="1"/>
      <c r="H219" s="1"/>
      <c r="I219" s="1"/>
      <c r="J219" s="1"/>
      <c r="K219" s="1"/>
      <c r="L219" s="1"/>
    </row>
    <row r="220" spans="1:12" ht="15.75" customHeight="1">
      <c r="A220" s="47"/>
      <c r="B220" s="48"/>
      <c r="C220" s="48"/>
      <c r="D220" s="1"/>
      <c r="E220" s="1"/>
      <c r="F220" s="1"/>
      <c r="G220" s="1"/>
      <c r="H220" s="1"/>
      <c r="I220" s="1"/>
      <c r="J220" s="1"/>
      <c r="K220" s="1"/>
      <c r="L220" s="1"/>
    </row>
    <row r="221" spans="1:12" ht="15.75" customHeight="1"/>
    <row r="222" spans="1:12" ht="15.75" customHeight="1"/>
    <row r="223" spans="1:12" ht="15.75" customHeight="1"/>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L8"/>
    <mergeCell ref="A19:L19"/>
    <mergeCell ref="A2:L2"/>
    <mergeCell ref="A4:L4"/>
    <mergeCell ref="A5:L5"/>
    <mergeCell ref="A6:L6"/>
    <mergeCell ref="A7:L7"/>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sheetPr>
  <dimension ref="A1:Z1000"/>
  <sheetViews>
    <sheetView workbookViewId="0"/>
  </sheetViews>
  <sheetFormatPr defaultColWidth="14.3984375" defaultRowHeight="15" customHeight="1"/>
  <cols>
    <col min="1" max="1" width="23.73046875" customWidth="1"/>
    <col min="2" max="2" width="23.3984375" customWidth="1"/>
    <col min="3" max="3" width="20.265625" customWidth="1"/>
    <col min="4" max="4" width="22.3984375" customWidth="1"/>
    <col min="5" max="5" width="20.265625" customWidth="1"/>
    <col min="6" max="6" width="22.265625" customWidth="1"/>
    <col min="7" max="8" width="8" customWidth="1"/>
    <col min="9" max="9" width="22.265625" customWidth="1"/>
    <col min="10" max="26" width="8" customWidth="1"/>
  </cols>
  <sheetData>
    <row r="1" spans="1:26" ht="14.25">
      <c r="A1" s="47"/>
      <c r="B1" s="48"/>
      <c r="C1" s="48"/>
      <c r="D1" s="48"/>
      <c r="E1" s="1"/>
      <c r="F1" s="1"/>
    </row>
    <row r="2" spans="1:26" ht="18.75" customHeight="1">
      <c r="A2" s="283" t="s">
        <v>4150</v>
      </c>
      <c r="B2" s="276"/>
      <c r="C2" s="276"/>
      <c r="D2" s="276"/>
      <c r="E2" s="276"/>
      <c r="F2" s="276"/>
      <c r="G2" s="276"/>
      <c r="H2" s="277"/>
      <c r="I2" s="3"/>
      <c r="J2" s="3"/>
      <c r="K2" s="50"/>
      <c r="L2" s="50"/>
      <c r="M2" s="50"/>
      <c r="N2" s="50"/>
      <c r="O2" s="50"/>
      <c r="P2" s="50"/>
      <c r="Q2" s="50"/>
      <c r="R2" s="50"/>
      <c r="S2" s="50"/>
      <c r="T2" s="50"/>
      <c r="U2" s="50"/>
      <c r="V2" s="50"/>
      <c r="W2" s="50"/>
      <c r="X2" s="50"/>
      <c r="Y2" s="50"/>
      <c r="Z2" s="50"/>
    </row>
    <row r="3" spans="1:26" ht="14.25">
      <c r="A3" s="235"/>
      <c r="B3" s="235"/>
      <c r="C3" s="235"/>
      <c r="D3" s="235"/>
      <c r="E3" s="235"/>
      <c r="F3" s="236"/>
      <c r="G3" s="237"/>
      <c r="H3" s="237"/>
      <c r="I3" s="50"/>
      <c r="J3" s="50"/>
      <c r="K3" s="50"/>
      <c r="L3" s="50"/>
      <c r="M3" s="50"/>
      <c r="N3" s="50"/>
      <c r="O3" s="50"/>
      <c r="P3" s="50"/>
      <c r="Q3" s="50"/>
      <c r="R3" s="50"/>
      <c r="S3" s="50"/>
      <c r="T3" s="50"/>
      <c r="U3" s="50"/>
      <c r="V3" s="50"/>
      <c r="W3" s="50"/>
      <c r="X3" s="50"/>
      <c r="Y3" s="50"/>
      <c r="Z3" s="50"/>
    </row>
    <row r="4" spans="1:26" ht="42" customHeight="1">
      <c r="A4" s="275" t="s">
        <v>4151</v>
      </c>
      <c r="B4" s="276"/>
      <c r="C4" s="276"/>
      <c r="D4" s="276"/>
      <c r="E4" s="276"/>
      <c r="F4" s="276"/>
      <c r="G4" s="276"/>
      <c r="H4" s="277"/>
      <c r="I4" s="3"/>
      <c r="J4" s="3"/>
      <c r="K4" s="50"/>
      <c r="L4" s="50"/>
      <c r="M4" s="50"/>
      <c r="N4" s="50"/>
      <c r="O4" s="50"/>
      <c r="P4" s="50"/>
      <c r="Q4" s="50"/>
      <c r="R4" s="50"/>
      <c r="S4" s="50"/>
      <c r="T4" s="50"/>
      <c r="U4" s="50"/>
      <c r="V4" s="50"/>
      <c r="W4" s="50"/>
      <c r="X4" s="50"/>
      <c r="Y4" s="50"/>
      <c r="Z4" s="50"/>
    </row>
    <row r="5" spans="1:26" ht="27" customHeight="1">
      <c r="A5" s="275" t="s">
        <v>4152</v>
      </c>
      <c r="B5" s="276"/>
      <c r="C5" s="276"/>
      <c r="D5" s="276"/>
      <c r="E5" s="276"/>
      <c r="F5" s="276"/>
      <c r="G5" s="276"/>
      <c r="H5" s="277"/>
      <c r="I5" s="3"/>
      <c r="J5" s="3"/>
      <c r="K5" s="50"/>
      <c r="L5" s="50"/>
      <c r="M5" s="50"/>
      <c r="N5" s="50"/>
      <c r="O5" s="50"/>
      <c r="P5" s="50"/>
      <c r="Q5" s="50"/>
      <c r="R5" s="50"/>
      <c r="S5" s="50"/>
      <c r="T5" s="50"/>
      <c r="U5" s="50"/>
      <c r="V5" s="50"/>
      <c r="W5" s="50"/>
      <c r="X5" s="50"/>
      <c r="Y5" s="50"/>
      <c r="Z5" s="50"/>
    </row>
    <row r="6" spans="1:26" ht="28.5" customHeight="1">
      <c r="A6" s="275" t="s">
        <v>4153</v>
      </c>
      <c r="B6" s="276"/>
      <c r="C6" s="276"/>
      <c r="D6" s="276"/>
      <c r="E6" s="276"/>
      <c r="F6" s="276"/>
      <c r="G6" s="276"/>
      <c r="H6" s="277"/>
      <c r="I6" s="3"/>
      <c r="J6" s="3"/>
      <c r="K6" s="50"/>
      <c r="L6" s="50"/>
      <c r="M6" s="50"/>
      <c r="N6" s="50"/>
      <c r="O6" s="50"/>
      <c r="P6" s="50"/>
      <c r="Q6" s="50"/>
      <c r="R6" s="50"/>
      <c r="S6" s="50"/>
      <c r="T6" s="50"/>
      <c r="U6" s="50"/>
      <c r="V6" s="50"/>
      <c r="W6" s="50"/>
      <c r="X6" s="50"/>
      <c r="Y6" s="50"/>
      <c r="Z6" s="50"/>
    </row>
    <row r="7" spans="1:26" ht="25.5" customHeight="1">
      <c r="A7" s="275" t="s">
        <v>4154</v>
      </c>
      <c r="B7" s="276"/>
      <c r="C7" s="276"/>
      <c r="D7" s="276"/>
      <c r="E7" s="276"/>
      <c r="F7" s="276"/>
      <c r="G7" s="276"/>
      <c r="H7" s="277"/>
      <c r="I7" s="3"/>
      <c r="J7" s="3"/>
      <c r="K7" s="50"/>
      <c r="L7" s="50"/>
      <c r="M7" s="50"/>
      <c r="N7" s="50"/>
      <c r="O7" s="50"/>
      <c r="P7" s="50"/>
      <c r="Q7" s="50"/>
      <c r="R7" s="50"/>
      <c r="S7" s="50"/>
      <c r="T7" s="50"/>
      <c r="U7" s="50"/>
      <c r="V7" s="50"/>
      <c r="W7" s="50"/>
      <c r="X7" s="50"/>
      <c r="Y7" s="50"/>
      <c r="Z7" s="50"/>
    </row>
    <row r="8" spans="1:26" ht="26.25" customHeight="1">
      <c r="A8" s="275" t="s">
        <v>4155</v>
      </c>
      <c r="B8" s="276"/>
      <c r="C8" s="276"/>
      <c r="D8" s="276"/>
      <c r="E8" s="276"/>
      <c r="F8" s="276"/>
      <c r="G8" s="276"/>
      <c r="H8" s="277"/>
      <c r="I8" s="3"/>
      <c r="J8" s="3"/>
      <c r="K8" s="50"/>
      <c r="L8" s="50"/>
      <c r="M8" s="50"/>
      <c r="N8" s="50"/>
      <c r="O8" s="50"/>
      <c r="P8" s="50"/>
      <c r="Q8" s="50"/>
      <c r="R8" s="50"/>
      <c r="S8" s="50"/>
      <c r="T8" s="50"/>
      <c r="U8" s="50"/>
      <c r="V8" s="50"/>
      <c r="W8" s="50"/>
      <c r="X8" s="50"/>
      <c r="Y8" s="50"/>
      <c r="Z8" s="50"/>
    </row>
    <row r="9" spans="1:26" ht="98.25" customHeight="1">
      <c r="A9" s="278" t="s">
        <v>4156</v>
      </c>
      <c r="B9" s="276"/>
      <c r="C9" s="276"/>
      <c r="D9" s="276"/>
      <c r="E9" s="276"/>
      <c r="F9" s="276"/>
      <c r="G9" s="276"/>
      <c r="H9" s="277"/>
      <c r="I9" s="3"/>
      <c r="J9" s="3"/>
      <c r="K9" s="50"/>
      <c r="L9" s="50"/>
      <c r="M9" s="50"/>
      <c r="N9" s="50"/>
      <c r="O9" s="50"/>
      <c r="P9" s="50"/>
      <c r="Q9" s="50"/>
      <c r="R9" s="50"/>
      <c r="S9" s="50"/>
      <c r="T9" s="50"/>
      <c r="U9" s="50"/>
      <c r="V9" s="50"/>
      <c r="W9" s="50"/>
      <c r="X9" s="50"/>
      <c r="Y9" s="50"/>
      <c r="Z9" s="50"/>
    </row>
    <row r="10" spans="1:26" ht="14.25">
      <c r="A10" s="47"/>
      <c r="B10" s="48"/>
      <c r="C10" s="48"/>
      <c r="D10" s="48"/>
      <c r="E10" s="1"/>
      <c r="F10" s="1"/>
      <c r="G10" s="50"/>
      <c r="H10" s="50"/>
      <c r="I10" s="50"/>
      <c r="J10" s="50"/>
      <c r="K10" s="50"/>
      <c r="L10" s="50"/>
      <c r="M10" s="50"/>
      <c r="N10" s="50"/>
      <c r="O10" s="50"/>
      <c r="P10" s="50"/>
      <c r="Q10" s="50"/>
      <c r="R10" s="50"/>
      <c r="S10" s="50"/>
      <c r="T10" s="50"/>
      <c r="U10" s="50"/>
      <c r="V10" s="50"/>
      <c r="W10" s="50"/>
      <c r="X10" s="50"/>
      <c r="Y10" s="50"/>
      <c r="Z10" s="50"/>
    </row>
    <row r="11" spans="1:26" ht="38.25" customHeight="1">
      <c r="A11" s="113" t="s">
        <v>6</v>
      </c>
      <c r="B11" s="57" t="s">
        <v>7</v>
      </c>
      <c r="C11" s="55" t="s">
        <v>4157</v>
      </c>
      <c r="D11" s="55" t="s">
        <v>4158</v>
      </c>
      <c r="E11" s="55" t="s">
        <v>4159</v>
      </c>
      <c r="F11" s="57" t="s">
        <v>4160</v>
      </c>
      <c r="G11" s="55" t="s">
        <v>756</v>
      </c>
      <c r="H11" s="55" t="s">
        <v>162</v>
      </c>
      <c r="I11" s="60" t="s">
        <v>163</v>
      </c>
    </row>
    <row r="12" spans="1:26" ht="14.25">
      <c r="A12" s="95" t="s">
        <v>4161</v>
      </c>
      <c r="B12" s="124" t="s">
        <v>51</v>
      </c>
      <c r="C12" s="70" t="s">
        <v>4162</v>
      </c>
      <c r="D12" s="94"/>
      <c r="E12" s="193" t="s">
        <v>4163</v>
      </c>
      <c r="F12" s="195" t="s">
        <v>4164</v>
      </c>
      <c r="G12" s="23">
        <v>150</v>
      </c>
      <c r="H12" s="23">
        <v>150</v>
      </c>
      <c r="I12" s="23" t="s">
        <v>56</v>
      </c>
      <c r="J12" s="3"/>
    </row>
    <row r="13" spans="1:26" ht="14.25">
      <c r="A13" s="95" t="s">
        <v>61</v>
      </c>
      <c r="B13" s="124" t="s">
        <v>51</v>
      </c>
      <c r="C13" s="70" t="s">
        <v>4165</v>
      </c>
      <c r="D13" s="94" t="s">
        <v>4166</v>
      </c>
      <c r="E13" s="193" t="s">
        <v>4167</v>
      </c>
      <c r="F13" s="195" t="s">
        <v>4168</v>
      </c>
      <c r="G13" s="23" t="s">
        <v>4169</v>
      </c>
      <c r="H13" s="23">
        <v>100</v>
      </c>
      <c r="I13" s="23" t="s">
        <v>349</v>
      </c>
      <c r="J13" s="3"/>
    </row>
    <row r="14" spans="1:26" ht="14.25">
      <c r="A14" s="106" t="s">
        <v>61</v>
      </c>
      <c r="B14" s="238" t="s">
        <v>51</v>
      </c>
      <c r="C14" s="101" t="s">
        <v>4170</v>
      </c>
      <c r="D14" s="239" t="s">
        <v>4166</v>
      </c>
      <c r="E14" s="106" t="s">
        <v>4167</v>
      </c>
      <c r="F14" s="101" t="s">
        <v>4171</v>
      </c>
      <c r="G14" s="240" t="s">
        <v>4169</v>
      </c>
      <c r="H14" s="240">
        <v>100</v>
      </c>
      <c r="I14" s="23" t="s">
        <v>349</v>
      </c>
      <c r="J14" s="3"/>
    </row>
    <row r="15" spans="1:26" ht="14.25">
      <c r="A15" s="106" t="s">
        <v>72</v>
      </c>
      <c r="B15" s="238" t="s">
        <v>51</v>
      </c>
      <c r="C15" s="101" t="s">
        <v>4165</v>
      </c>
      <c r="D15" s="239"/>
      <c r="E15" s="106" t="s">
        <v>72</v>
      </c>
      <c r="F15" s="101" t="s">
        <v>4172</v>
      </c>
      <c r="G15" s="240">
        <v>100</v>
      </c>
      <c r="H15" s="240">
        <v>100</v>
      </c>
      <c r="I15" s="23" t="s">
        <v>72</v>
      </c>
      <c r="J15" s="3"/>
    </row>
    <row r="16" spans="1:26" ht="14.25">
      <c r="A16" s="106" t="s">
        <v>72</v>
      </c>
      <c r="B16" s="238" t="s">
        <v>51</v>
      </c>
      <c r="C16" s="101" t="s">
        <v>4170</v>
      </c>
      <c r="D16" s="239"/>
      <c r="E16" s="106" t="s">
        <v>72</v>
      </c>
      <c r="F16" s="101" t="s">
        <v>4173</v>
      </c>
      <c r="G16" s="240">
        <v>100</v>
      </c>
      <c r="H16" s="240">
        <v>100</v>
      </c>
      <c r="I16" s="23" t="s">
        <v>72</v>
      </c>
      <c r="J16" s="3"/>
    </row>
    <row r="17" spans="1:10" ht="14.25">
      <c r="A17" s="106" t="s">
        <v>493</v>
      </c>
      <c r="B17" s="238" t="s">
        <v>89</v>
      </c>
      <c r="C17" s="101" t="s">
        <v>4174</v>
      </c>
      <c r="D17" s="239"/>
      <c r="E17" s="106" t="s">
        <v>4175</v>
      </c>
      <c r="F17" s="101" t="s">
        <v>4176</v>
      </c>
      <c r="G17" s="240">
        <v>100</v>
      </c>
      <c r="H17" s="240">
        <v>100</v>
      </c>
      <c r="I17" s="23" t="s">
        <v>493</v>
      </c>
      <c r="J17" s="3"/>
    </row>
    <row r="18" spans="1:10" ht="14.25">
      <c r="A18" s="106" t="s">
        <v>493</v>
      </c>
      <c r="B18" s="238" t="s">
        <v>89</v>
      </c>
      <c r="C18" s="101" t="s">
        <v>4170</v>
      </c>
      <c r="D18" s="239"/>
      <c r="E18" s="106" t="s">
        <v>4175</v>
      </c>
      <c r="F18" s="101" t="s">
        <v>4177</v>
      </c>
      <c r="G18" s="240">
        <v>100</v>
      </c>
      <c r="H18" s="240">
        <v>100</v>
      </c>
      <c r="I18" s="23" t="s">
        <v>493</v>
      </c>
      <c r="J18" s="3"/>
    </row>
    <row r="19" spans="1:10" ht="14.25">
      <c r="A19" s="106" t="s">
        <v>99</v>
      </c>
      <c r="B19" s="238" t="s">
        <v>89</v>
      </c>
      <c r="C19" s="101" t="s">
        <v>4174</v>
      </c>
      <c r="D19" s="239"/>
      <c r="E19" s="106" t="s">
        <v>4175</v>
      </c>
      <c r="F19" s="101" t="s">
        <v>4178</v>
      </c>
      <c r="G19" s="240">
        <v>100</v>
      </c>
      <c r="H19" s="240">
        <v>100</v>
      </c>
      <c r="I19" s="23" t="s">
        <v>99</v>
      </c>
      <c r="J19" s="3"/>
    </row>
    <row r="20" spans="1:10" ht="14.25">
      <c r="A20" s="106" t="s">
        <v>99</v>
      </c>
      <c r="B20" s="238" t="s">
        <v>89</v>
      </c>
      <c r="C20" s="101" t="s">
        <v>4170</v>
      </c>
      <c r="D20" s="239"/>
      <c r="E20" s="106" t="s">
        <v>4175</v>
      </c>
      <c r="F20" s="101" t="s">
        <v>4179</v>
      </c>
      <c r="G20" s="240">
        <v>100</v>
      </c>
      <c r="H20" s="240">
        <v>100</v>
      </c>
      <c r="I20" s="23" t="s">
        <v>99</v>
      </c>
      <c r="J20" s="3"/>
    </row>
    <row r="21" spans="1:10" ht="15.75" customHeight="1">
      <c r="A21" s="106" t="s">
        <v>105</v>
      </c>
      <c r="B21" s="238" t="s">
        <v>89</v>
      </c>
      <c r="C21" s="101" t="s">
        <v>4174</v>
      </c>
      <c r="D21" s="239"/>
      <c r="E21" s="106" t="s">
        <v>4180</v>
      </c>
      <c r="F21" s="101" t="s">
        <v>4181</v>
      </c>
      <c r="G21" s="240">
        <v>200</v>
      </c>
      <c r="H21" s="240">
        <v>200</v>
      </c>
      <c r="I21" s="23" t="s">
        <v>105</v>
      </c>
      <c r="J21" s="3"/>
    </row>
    <row r="22" spans="1:10" ht="15.75" customHeight="1">
      <c r="A22" s="106" t="s">
        <v>105</v>
      </c>
      <c r="B22" s="238" t="s">
        <v>89</v>
      </c>
      <c r="C22" s="101" t="s">
        <v>4170</v>
      </c>
      <c r="D22" s="239"/>
      <c r="E22" s="106" t="s">
        <v>4180</v>
      </c>
      <c r="F22" s="101" t="s">
        <v>4182</v>
      </c>
      <c r="G22" s="240">
        <v>100</v>
      </c>
      <c r="H22" s="240">
        <v>100</v>
      </c>
      <c r="I22" s="23" t="s">
        <v>105</v>
      </c>
      <c r="J22" s="3"/>
    </row>
    <row r="23" spans="1:10" ht="15.75" customHeight="1">
      <c r="A23" s="106" t="s">
        <v>4183</v>
      </c>
      <c r="B23" s="238" t="s">
        <v>89</v>
      </c>
      <c r="C23" s="101" t="s">
        <v>4184</v>
      </c>
      <c r="D23" s="239"/>
      <c r="E23" s="106" t="s">
        <v>4185</v>
      </c>
      <c r="F23" s="101" t="s">
        <v>4186</v>
      </c>
      <c r="G23" s="240">
        <v>200</v>
      </c>
      <c r="H23" s="240">
        <v>200</v>
      </c>
      <c r="I23" s="23" t="s">
        <v>4183</v>
      </c>
      <c r="J23" s="3"/>
    </row>
    <row r="24" spans="1:10" ht="15.75" customHeight="1">
      <c r="A24" s="106" t="s">
        <v>112</v>
      </c>
      <c r="B24" s="238" t="s">
        <v>89</v>
      </c>
      <c r="C24" s="101" t="s">
        <v>4187</v>
      </c>
      <c r="D24" s="239"/>
      <c r="E24" s="106" t="s">
        <v>4185</v>
      </c>
      <c r="F24" s="101" t="s">
        <v>4188</v>
      </c>
      <c r="G24" s="240">
        <v>100</v>
      </c>
      <c r="H24" s="240">
        <v>300</v>
      </c>
      <c r="I24" s="23" t="s">
        <v>112</v>
      </c>
      <c r="J24" s="3"/>
    </row>
    <row r="25" spans="1:10" ht="15.75" customHeight="1">
      <c r="A25" s="106" t="s">
        <v>2069</v>
      </c>
      <c r="B25" s="238" t="s">
        <v>89</v>
      </c>
      <c r="C25" s="101" t="s">
        <v>4189</v>
      </c>
      <c r="D25" s="239"/>
      <c r="E25" s="106" t="s">
        <v>4190</v>
      </c>
      <c r="F25" s="101" t="s">
        <v>4191</v>
      </c>
      <c r="G25" s="240">
        <v>100</v>
      </c>
      <c r="H25" s="240">
        <v>100</v>
      </c>
      <c r="I25" s="23" t="s">
        <v>2069</v>
      </c>
      <c r="J25" s="3"/>
    </row>
    <row r="26" spans="1:10" ht="15.75" customHeight="1">
      <c r="A26" s="106" t="s">
        <v>2069</v>
      </c>
      <c r="B26" s="238" t="s">
        <v>89</v>
      </c>
      <c r="C26" s="101" t="s">
        <v>4192</v>
      </c>
      <c r="D26" s="239"/>
      <c r="E26" s="106" t="s">
        <v>4190</v>
      </c>
      <c r="F26" s="101" t="s">
        <v>4193</v>
      </c>
      <c r="G26" s="240">
        <v>100</v>
      </c>
      <c r="H26" s="240">
        <v>100</v>
      </c>
      <c r="I26" s="23" t="s">
        <v>2069</v>
      </c>
      <c r="J26" s="3"/>
    </row>
    <row r="27" spans="1:10" ht="15.75" customHeight="1">
      <c r="A27" s="96" t="s">
        <v>121</v>
      </c>
      <c r="B27" s="48"/>
      <c r="C27" s="48"/>
      <c r="D27" s="48"/>
      <c r="E27" s="49"/>
      <c r="H27" s="196">
        <f>SUM(H12:H26)</f>
        <v>1950</v>
      </c>
    </row>
    <row r="28" spans="1:10" ht="15.75" customHeight="1">
      <c r="A28" s="47"/>
      <c r="B28" s="48"/>
      <c r="C28" s="48"/>
      <c r="D28" s="48"/>
      <c r="E28" s="1"/>
      <c r="F28" s="1"/>
    </row>
    <row r="29" spans="1:10" ht="15.75" customHeight="1">
      <c r="A29" s="298" t="s">
        <v>726</v>
      </c>
      <c r="B29" s="280"/>
      <c r="C29" s="280"/>
      <c r="D29" s="280"/>
      <c r="E29" s="280"/>
      <c r="F29" s="281"/>
    </row>
    <row r="30" spans="1:10" ht="15.75" customHeight="1">
      <c r="A30" s="47"/>
      <c r="B30" s="48"/>
      <c r="C30" s="48"/>
      <c r="D30" s="48"/>
      <c r="E30" s="1"/>
      <c r="F30" s="1"/>
    </row>
    <row r="31" spans="1:10" ht="15.75" customHeight="1">
      <c r="A31" s="47"/>
      <c r="B31" s="48"/>
      <c r="C31" s="48"/>
      <c r="D31" s="48"/>
      <c r="E31" s="1"/>
      <c r="F31" s="1"/>
    </row>
    <row r="32" spans="1:10" ht="15.75" customHeight="1">
      <c r="A32" s="47"/>
      <c r="B32" s="48"/>
      <c r="C32" s="48"/>
      <c r="D32" s="48"/>
      <c r="E32" s="1"/>
      <c r="F32" s="1"/>
    </row>
    <row r="33" spans="1:6" ht="15.75" customHeight="1">
      <c r="A33" s="47"/>
      <c r="B33" s="48"/>
      <c r="C33" s="48"/>
      <c r="D33" s="48"/>
      <c r="E33" s="1"/>
      <c r="F33" s="1"/>
    </row>
    <row r="34" spans="1:6" ht="15.75" customHeight="1">
      <c r="A34" s="47"/>
      <c r="B34" s="48"/>
      <c r="C34" s="48"/>
      <c r="D34" s="48"/>
      <c r="E34" s="1"/>
      <c r="F34" s="1"/>
    </row>
    <row r="35" spans="1:6" ht="15.75" customHeight="1">
      <c r="A35" s="47"/>
      <c r="B35" s="48"/>
      <c r="C35" s="48"/>
      <c r="D35" s="48"/>
      <c r="E35" s="1"/>
      <c r="F35" s="1"/>
    </row>
    <row r="36" spans="1:6" ht="15.75" customHeight="1">
      <c r="A36" s="47"/>
      <c r="B36" s="48"/>
      <c r="C36" s="48"/>
      <c r="D36" s="48"/>
      <c r="E36" s="1"/>
      <c r="F36" s="1"/>
    </row>
    <row r="37" spans="1:6" ht="15.75" customHeight="1">
      <c r="A37" s="47"/>
      <c r="B37" s="48"/>
      <c r="C37" s="48"/>
      <c r="D37" s="48"/>
      <c r="E37" s="1"/>
      <c r="F37" s="1"/>
    </row>
    <row r="38" spans="1:6" ht="15.75" customHeight="1">
      <c r="A38" s="47"/>
      <c r="B38" s="48"/>
      <c r="C38" s="48"/>
      <c r="D38" s="48"/>
      <c r="E38" s="1"/>
      <c r="F38" s="1"/>
    </row>
    <row r="39" spans="1:6" ht="15.75" customHeight="1">
      <c r="A39" s="47"/>
      <c r="B39" s="48"/>
      <c r="C39" s="48"/>
      <c r="D39" s="48"/>
      <c r="E39" s="1"/>
      <c r="F39" s="1"/>
    </row>
    <row r="40" spans="1:6" ht="15.75" customHeight="1">
      <c r="A40" s="47"/>
      <c r="B40" s="48"/>
      <c r="C40" s="48"/>
      <c r="D40" s="48"/>
      <c r="E40" s="1"/>
      <c r="F40" s="1"/>
    </row>
    <row r="41" spans="1:6" ht="15.75" customHeight="1">
      <c r="A41" s="47"/>
      <c r="B41" s="48"/>
      <c r="C41" s="48"/>
      <c r="D41" s="48"/>
      <c r="E41" s="1"/>
      <c r="F41" s="1"/>
    </row>
    <row r="42" spans="1:6" ht="15.75" customHeight="1">
      <c r="A42" s="47"/>
      <c r="B42" s="48"/>
      <c r="C42" s="48"/>
      <c r="D42" s="48"/>
      <c r="E42" s="1"/>
      <c r="F42" s="1"/>
    </row>
    <row r="43" spans="1:6" ht="15.75" customHeight="1">
      <c r="A43" s="47"/>
      <c r="B43" s="48"/>
      <c r="C43" s="48"/>
      <c r="D43" s="48"/>
      <c r="E43" s="1"/>
      <c r="F43" s="1"/>
    </row>
    <row r="44" spans="1:6" ht="15.75" customHeight="1">
      <c r="A44" s="47"/>
      <c r="B44" s="48"/>
      <c r="C44" s="48"/>
      <c r="D44" s="48"/>
      <c r="E44" s="1"/>
      <c r="F44" s="1"/>
    </row>
    <row r="45" spans="1:6" ht="15.75" customHeight="1">
      <c r="A45" s="47"/>
      <c r="B45" s="48"/>
      <c r="C45" s="48"/>
      <c r="D45" s="48"/>
      <c r="E45" s="1"/>
      <c r="F45" s="1"/>
    </row>
    <row r="46" spans="1:6" ht="15.75" customHeight="1">
      <c r="A46" s="47"/>
      <c r="B46" s="48"/>
      <c r="C46" s="48"/>
      <c r="D46" s="48"/>
      <c r="E46" s="1"/>
      <c r="F46" s="1"/>
    </row>
    <row r="47" spans="1:6" ht="15.75" customHeight="1">
      <c r="A47" s="47"/>
      <c r="B47" s="48"/>
      <c r="C47" s="48"/>
      <c r="D47" s="48"/>
      <c r="E47" s="1"/>
      <c r="F47" s="1"/>
    </row>
    <row r="48" spans="1:6" ht="15.75" customHeight="1">
      <c r="A48" s="47"/>
      <c r="B48" s="48"/>
      <c r="C48" s="48"/>
      <c r="D48" s="48"/>
      <c r="E48" s="1"/>
      <c r="F48" s="1"/>
    </row>
    <row r="49" spans="1:6" ht="15.75" customHeight="1">
      <c r="A49" s="47"/>
      <c r="B49" s="48"/>
      <c r="C49" s="48"/>
      <c r="D49" s="48"/>
      <c r="E49" s="1"/>
      <c r="F49" s="1"/>
    </row>
    <row r="50" spans="1:6" ht="15.75" customHeight="1">
      <c r="A50" s="47"/>
      <c r="B50" s="48"/>
      <c r="C50" s="48"/>
      <c r="D50" s="48"/>
      <c r="E50" s="1"/>
      <c r="F50" s="1"/>
    </row>
    <row r="51" spans="1:6" ht="15.75" customHeight="1">
      <c r="A51" s="47"/>
      <c r="B51" s="48"/>
      <c r="C51" s="48"/>
      <c r="D51" s="48"/>
      <c r="E51" s="1"/>
      <c r="F51" s="1"/>
    </row>
    <row r="52" spans="1:6" ht="15.75" customHeight="1">
      <c r="A52" s="47"/>
      <c r="B52" s="48"/>
      <c r="C52" s="48"/>
      <c r="D52" s="48"/>
      <c r="E52" s="1"/>
      <c r="F52" s="1"/>
    </row>
    <row r="53" spans="1:6" ht="15.75" customHeight="1">
      <c r="A53" s="47"/>
      <c r="B53" s="48"/>
      <c r="C53" s="48"/>
      <c r="D53" s="48"/>
      <c r="E53" s="1"/>
      <c r="F53" s="1"/>
    </row>
    <row r="54" spans="1:6" ht="15.75" customHeight="1">
      <c r="A54" s="47"/>
      <c r="B54" s="48"/>
      <c r="C54" s="48"/>
      <c r="D54" s="48"/>
      <c r="E54" s="1"/>
      <c r="F54" s="1"/>
    </row>
    <row r="55" spans="1:6" ht="15.75" customHeight="1">
      <c r="A55" s="47"/>
      <c r="B55" s="48"/>
      <c r="C55" s="48"/>
      <c r="D55" s="48"/>
      <c r="E55" s="1"/>
      <c r="F55" s="1"/>
    </row>
    <row r="56" spans="1:6" ht="15.75" customHeight="1">
      <c r="A56" s="47"/>
      <c r="B56" s="48"/>
      <c r="C56" s="48"/>
      <c r="D56" s="48"/>
      <c r="E56" s="1"/>
      <c r="F56" s="1"/>
    </row>
    <row r="57" spans="1:6" ht="15.75" customHeight="1">
      <c r="A57" s="47"/>
      <c r="B57" s="48"/>
      <c r="C57" s="48"/>
      <c r="D57" s="48"/>
      <c r="E57" s="1"/>
      <c r="F57" s="1"/>
    </row>
    <row r="58" spans="1:6" ht="15.75" customHeight="1">
      <c r="A58" s="47"/>
      <c r="B58" s="48"/>
      <c r="C58" s="48"/>
      <c r="D58" s="48"/>
      <c r="E58" s="1"/>
      <c r="F58" s="1"/>
    </row>
    <row r="59" spans="1:6" ht="15.75" customHeight="1">
      <c r="A59" s="47"/>
      <c r="B59" s="48"/>
      <c r="C59" s="48"/>
      <c r="D59" s="48"/>
      <c r="E59" s="1"/>
      <c r="F59" s="1"/>
    </row>
    <row r="60" spans="1:6" ht="15.75" customHeight="1">
      <c r="A60" s="47"/>
      <c r="B60" s="48"/>
      <c r="C60" s="48"/>
      <c r="D60" s="48"/>
      <c r="E60" s="1"/>
      <c r="F60" s="1"/>
    </row>
    <row r="61" spans="1:6" ht="15.75" customHeight="1">
      <c r="A61" s="47"/>
      <c r="B61" s="48"/>
      <c r="C61" s="48"/>
      <c r="D61" s="48"/>
      <c r="E61" s="1"/>
      <c r="F61" s="1"/>
    </row>
    <row r="62" spans="1:6" ht="15.75" customHeight="1">
      <c r="A62" s="47"/>
      <c r="B62" s="48"/>
      <c r="C62" s="48"/>
      <c r="D62" s="48"/>
      <c r="E62" s="1"/>
      <c r="F62" s="1"/>
    </row>
    <row r="63" spans="1:6" ht="15.75" customHeight="1">
      <c r="A63" s="47"/>
      <c r="B63" s="48"/>
      <c r="C63" s="48"/>
      <c r="D63" s="48"/>
      <c r="E63" s="1"/>
      <c r="F63" s="1"/>
    </row>
    <row r="64" spans="1:6" ht="15.75" customHeight="1">
      <c r="A64" s="47"/>
      <c r="B64" s="48"/>
      <c r="C64" s="48"/>
      <c r="D64" s="48"/>
      <c r="E64" s="1"/>
      <c r="F64" s="1"/>
    </row>
    <row r="65" spans="1:6" ht="15.75" customHeight="1">
      <c r="A65" s="47"/>
      <c r="B65" s="48"/>
      <c r="C65" s="48"/>
      <c r="D65" s="48"/>
      <c r="E65" s="1"/>
      <c r="F65" s="1"/>
    </row>
    <row r="66" spans="1:6" ht="15.75" customHeight="1">
      <c r="A66" s="47"/>
      <c r="B66" s="48"/>
      <c r="C66" s="48"/>
      <c r="D66" s="48"/>
      <c r="E66" s="1"/>
      <c r="F66" s="1"/>
    </row>
    <row r="67" spans="1:6" ht="15.75" customHeight="1">
      <c r="A67" s="47"/>
      <c r="B67" s="48"/>
      <c r="C67" s="48"/>
      <c r="D67" s="48"/>
      <c r="E67" s="1"/>
      <c r="F67" s="1"/>
    </row>
    <row r="68" spans="1:6" ht="15.75" customHeight="1">
      <c r="A68" s="47"/>
      <c r="B68" s="48"/>
      <c r="C68" s="48"/>
      <c r="D68" s="48"/>
      <c r="E68" s="1"/>
      <c r="F68" s="1"/>
    </row>
    <row r="69" spans="1:6" ht="15.75" customHeight="1">
      <c r="A69" s="47"/>
      <c r="B69" s="48"/>
      <c r="C69" s="48"/>
      <c r="D69" s="48"/>
      <c r="E69" s="1"/>
      <c r="F69" s="1"/>
    </row>
    <row r="70" spans="1:6" ht="15.75" customHeight="1">
      <c r="A70" s="47"/>
      <c r="B70" s="48"/>
      <c r="C70" s="48"/>
      <c r="D70" s="48"/>
      <c r="E70" s="1"/>
      <c r="F70" s="1"/>
    </row>
    <row r="71" spans="1:6" ht="15.75" customHeight="1">
      <c r="A71" s="47"/>
      <c r="B71" s="48"/>
      <c r="C71" s="48"/>
      <c r="D71" s="48"/>
      <c r="E71" s="1"/>
      <c r="F71" s="1"/>
    </row>
    <row r="72" spans="1:6" ht="15.75" customHeight="1">
      <c r="A72" s="47"/>
      <c r="B72" s="48"/>
      <c r="C72" s="48"/>
      <c r="D72" s="48"/>
      <c r="E72" s="1"/>
      <c r="F72" s="1"/>
    </row>
    <row r="73" spans="1:6" ht="15.75" customHeight="1">
      <c r="A73" s="47"/>
      <c r="B73" s="48"/>
      <c r="C73" s="48"/>
      <c r="D73" s="48"/>
      <c r="E73" s="1"/>
      <c r="F73" s="1"/>
    </row>
    <row r="74" spans="1:6" ht="15.75" customHeight="1">
      <c r="A74" s="47"/>
      <c r="B74" s="48"/>
      <c r="C74" s="48"/>
      <c r="D74" s="48"/>
      <c r="E74" s="1"/>
      <c r="F74" s="1"/>
    </row>
    <row r="75" spans="1:6" ht="15.75" customHeight="1">
      <c r="A75" s="47"/>
      <c r="B75" s="48"/>
      <c r="C75" s="48"/>
      <c r="D75" s="48"/>
      <c r="E75" s="1"/>
      <c r="F75" s="1"/>
    </row>
    <row r="76" spans="1:6" ht="15.75" customHeight="1">
      <c r="A76" s="47"/>
      <c r="B76" s="48"/>
      <c r="C76" s="48"/>
      <c r="D76" s="48"/>
      <c r="E76" s="1"/>
      <c r="F76" s="1"/>
    </row>
    <row r="77" spans="1:6" ht="15.75" customHeight="1">
      <c r="A77" s="47"/>
      <c r="B77" s="48"/>
      <c r="C77" s="48"/>
      <c r="D77" s="48"/>
      <c r="E77" s="1"/>
      <c r="F77" s="1"/>
    </row>
    <row r="78" spans="1:6" ht="15.75" customHeight="1">
      <c r="A78" s="47"/>
      <c r="B78" s="48"/>
      <c r="C78" s="48"/>
      <c r="D78" s="48"/>
      <c r="E78" s="1"/>
      <c r="F78" s="1"/>
    </row>
    <row r="79" spans="1:6" ht="15.75" customHeight="1">
      <c r="A79" s="47"/>
      <c r="B79" s="48"/>
      <c r="C79" s="48"/>
      <c r="D79" s="48"/>
      <c r="E79" s="1"/>
      <c r="F79" s="1"/>
    </row>
    <row r="80" spans="1:6" ht="15.75" customHeight="1">
      <c r="A80" s="47"/>
      <c r="B80" s="48"/>
      <c r="C80" s="48"/>
      <c r="D80" s="48"/>
      <c r="E80" s="1"/>
      <c r="F80" s="1"/>
    </row>
    <row r="81" spans="1:6" ht="15.75" customHeight="1">
      <c r="A81" s="47"/>
      <c r="B81" s="48"/>
      <c r="C81" s="48"/>
      <c r="D81" s="48"/>
      <c r="E81" s="1"/>
      <c r="F81" s="1"/>
    </row>
    <row r="82" spans="1:6" ht="15.75" customHeight="1">
      <c r="A82" s="47"/>
      <c r="B82" s="48"/>
      <c r="C82" s="48"/>
      <c r="D82" s="48"/>
      <c r="E82" s="1"/>
      <c r="F82" s="1"/>
    </row>
    <row r="83" spans="1:6" ht="15.75" customHeight="1">
      <c r="A83" s="47"/>
      <c r="B83" s="48"/>
      <c r="C83" s="48"/>
      <c r="D83" s="48"/>
      <c r="E83" s="1"/>
      <c r="F83" s="1"/>
    </row>
    <row r="84" spans="1:6" ht="15.75" customHeight="1">
      <c r="A84" s="47"/>
      <c r="B84" s="48"/>
      <c r="C84" s="48"/>
      <c r="D84" s="48"/>
      <c r="E84" s="1"/>
      <c r="F84" s="1"/>
    </row>
    <row r="85" spans="1:6" ht="15.75" customHeight="1">
      <c r="A85" s="47"/>
      <c r="B85" s="48"/>
      <c r="C85" s="48"/>
      <c r="D85" s="48"/>
      <c r="E85" s="1"/>
      <c r="F85" s="1"/>
    </row>
    <row r="86" spans="1:6" ht="15.75" customHeight="1">
      <c r="A86" s="47"/>
      <c r="B86" s="48"/>
      <c r="C86" s="48"/>
      <c r="D86" s="48"/>
      <c r="E86" s="1"/>
      <c r="F86" s="1"/>
    </row>
    <row r="87" spans="1:6" ht="15.75" customHeight="1">
      <c r="A87" s="47"/>
      <c r="B87" s="48"/>
      <c r="C87" s="48"/>
      <c r="D87" s="48"/>
      <c r="E87" s="1"/>
      <c r="F87" s="1"/>
    </row>
    <row r="88" spans="1:6" ht="15.75" customHeight="1">
      <c r="A88" s="47"/>
      <c r="B88" s="48"/>
      <c r="C88" s="48"/>
      <c r="D88" s="48"/>
      <c r="E88" s="1"/>
      <c r="F88" s="1"/>
    </row>
    <row r="89" spans="1:6" ht="15.75" customHeight="1">
      <c r="A89" s="47"/>
      <c r="B89" s="48"/>
      <c r="C89" s="48"/>
      <c r="D89" s="48"/>
      <c r="E89" s="1"/>
      <c r="F89" s="1"/>
    </row>
    <row r="90" spans="1:6" ht="15.75" customHeight="1">
      <c r="A90" s="47"/>
      <c r="B90" s="48"/>
      <c r="C90" s="48"/>
      <c r="D90" s="48"/>
      <c r="E90" s="1"/>
      <c r="F90" s="1"/>
    </row>
    <row r="91" spans="1:6" ht="15.75" customHeight="1">
      <c r="A91" s="47"/>
      <c r="B91" s="48"/>
      <c r="C91" s="48"/>
      <c r="D91" s="48"/>
      <c r="E91" s="1"/>
      <c r="F91" s="1"/>
    </row>
    <row r="92" spans="1:6" ht="15.75" customHeight="1">
      <c r="A92" s="47"/>
      <c r="B92" s="48"/>
      <c r="C92" s="48"/>
      <c r="D92" s="48"/>
      <c r="E92" s="1"/>
      <c r="F92" s="1"/>
    </row>
    <row r="93" spans="1:6" ht="15.75" customHeight="1">
      <c r="A93" s="47"/>
      <c r="B93" s="48"/>
      <c r="C93" s="48"/>
      <c r="D93" s="48"/>
      <c r="E93" s="1"/>
      <c r="F93" s="1"/>
    </row>
    <row r="94" spans="1:6" ht="15.75" customHeight="1">
      <c r="A94" s="47"/>
      <c r="B94" s="48"/>
      <c r="C94" s="48"/>
      <c r="D94" s="48"/>
      <c r="E94" s="1"/>
      <c r="F94" s="1"/>
    </row>
    <row r="95" spans="1:6" ht="15.75" customHeight="1">
      <c r="A95" s="47"/>
      <c r="B95" s="48"/>
      <c r="C95" s="48"/>
      <c r="D95" s="48"/>
      <c r="E95" s="1"/>
      <c r="F95" s="1"/>
    </row>
    <row r="96" spans="1:6" ht="15.75" customHeight="1">
      <c r="A96" s="47"/>
      <c r="B96" s="48"/>
      <c r="C96" s="48"/>
      <c r="D96" s="48"/>
      <c r="E96" s="1"/>
      <c r="F96" s="1"/>
    </row>
    <row r="97" spans="1:6" ht="15.75" customHeight="1">
      <c r="A97" s="47"/>
      <c r="B97" s="48"/>
      <c r="C97" s="48"/>
      <c r="D97" s="48"/>
      <c r="E97" s="1"/>
      <c r="F97" s="1"/>
    </row>
    <row r="98" spans="1:6" ht="15.75" customHeight="1">
      <c r="A98" s="47"/>
      <c r="B98" s="48"/>
      <c r="C98" s="48"/>
      <c r="D98" s="48"/>
      <c r="E98" s="1"/>
      <c r="F98" s="1"/>
    </row>
    <row r="99" spans="1:6" ht="15.75" customHeight="1">
      <c r="A99" s="47"/>
      <c r="B99" s="48"/>
      <c r="C99" s="48"/>
      <c r="D99" s="48"/>
      <c r="E99" s="1"/>
      <c r="F99" s="1"/>
    </row>
    <row r="100" spans="1:6" ht="15.75" customHeight="1">
      <c r="A100" s="47"/>
      <c r="B100" s="48"/>
      <c r="C100" s="48"/>
      <c r="D100" s="48"/>
      <c r="E100" s="1"/>
      <c r="F100" s="1"/>
    </row>
    <row r="101" spans="1:6" ht="15.75" customHeight="1">
      <c r="A101" s="47"/>
      <c r="B101" s="48"/>
      <c r="C101" s="48"/>
      <c r="D101" s="48"/>
      <c r="E101" s="1"/>
      <c r="F101" s="1"/>
    </row>
    <row r="102" spans="1:6" ht="15.75" customHeight="1">
      <c r="A102" s="47"/>
      <c r="B102" s="48"/>
      <c r="C102" s="48"/>
      <c r="D102" s="48"/>
      <c r="E102" s="1"/>
      <c r="F102" s="1"/>
    </row>
    <row r="103" spans="1:6" ht="15.75" customHeight="1">
      <c r="A103" s="47"/>
      <c r="B103" s="48"/>
      <c r="C103" s="48"/>
      <c r="D103" s="48"/>
      <c r="E103" s="1"/>
      <c r="F103" s="1"/>
    </row>
    <row r="104" spans="1:6" ht="15.75" customHeight="1">
      <c r="A104" s="47"/>
      <c r="B104" s="48"/>
      <c r="C104" s="48"/>
      <c r="D104" s="48"/>
      <c r="E104" s="1"/>
      <c r="F104" s="1"/>
    </row>
    <row r="105" spans="1:6" ht="15.75" customHeight="1">
      <c r="A105" s="47"/>
      <c r="B105" s="48"/>
      <c r="C105" s="48"/>
      <c r="D105" s="48"/>
      <c r="E105" s="1"/>
      <c r="F105" s="1"/>
    </row>
    <row r="106" spans="1:6" ht="15.75" customHeight="1">
      <c r="A106" s="47"/>
      <c r="B106" s="48"/>
      <c r="C106" s="48"/>
      <c r="D106" s="48"/>
      <c r="E106" s="1"/>
      <c r="F106" s="1"/>
    </row>
    <row r="107" spans="1:6" ht="15.75" customHeight="1">
      <c r="A107" s="47"/>
      <c r="B107" s="48"/>
      <c r="C107" s="48"/>
      <c r="D107" s="48"/>
      <c r="E107" s="1"/>
      <c r="F107" s="1"/>
    </row>
    <row r="108" spans="1:6" ht="15.75" customHeight="1">
      <c r="A108" s="47"/>
      <c r="B108" s="48"/>
      <c r="C108" s="48"/>
      <c r="D108" s="48"/>
      <c r="E108" s="1"/>
      <c r="F108" s="1"/>
    </row>
    <row r="109" spans="1:6" ht="15.75" customHeight="1">
      <c r="A109" s="47"/>
      <c r="B109" s="48"/>
      <c r="C109" s="48"/>
      <c r="D109" s="48"/>
      <c r="E109" s="1"/>
      <c r="F109" s="1"/>
    </row>
    <row r="110" spans="1:6" ht="15.75" customHeight="1">
      <c r="A110" s="47"/>
      <c r="B110" s="48"/>
      <c r="C110" s="48"/>
      <c r="D110" s="48"/>
      <c r="E110" s="1"/>
      <c r="F110" s="1"/>
    </row>
    <row r="111" spans="1:6" ht="15.75" customHeight="1">
      <c r="A111" s="47"/>
      <c r="B111" s="48"/>
      <c r="C111" s="48"/>
      <c r="D111" s="48"/>
      <c r="E111" s="1"/>
      <c r="F111" s="1"/>
    </row>
    <row r="112" spans="1:6" ht="15.75" customHeight="1">
      <c r="A112" s="47"/>
      <c r="B112" s="48"/>
      <c r="C112" s="48"/>
      <c r="D112" s="48"/>
      <c r="E112" s="1"/>
      <c r="F112" s="1"/>
    </row>
    <row r="113" spans="1:6" ht="15.75" customHeight="1">
      <c r="A113" s="47"/>
      <c r="B113" s="48"/>
      <c r="C113" s="48"/>
      <c r="D113" s="48"/>
      <c r="E113" s="1"/>
      <c r="F113" s="1"/>
    </row>
    <row r="114" spans="1:6" ht="15.75" customHeight="1">
      <c r="A114" s="47"/>
      <c r="B114" s="48"/>
      <c r="C114" s="48"/>
      <c r="D114" s="48"/>
      <c r="E114" s="1"/>
      <c r="F114" s="1"/>
    </row>
    <row r="115" spans="1:6" ht="15.75" customHeight="1">
      <c r="A115" s="47"/>
      <c r="B115" s="48"/>
      <c r="C115" s="48"/>
      <c r="D115" s="48"/>
      <c r="E115" s="1"/>
      <c r="F115" s="1"/>
    </row>
    <row r="116" spans="1:6" ht="15.75" customHeight="1">
      <c r="A116" s="47"/>
      <c r="B116" s="48"/>
      <c r="C116" s="48"/>
      <c r="D116" s="48"/>
      <c r="E116" s="1"/>
      <c r="F116" s="1"/>
    </row>
    <row r="117" spans="1:6" ht="15.75" customHeight="1">
      <c r="A117" s="47"/>
      <c r="B117" s="48"/>
      <c r="C117" s="48"/>
      <c r="D117" s="48"/>
      <c r="E117" s="1"/>
      <c r="F117" s="1"/>
    </row>
    <row r="118" spans="1:6" ht="15.75" customHeight="1">
      <c r="A118" s="47"/>
      <c r="B118" s="48"/>
      <c r="C118" s="48"/>
      <c r="D118" s="48"/>
      <c r="E118" s="1"/>
      <c r="F118" s="1"/>
    </row>
    <row r="119" spans="1:6" ht="15.75" customHeight="1">
      <c r="A119" s="47"/>
      <c r="B119" s="48"/>
      <c r="C119" s="48"/>
      <c r="D119" s="48"/>
      <c r="E119" s="1"/>
      <c r="F119" s="1"/>
    </row>
    <row r="120" spans="1:6" ht="15.75" customHeight="1">
      <c r="A120" s="47"/>
      <c r="B120" s="48"/>
      <c r="C120" s="48"/>
      <c r="D120" s="48"/>
      <c r="E120" s="1"/>
      <c r="F120" s="1"/>
    </row>
    <row r="121" spans="1:6" ht="15.75" customHeight="1">
      <c r="A121" s="47"/>
      <c r="B121" s="48"/>
      <c r="C121" s="48"/>
      <c r="D121" s="48"/>
      <c r="E121" s="1"/>
      <c r="F121" s="1"/>
    </row>
    <row r="122" spans="1:6" ht="15.75" customHeight="1">
      <c r="A122" s="47"/>
      <c r="B122" s="48"/>
      <c r="C122" s="48"/>
      <c r="D122" s="48"/>
      <c r="E122" s="1"/>
      <c r="F122" s="1"/>
    </row>
    <row r="123" spans="1:6" ht="15.75" customHeight="1">
      <c r="A123" s="47"/>
      <c r="B123" s="48"/>
      <c r="C123" s="48"/>
      <c r="D123" s="48"/>
      <c r="E123" s="1"/>
      <c r="F123" s="1"/>
    </row>
    <row r="124" spans="1:6" ht="15.75" customHeight="1">
      <c r="A124" s="47"/>
      <c r="B124" s="48"/>
      <c r="C124" s="48"/>
      <c r="D124" s="48"/>
      <c r="E124" s="1"/>
      <c r="F124" s="1"/>
    </row>
    <row r="125" spans="1:6" ht="15.75" customHeight="1">
      <c r="A125" s="47"/>
      <c r="B125" s="48"/>
      <c r="C125" s="48"/>
      <c r="D125" s="48"/>
      <c r="E125" s="1"/>
      <c r="F125" s="1"/>
    </row>
    <row r="126" spans="1:6" ht="15.75" customHeight="1">
      <c r="A126" s="47"/>
      <c r="B126" s="48"/>
      <c r="C126" s="48"/>
      <c r="D126" s="48"/>
      <c r="E126" s="1"/>
      <c r="F126" s="1"/>
    </row>
    <row r="127" spans="1:6" ht="15.75" customHeight="1">
      <c r="A127" s="47"/>
      <c r="B127" s="48"/>
      <c r="C127" s="48"/>
      <c r="D127" s="48"/>
      <c r="E127" s="1"/>
      <c r="F127" s="1"/>
    </row>
    <row r="128" spans="1:6" ht="15.75" customHeight="1">
      <c r="A128" s="47"/>
      <c r="B128" s="48"/>
      <c r="C128" s="48"/>
      <c r="D128" s="48"/>
      <c r="E128" s="1"/>
      <c r="F128" s="1"/>
    </row>
    <row r="129" spans="1:6" ht="15.75" customHeight="1">
      <c r="A129" s="47"/>
      <c r="B129" s="48"/>
      <c r="C129" s="48"/>
      <c r="D129" s="48"/>
      <c r="E129" s="1"/>
      <c r="F129" s="1"/>
    </row>
    <row r="130" spans="1:6" ht="15.75" customHeight="1">
      <c r="A130" s="47"/>
      <c r="B130" s="48"/>
      <c r="C130" s="48"/>
      <c r="D130" s="48"/>
      <c r="E130" s="1"/>
      <c r="F130" s="1"/>
    </row>
    <row r="131" spans="1:6" ht="15.75" customHeight="1">
      <c r="A131" s="47"/>
      <c r="B131" s="48"/>
      <c r="C131" s="48"/>
      <c r="D131" s="48"/>
      <c r="E131" s="1"/>
      <c r="F131" s="1"/>
    </row>
    <row r="132" spans="1:6" ht="15.75" customHeight="1">
      <c r="A132" s="47"/>
      <c r="B132" s="48"/>
      <c r="C132" s="48"/>
      <c r="D132" s="48"/>
      <c r="E132" s="1"/>
      <c r="F132" s="1"/>
    </row>
    <row r="133" spans="1:6" ht="15.75" customHeight="1">
      <c r="A133" s="47"/>
      <c r="B133" s="48"/>
      <c r="C133" s="48"/>
      <c r="D133" s="48"/>
      <c r="E133" s="1"/>
      <c r="F133" s="1"/>
    </row>
    <row r="134" spans="1:6" ht="15.75" customHeight="1">
      <c r="A134" s="47"/>
      <c r="B134" s="48"/>
      <c r="C134" s="48"/>
      <c r="D134" s="48"/>
      <c r="E134" s="1"/>
      <c r="F134" s="1"/>
    </row>
    <row r="135" spans="1:6" ht="15.75" customHeight="1">
      <c r="A135" s="47"/>
      <c r="B135" s="48"/>
      <c r="C135" s="48"/>
      <c r="D135" s="48"/>
      <c r="E135" s="1"/>
      <c r="F135" s="1"/>
    </row>
    <row r="136" spans="1:6" ht="15.75" customHeight="1">
      <c r="A136" s="47"/>
      <c r="B136" s="48"/>
      <c r="C136" s="48"/>
      <c r="D136" s="48"/>
      <c r="E136" s="1"/>
      <c r="F136" s="1"/>
    </row>
    <row r="137" spans="1:6" ht="15.75" customHeight="1">
      <c r="A137" s="47"/>
      <c r="B137" s="48"/>
      <c r="C137" s="48"/>
      <c r="D137" s="48"/>
      <c r="E137" s="1"/>
      <c r="F137" s="1"/>
    </row>
    <row r="138" spans="1:6" ht="15.75" customHeight="1">
      <c r="A138" s="47"/>
      <c r="B138" s="48"/>
      <c r="C138" s="48"/>
      <c r="D138" s="48"/>
      <c r="E138" s="1"/>
      <c r="F138" s="1"/>
    </row>
    <row r="139" spans="1:6" ht="15.75" customHeight="1">
      <c r="A139" s="47"/>
      <c r="B139" s="48"/>
      <c r="C139" s="48"/>
      <c r="D139" s="48"/>
      <c r="E139" s="1"/>
      <c r="F139" s="1"/>
    </row>
    <row r="140" spans="1:6" ht="15.75" customHeight="1">
      <c r="A140" s="47"/>
      <c r="B140" s="48"/>
      <c r="C140" s="48"/>
      <c r="D140" s="48"/>
      <c r="E140" s="1"/>
      <c r="F140" s="1"/>
    </row>
    <row r="141" spans="1:6" ht="15.75" customHeight="1">
      <c r="A141" s="47"/>
      <c r="B141" s="48"/>
      <c r="C141" s="48"/>
      <c r="D141" s="48"/>
      <c r="E141" s="1"/>
      <c r="F141" s="1"/>
    </row>
    <row r="142" spans="1:6" ht="15.75" customHeight="1">
      <c r="A142" s="47"/>
      <c r="B142" s="48"/>
      <c r="C142" s="48"/>
      <c r="D142" s="48"/>
      <c r="E142" s="1"/>
      <c r="F142" s="1"/>
    </row>
    <row r="143" spans="1:6" ht="15.75" customHeight="1">
      <c r="A143" s="47"/>
      <c r="B143" s="48"/>
      <c r="C143" s="48"/>
      <c r="D143" s="48"/>
      <c r="E143" s="1"/>
      <c r="F143" s="1"/>
    </row>
    <row r="144" spans="1:6" ht="15.75" customHeight="1">
      <c r="A144" s="47"/>
      <c r="B144" s="48"/>
      <c r="C144" s="48"/>
      <c r="D144" s="48"/>
      <c r="E144" s="1"/>
      <c r="F144" s="1"/>
    </row>
    <row r="145" spans="1:6" ht="15.75" customHeight="1">
      <c r="A145" s="47"/>
      <c r="B145" s="48"/>
      <c r="C145" s="48"/>
      <c r="D145" s="48"/>
      <c r="E145" s="1"/>
      <c r="F145" s="1"/>
    </row>
    <row r="146" spans="1:6" ht="15.75" customHeight="1">
      <c r="A146" s="47"/>
      <c r="B146" s="48"/>
      <c r="C146" s="48"/>
      <c r="D146" s="48"/>
      <c r="E146" s="1"/>
      <c r="F146" s="1"/>
    </row>
    <row r="147" spans="1:6" ht="15.75" customHeight="1">
      <c r="A147" s="47"/>
      <c r="B147" s="48"/>
      <c r="C147" s="48"/>
      <c r="D147" s="48"/>
      <c r="E147" s="1"/>
      <c r="F147" s="1"/>
    </row>
    <row r="148" spans="1:6" ht="15.75" customHeight="1">
      <c r="A148" s="47"/>
      <c r="B148" s="48"/>
      <c r="C148" s="48"/>
      <c r="D148" s="48"/>
      <c r="E148" s="1"/>
      <c r="F148" s="1"/>
    </row>
    <row r="149" spans="1:6" ht="15.75" customHeight="1">
      <c r="A149" s="47"/>
      <c r="B149" s="48"/>
      <c r="C149" s="48"/>
      <c r="D149" s="48"/>
      <c r="E149" s="1"/>
      <c r="F149" s="1"/>
    </row>
    <row r="150" spans="1:6" ht="15.75" customHeight="1">
      <c r="A150" s="47"/>
      <c r="B150" s="48"/>
      <c r="C150" s="48"/>
      <c r="D150" s="48"/>
      <c r="E150" s="1"/>
      <c r="F150" s="1"/>
    </row>
    <row r="151" spans="1:6" ht="15.75" customHeight="1">
      <c r="A151" s="47"/>
      <c r="B151" s="48"/>
      <c r="C151" s="48"/>
      <c r="D151" s="48"/>
      <c r="E151" s="1"/>
      <c r="F151" s="1"/>
    </row>
    <row r="152" spans="1:6" ht="15.75" customHeight="1">
      <c r="A152" s="47"/>
      <c r="B152" s="48"/>
      <c r="C152" s="48"/>
      <c r="D152" s="48"/>
      <c r="E152" s="1"/>
      <c r="F152" s="1"/>
    </row>
    <row r="153" spans="1:6" ht="15.75" customHeight="1">
      <c r="A153" s="47"/>
      <c r="B153" s="48"/>
      <c r="C153" s="48"/>
      <c r="D153" s="48"/>
      <c r="E153" s="1"/>
      <c r="F153" s="1"/>
    </row>
    <row r="154" spans="1:6" ht="15.75" customHeight="1">
      <c r="A154" s="47"/>
      <c r="B154" s="48"/>
      <c r="C154" s="48"/>
      <c r="D154" s="48"/>
      <c r="E154" s="1"/>
      <c r="F154" s="1"/>
    </row>
    <row r="155" spans="1:6" ht="15.75" customHeight="1">
      <c r="A155" s="47"/>
      <c r="B155" s="48"/>
      <c r="C155" s="48"/>
      <c r="D155" s="48"/>
      <c r="E155" s="1"/>
      <c r="F155" s="1"/>
    </row>
    <row r="156" spans="1:6" ht="15.75" customHeight="1">
      <c r="A156" s="47"/>
      <c r="B156" s="48"/>
      <c r="C156" s="48"/>
      <c r="D156" s="48"/>
      <c r="E156" s="1"/>
      <c r="F156" s="1"/>
    </row>
    <row r="157" spans="1:6" ht="15.75" customHeight="1">
      <c r="A157" s="47"/>
      <c r="B157" s="48"/>
      <c r="C157" s="48"/>
      <c r="D157" s="48"/>
      <c r="E157" s="1"/>
      <c r="F157" s="1"/>
    </row>
    <row r="158" spans="1:6" ht="15.75" customHeight="1">
      <c r="A158" s="47"/>
      <c r="B158" s="48"/>
      <c r="C158" s="48"/>
      <c r="D158" s="48"/>
      <c r="E158" s="1"/>
      <c r="F158" s="1"/>
    </row>
    <row r="159" spans="1:6" ht="15.75" customHeight="1">
      <c r="A159" s="47"/>
      <c r="B159" s="48"/>
      <c r="C159" s="48"/>
      <c r="D159" s="48"/>
      <c r="E159" s="1"/>
      <c r="F159" s="1"/>
    </row>
    <row r="160" spans="1:6" ht="15.75" customHeight="1">
      <c r="A160" s="47"/>
      <c r="B160" s="48"/>
      <c r="C160" s="48"/>
      <c r="D160" s="48"/>
      <c r="E160" s="1"/>
      <c r="F160" s="1"/>
    </row>
    <row r="161" spans="1:6" ht="15.75" customHeight="1">
      <c r="A161" s="47"/>
      <c r="B161" s="48"/>
      <c r="C161" s="48"/>
      <c r="D161" s="48"/>
      <c r="E161" s="1"/>
      <c r="F161" s="1"/>
    </row>
    <row r="162" spans="1:6" ht="15.75" customHeight="1">
      <c r="A162" s="47"/>
      <c r="B162" s="48"/>
      <c r="C162" s="48"/>
      <c r="D162" s="48"/>
      <c r="E162" s="1"/>
      <c r="F162" s="1"/>
    </row>
    <row r="163" spans="1:6" ht="15.75" customHeight="1">
      <c r="A163" s="47"/>
      <c r="B163" s="48"/>
      <c r="C163" s="48"/>
      <c r="D163" s="48"/>
      <c r="E163" s="1"/>
      <c r="F163" s="1"/>
    </row>
    <row r="164" spans="1:6" ht="15.75" customHeight="1">
      <c r="A164" s="47"/>
      <c r="B164" s="48"/>
      <c r="C164" s="48"/>
      <c r="D164" s="48"/>
      <c r="E164" s="1"/>
      <c r="F164" s="1"/>
    </row>
    <row r="165" spans="1:6" ht="15.75" customHeight="1">
      <c r="A165" s="47"/>
      <c r="B165" s="48"/>
      <c r="C165" s="48"/>
      <c r="D165" s="48"/>
      <c r="E165" s="1"/>
      <c r="F165" s="1"/>
    </row>
    <row r="166" spans="1:6" ht="15.75" customHeight="1">
      <c r="A166" s="47"/>
      <c r="B166" s="48"/>
      <c r="C166" s="48"/>
      <c r="D166" s="48"/>
      <c r="E166" s="1"/>
      <c r="F166" s="1"/>
    </row>
    <row r="167" spans="1:6" ht="15.75" customHeight="1">
      <c r="A167" s="47"/>
      <c r="B167" s="48"/>
      <c r="C167" s="48"/>
      <c r="D167" s="48"/>
      <c r="E167" s="1"/>
      <c r="F167" s="1"/>
    </row>
    <row r="168" spans="1:6" ht="15.75" customHeight="1">
      <c r="A168" s="47"/>
      <c r="B168" s="48"/>
      <c r="C168" s="48"/>
      <c r="D168" s="48"/>
      <c r="E168" s="1"/>
      <c r="F168" s="1"/>
    </row>
    <row r="169" spans="1:6" ht="15.75" customHeight="1">
      <c r="A169" s="47"/>
      <c r="B169" s="48"/>
      <c r="C169" s="48"/>
      <c r="D169" s="48"/>
      <c r="E169" s="1"/>
      <c r="F169" s="1"/>
    </row>
    <row r="170" spans="1:6" ht="15.75" customHeight="1">
      <c r="A170" s="47"/>
      <c r="B170" s="48"/>
      <c r="C170" s="48"/>
      <c r="D170" s="48"/>
      <c r="E170" s="1"/>
      <c r="F170" s="1"/>
    </row>
    <row r="171" spans="1:6" ht="15.75" customHeight="1">
      <c r="A171" s="47"/>
      <c r="B171" s="48"/>
      <c r="C171" s="48"/>
      <c r="D171" s="48"/>
      <c r="E171" s="1"/>
      <c r="F171" s="1"/>
    </row>
    <row r="172" spans="1:6" ht="15.75" customHeight="1">
      <c r="A172" s="47"/>
      <c r="B172" s="48"/>
      <c r="C172" s="48"/>
      <c r="D172" s="48"/>
      <c r="E172" s="1"/>
      <c r="F172" s="1"/>
    </row>
    <row r="173" spans="1:6" ht="15.75" customHeight="1">
      <c r="A173" s="47"/>
      <c r="B173" s="48"/>
      <c r="C173" s="48"/>
      <c r="D173" s="48"/>
      <c r="E173" s="1"/>
      <c r="F173" s="1"/>
    </row>
    <row r="174" spans="1:6" ht="15.75" customHeight="1">
      <c r="A174" s="47"/>
      <c r="B174" s="48"/>
      <c r="C174" s="48"/>
      <c r="D174" s="48"/>
      <c r="E174" s="1"/>
      <c r="F174" s="1"/>
    </row>
    <row r="175" spans="1:6" ht="15.75" customHeight="1">
      <c r="A175" s="47"/>
      <c r="B175" s="48"/>
      <c r="C175" s="48"/>
      <c r="D175" s="48"/>
      <c r="E175" s="1"/>
      <c r="F175" s="1"/>
    </row>
    <row r="176" spans="1:6" ht="15.75" customHeight="1">
      <c r="A176" s="47"/>
      <c r="B176" s="48"/>
      <c r="C176" s="48"/>
      <c r="D176" s="48"/>
      <c r="E176" s="1"/>
      <c r="F176" s="1"/>
    </row>
    <row r="177" spans="1:6" ht="15.75" customHeight="1">
      <c r="A177" s="47"/>
      <c r="B177" s="48"/>
      <c r="C177" s="48"/>
      <c r="D177" s="48"/>
      <c r="E177" s="1"/>
      <c r="F177" s="1"/>
    </row>
    <row r="178" spans="1:6" ht="15.75" customHeight="1">
      <c r="A178" s="47"/>
      <c r="B178" s="48"/>
      <c r="C178" s="48"/>
      <c r="D178" s="48"/>
      <c r="E178" s="1"/>
      <c r="F178" s="1"/>
    </row>
    <row r="179" spans="1:6" ht="15.75" customHeight="1">
      <c r="A179" s="47"/>
      <c r="B179" s="48"/>
      <c r="C179" s="48"/>
      <c r="D179" s="48"/>
      <c r="E179" s="1"/>
      <c r="F179" s="1"/>
    </row>
    <row r="180" spans="1:6" ht="15.75" customHeight="1">
      <c r="A180" s="47"/>
      <c r="B180" s="48"/>
      <c r="C180" s="48"/>
      <c r="D180" s="48"/>
      <c r="E180" s="1"/>
      <c r="F180" s="1"/>
    </row>
    <row r="181" spans="1:6" ht="15.75" customHeight="1">
      <c r="A181" s="47"/>
      <c r="B181" s="48"/>
      <c r="C181" s="48"/>
      <c r="D181" s="48"/>
      <c r="E181" s="1"/>
      <c r="F181" s="1"/>
    </row>
    <row r="182" spans="1:6" ht="15.75" customHeight="1">
      <c r="A182" s="47"/>
      <c r="B182" s="48"/>
      <c r="C182" s="48"/>
      <c r="D182" s="48"/>
      <c r="E182" s="1"/>
      <c r="F182" s="1"/>
    </row>
    <row r="183" spans="1:6" ht="15.75" customHeight="1">
      <c r="A183" s="47"/>
      <c r="B183" s="48"/>
      <c r="C183" s="48"/>
      <c r="D183" s="48"/>
      <c r="E183" s="1"/>
      <c r="F183" s="1"/>
    </row>
    <row r="184" spans="1:6" ht="15.75" customHeight="1">
      <c r="A184" s="47"/>
      <c r="B184" s="48"/>
      <c r="C184" s="48"/>
      <c r="D184" s="48"/>
      <c r="E184" s="1"/>
      <c r="F184" s="1"/>
    </row>
    <row r="185" spans="1:6" ht="15.75" customHeight="1">
      <c r="A185" s="47"/>
      <c r="B185" s="48"/>
      <c r="C185" s="48"/>
      <c r="D185" s="48"/>
      <c r="E185" s="1"/>
      <c r="F185" s="1"/>
    </row>
    <row r="186" spans="1:6" ht="15.75" customHeight="1">
      <c r="A186" s="47"/>
      <c r="B186" s="48"/>
      <c r="C186" s="48"/>
      <c r="D186" s="48"/>
      <c r="E186" s="1"/>
      <c r="F186" s="1"/>
    </row>
    <row r="187" spans="1:6" ht="15.75" customHeight="1">
      <c r="A187" s="47"/>
      <c r="B187" s="48"/>
      <c r="C187" s="48"/>
      <c r="D187" s="48"/>
      <c r="E187" s="1"/>
      <c r="F187" s="1"/>
    </row>
    <row r="188" spans="1:6" ht="15.75" customHeight="1">
      <c r="A188" s="47"/>
      <c r="B188" s="48"/>
      <c r="C188" s="48"/>
      <c r="D188" s="48"/>
      <c r="E188" s="1"/>
      <c r="F188" s="1"/>
    </row>
    <row r="189" spans="1:6" ht="15.75" customHeight="1">
      <c r="A189" s="47"/>
      <c r="B189" s="48"/>
      <c r="C189" s="48"/>
      <c r="D189" s="48"/>
      <c r="E189" s="1"/>
      <c r="F189" s="1"/>
    </row>
    <row r="190" spans="1:6" ht="15.75" customHeight="1">
      <c r="A190" s="47"/>
      <c r="B190" s="48"/>
      <c r="C190" s="48"/>
      <c r="D190" s="48"/>
      <c r="E190" s="1"/>
      <c r="F190" s="1"/>
    </row>
    <row r="191" spans="1:6" ht="15.75" customHeight="1">
      <c r="A191" s="47"/>
      <c r="B191" s="48"/>
      <c r="C191" s="48"/>
      <c r="D191" s="48"/>
      <c r="E191" s="1"/>
      <c r="F191" s="1"/>
    </row>
    <row r="192" spans="1:6" ht="15.75" customHeight="1">
      <c r="A192" s="47"/>
      <c r="B192" s="48"/>
      <c r="C192" s="48"/>
      <c r="D192" s="48"/>
      <c r="E192" s="1"/>
      <c r="F192" s="1"/>
    </row>
    <row r="193" spans="1:6" ht="15.75" customHeight="1">
      <c r="A193" s="47"/>
      <c r="B193" s="48"/>
      <c r="C193" s="48"/>
      <c r="D193" s="48"/>
      <c r="E193" s="1"/>
      <c r="F193" s="1"/>
    </row>
    <row r="194" spans="1:6" ht="15.75" customHeight="1">
      <c r="A194" s="47"/>
      <c r="B194" s="48"/>
      <c r="C194" s="48"/>
      <c r="D194" s="48"/>
      <c r="E194" s="1"/>
      <c r="F194" s="1"/>
    </row>
    <row r="195" spans="1:6" ht="15.75" customHeight="1">
      <c r="A195" s="47"/>
      <c r="B195" s="48"/>
      <c r="C195" s="48"/>
      <c r="D195" s="48"/>
      <c r="E195" s="1"/>
      <c r="F195" s="1"/>
    </row>
    <row r="196" spans="1:6" ht="15.75" customHeight="1">
      <c r="A196" s="47"/>
      <c r="B196" s="48"/>
      <c r="C196" s="48"/>
      <c r="D196" s="48"/>
      <c r="E196" s="1"/>
      <c r="F196" s="1"/>
    </row>
    <row r="197" spans="1:6" ht="15.75" customHeight="1">
      <c r="A197" s="47"/>
      <c r="B197" s="48"/>
      <c r="C197" s="48"/>
      <c r="D197" s="48"/>
      <c r="E197" s="1"/>
      <c r="F197" s="1"/>
    </row>
    <row r="198" spans="1:6" ht="15.75" customHeight="1">
      <c r="A198" s="47"/>
      <c r="B198" s="48"/>
      <c r="C198" s="48"/>
      <c r="D198" s="48"/>
      <c r="E198" s="1"/>
      <c r="F198" s="1"/>
    </row>
    <row r="199" spans="1:6" ht="15.75" customHeight="1">
      <c r="A199" s="47"/>
      <c r="B199" s="48"/>
      <c r="C199" s="48"/>
      <c r="D199" s="48"/>
      <c r="E199" s="1"/>
      <c r="F199" s="1"/>
    </row>
    <row r="200" spans="1:6" ht="15.75" customHeight="1">
      <c r="A200" s="47"/>
      <c r="B200" s="48"/>
      <c r="C200" s="48"/>
      <c r="D200" s="48"/>
      <c r="E200" s="1"/>
      <c r="F200" s="1"/>
    </row>
    <row r="201" spans="1:6" ht="15.75" customHeight="1">
      <c r="A201" s="47"/>
      <c r="B201" s="48"/>
      <c r="C201" s="48"/>
      <c r="D201" s="48"/>
      <c r="E201" s="1"/>
      <c r="F201" s="1"/>
    </row>
    <row r="202" spans="1:6" ht="15.75" customHeight="1">
      <c r="A202" s="47"/>
      <c r="B202" s="48"/>
      <c r="C202" s="48"/>
      <c r="D202" s="48"/>
      <c r="E202" s="1"/>
      <c r="F202" s="1"/>
    </row>
    <row r="203" spans="1:6" ht="15.75" customHeight="1">
      <c r="A203" s="47"/>
      <c r="B203" s="48"/>
      <c r="C203" s="48"/>
      <c r="D203" s="48"/>
      <c r="E203" s="1"/>
      <c r="F203" s="1"/>
    </row>
    <row r="204" spans="1:6" ht="15.75" customHeight="1">
      <c r="A204" s="47"/>
      <c r="B204" s="48"/>
      <c r="C204" s="48"/>
      <c r="D204" s="48"/>
      <c r="E204" s="1"/>
      <c r="F204" s="1"/>
    </row>
    <row r="205" spans="1:6" ht="15.75" customHeight="1">
      <c r="A205" s="47"/>
      <c r="B205" s="48"/>
      <c r="C205" s="48"/>
      <c r="D205" s="48"/>
      <c r="E205" s="1"/>
      <c r="F205" s="1"/>
    </row>
    <row r="206" spans="1:6" ht="15.75" customHeight="1">
      <c r="A206" s="47"/>
      <c r="B206" s="48"/>
      <c r="C206" s="48"/>
      <c r="D206" s="48"/>
      <c r="E206" s="1"/>
      <c r="F206" s="1"/>
    </row>
    <row r="207" spans="1:6" ht="15.75" customHeight="1">
      <c r="A207" s="47"/>
      <c r="B207" s="48"/>
      <c r="C207" s="48"/>
      <c r="D207" s="48"/>
      <c r="E207" s="1"/>
      <c r="F207" s="1"/>
    </row>
    <row r="208" spans="1:6" ht="15.75" customHeight="1">
      <c r="A208" s="47"/>
      <c r="B208" s="48"/>
      <c r="C208" s="48"/>
      <c r="D208" s="48"/>
      <c r="E208" s="1"/>
      <c r="F208" s="1"/>
    </row>
    <row r="209" spans="1:6" ht="15.75" customHeight="1">
      <c r="A209" s="47"/>
      <c r="B209" s="48"/>
      <c r="C209" s="48"/>
      <c r="D209" s="48"/>
      <c r="E209" s="1"/>
      <c r="F209" s="1"/>
    </row>
    <row r="210" spans="1:6" ht="15.75" customHeight="1">
      <c r="A210" s="47"/>
      <c r="B210" s="48"/>
      <c r="C210" s="48"/>
      <c r="D210" s="48"/>
      <c r="E210" s="1"/>
      <c r="F210" s="1"/>
    </row>
    <row r="211" spans="1:6" ht="15.75" customHeight="1">
      <c r="A211" s="47"/>
      <c r="B211" s="48"/>
      <c r="C211" s="48"/>
      <c r="D211" s="48"/>
      <c r="E211" s="1"/>
      <c r="F211" s="1"/>
    </row>
    <row r="212" spans="1:6" ht="15.75" customHeight="1">
      <c r="A212" s="47"/>
      <c r="B212" s="48"/>
      <c r="C212" s="48"/>
      <c r="D212" s="48"/>
      <c r="E212" s="1"/>
      <c r="F212" s="1"/>
    </row>
    <row r="213" spans="1:6" ht="15.75" customHeight="1">
      <c r="A213" s="47"/>
      <c r="B213" s="48"/>
      <c r="C213" s="48"/>
      <c r="D213" s="48"/>
      <c r="E213" s="1"/>
      <c r="F213" s="1"/>
    </row>
    <row r="214" spans="1:6" ht="15.75" customHeight="1">
      <c r="A214" s="47"/>
      <c r="B214" s="48"/>
      <c r="C214" s="48"/>
      <c r="D214" s="48"/>
      <c r="E214" s="1"/>
      <c r="F214" s="1"/>
    </row>
    <row r="215" spans="1:6" ht="15.75" customHeight="1">
      <c r="A215" s="47"/>
      <c r="B215" s="48"/>
      <c r="C215" s="48"/>
      <c r="D215" s="48"/>
      <c r="E215" s="1"/>
      <c r="F215" s="1"/>
    </row>
    <row r="216" spans="1:6" ht="15.75" customHeight="1">
      <c r="A216" s="47"/>
      <c r="B216" s="48"/>
      <c r="C216" s="48"/>
      <c r="D216" s="48"/>
      <c r="E216" s="1"/>
      <c r="F216" s="1"/>
    </row>
    <row r="217" spans="1:6" ht="15.75" customHeight="1">
      <c r="A217" s="47"/>
      <c r="B217" s="48"/>
      <c r="C217" s="48"/>
      <c r="D217" s="48"/>
      <c r="E217" s="1"/>
      <c r="F217" s="1"/>
    </row>
    <row r="218" spans="1:6" ht="15.75" customHeight="1">
      <c r="A218" s="47"/>
      <c r="B218" s="48"/>
      <c r="C218" s="48"/>
      <c r="D218" s="48"/>
      <c r="E218" s="1"/>
      <c r="F218" s="1"/>
    </row>
    <row r="219" spans="1:6" ht="15.75" customHeight="1">
      <c r="A219" s="47"/>
      <c r="B219" s="48"/>
      <c r="C219" s="48"/>
      <c r="D219" s="48"/>
      <c r="E219" s="1"/>
      <c r="F219" s="1"/>
    </row>
    <row r="220" spans="1:6" ht="15.75" customHeight="1">
      <c r="A220" s="47"/>
      <c r="B220" s="48"/>
      <c r="C220" s="48"/>
      <c r="D220" s="48"/>
      <c r="E220" s="1"/>
      <c r="F220" s="1"/>
    </row>
    <row r="221" spans="1:6" ht="15.75" customHeight="1">
      <c r="A221" s="47"/>
      <c r="B221" s="48"/>
      <c r="C221" s="48"/>
      <c r="D221" s="48"/>
      <c r="E221" s="1"/>
      <c r="F221" s="1"/>
    </row>
    <row r="222" spans="1:6" ht="15.75" customHeight="1">
      <c r="A222" s="47"/>
      <c r="B222" s="48"/>
      <c r="C222" s="48"/>
      <c r="D222" s="48"/>
      <c r="E222" s="1"/>
      <c r="F222" s="1"/>
    </row>
    <row r="223" spans="1:6" ht="15.75" customHeight="1">
      <c r="A223" s="47"/>
      <c r="B223" s="48"/>
      <c r="C223" s="48"/>
      <c r="D223" s="48"/>
      <c r="E223" s="1"/>
      <c r="F223" s="1"/>
    </row>
    <row r="224" spans="1:6" ht="15.75" customHeight="1">
      <c r="A224" s="47"/>
      <c r="B224" s="48"/>
      <c r="C224" s="48"/>
      <c r="D224" s="48"/>
      <c r="E224" s="1"/>
      <c r="F224" s="1"/>
    </row>
    <row r="225" spans="1:6" ht="15.75" customHeight="1">
      <c r="A225" s="47"/>
      <c r="B225" s="48"/>
      <c r="C225" s="48"/>
      <c r="D225" s="48"/>
      <c r="E225" s="1"/>
      <c r="F225" s="1"/>
    </row>
    <row r="226" spans="1:6" ht="15.75" customHeight="1">
      <c r="A226" s="47"/>
      <c r="B226" s="48"/>
      <c r="C226" s="48"/>
      <c r="D226" s="48"/>
      <c r="E226" s="1"/>
      <c r="F226" s="1"/>
    </row>
    <row r="227" spans="1:6" ht="15.75" customHeight="1">
      <c r="A227" s="47"/>
      <c r="B227" s="48"/>
      <c r="C227" s="48"/>
      <c r="D227" s="48"/>
      <c r="E227" s="1"/>
      <c r="F227" s="1"/>
    </row>
    <row r="228" spans="1:6" ht="15.75" customHeight="1">
      <c r="A228" s="47"/>
      <c r="B228" s="48"/>
      <c r="C228" s="48"/>
      <c r="D228" s="48"/>
      <c r="E228" s="1"/>
      <c r="F228" s="1"/>
    </row>
    <row r="229" spans="1:6" ht="15.75" customHeight="1">
      <c r="A229" s="47"/>
      <c r="B229" s="48"/>
      <c r="C229" s="48"/>
      <c r="D229" s="48"/>
      <c r="E229" s="1"/>
      <c r="F229" s="1"/>
    </row>
    <row r="230" spans="1:6" ht="15.75" customHeight="1"/>
    <row r="231" spans="1:6" ht="15.75" customHeight="1"/>
    <row r="232" spans="1:6" ht="15.75" customHeight="1"/>
    <row r="233" spans="1:6" ht="15.75" customHeight="1"/>
    <row r="234" spans="1:6" ht="15.75" customHeight="1"/>
    <row r="235" spans="1:6" ht="15.75" customHeight="1"/>
    <row r="236" spans="1:6" ht="15.75" customHeight="1"/>
    <row r="237" spans="1:6" ht="15.75" customHeight="1"/>
    <row r="238" spans="1:6" ht="15.75" customHeight="1"/>
    <row r="239" spans="1:6" ht="15.75" customHeight="1"/>
    <row r="240" spans="1: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H8"/>
    <mergeCell ref="A9:H9"/>
    <mergeCell ref="A29:F29"/>
    <mergeCell ref="A2:H2"/>
    <mergeCell ref="A4:H4"/>
    <mergeCell ref="A5:H5"/>
    <mergeCell ref="A6:H6"/>
    <mergeCell ref="A7:H7"/>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sheetPr>
  <dimension ref="A1:X1000"/>
  <sheetViews>
    <sheetView workbookViewId="0"/>
  </sheetViews>
  <sheetFormatPr defaultColWidth="14.3984375" defaultRowHeight="15" customHeight="1"/>
  <cols>
    <col min="1" max="1" width="23.73046875" customWidth="1"/>
    <col min="2" max="2" width="10.265625" customWidth="1"/>
    <col min="3" max="3" width="27.73046875" customWidth="1"/>
    <col min="4" max="4" width="23.3984375" customWidth="1"/>
    <col min="5" max="5" width="15.265625" customWidth="1"/>
    <col min="6" max="6" width="26.3984375" customWidth="1"/>
    <col min="7" max="7" width="10.73046875" customWidth="1"/>
    <col min="8" max="8" width="16.1328125" customWidth="1"/>
    <col min="9" max="9" width="21.265625" customWidth="1"/>
    <col min="10" max="24" width="8" customWidth="1"/>
  </cols>
  <sheetData>
    <row r="1" spans="1:24" ht="14.25">
      <c r="A1" s="47"/>
      <c r="B1" s="48"/>
      <c r="C1" s="48"/>
      <c r="D1" s="48"/>
      <c r="E1" s="48"/>
      <c r="F1" s="48"/>
      <c r="G1" s="48"/>
      <c r="H1" s="1"/>
    </row>
    <row r="2" spans="1:24" ht="15.75" customHeight="1">
      <c r="A2" s="283" t="s">
        <v>4194</v>
      </c>
      <c r="B2" s="276"/>
      <c r="C2" s="276"/>
      <c r="D2" s="276"/>
      <c r="E2" s="276"/>
      <c r="F2" s="276"/>
      <c r="G2" s="276"/>
      <c r="H2" s="277"/>
      <c r="I2" s="50"/>
      <c r="J2" s="50"/>
      <c r="K2" s="50"/>
      <c r="L2" s="50"/>
      <c r="M2" s="50"/>
      <c r="N2" s="50"/>
      <c r="O2" s="50"/>
      <c r="P2" s="50"/>
      <c r="Q2" s="50"/>
      <c r="R2" s="50"/>
      <c r="S2" s="50"/>
      <c r="T2" s="50"/>
      <c r="U2" s="50"/>
      <c r="V2" s="50"/>
      <c r="W2" s="50"/>
      <c r="X2" s="50"/>
    </row>
    <row r="3" spans="1:24" ht="14.25">
      <c r="A3" s="111"/>
      <c r="B3" s="111"/>
      <c r="C3" s="111"/>
      <c r="D3" s="111"/>
      <c r="E3" s="111"/>
      <c r="F3" s="111"/>
      <c r="G3" s="111"/>
      <c r="H3" s="49"/>
      <c r="I3" s="50"/>
      <c r="J3" s="50"/>
      <c r="K3" s="50"/>
      <c r="L3" s="50"/>
      <c r="M3" s="50"/>
      <c r="N3" s="50"/>
      <c r="O3" s="50"/>
      <c r="P3" s="50"/>
      <c r="Q3" s="50"/>
      <c r="R3" s="50"/>
      <c r="S3" s="50"/>
      <c r="T3" s="50"/>
      <c r="U3" s="50"/>
      <c r="V3" s="50"/>
      <c r="W3" s="50"/>
      <c r="X3" s="50"/>
    </row>
    <row r="4" spans="1:24" ht="18.75" customHeight="1">
      <c r="A4" s="275" t="s">
        <v>4195</v>
      </c>
      <c r="B4" s="276"/>
      <c r="C4" s="276"/>
      <c r="D4" s="276"/>
      <c r="E4" s="276"/>
      <c r="F4" s="276"/>
      <c r="G4" s="276"/>
      <c r="H4" s="277"/>
      <c r="I4" s="110"/>
      <c r="J4" s="110"/>
      <c r="K4" s="110"/>
      <c r="L4" s="110"/>
      <c r="M4" s="110"/>
      <c r="N4" s="110"/>
      <c r="O4" s="110"/>
      <c r="P4" s="110"/>
      <c r="Q4" s="110"/>
      <c r="R4" s="110"/>
      <c r="S4" s="110"/>
      <c r="T4" s="110"/>
      <c r="U4" s="110"/>
      <c r="V4" s="110"/>
      <c r="W4" s="110"/>
      <c r="X4" s="110"/>
    </row>
    <row r="5" spans="1:24" ht="14.25" customHeight="1">
      <c r="A5" s="275" t="s">
        <v>4196</v>
      </c>
      <c r="B5" s="276"/>
      <c r="C5" s="276"/>
      <c r="D5" s="276"/>
      <c r="E5" s="276"/>
      <c r="F5" s="276"/>
      <c r="G5" s="276"/>
      <c r="H5" s="277"/>
      <c r="I5" s="110"/>
      <c r="J5" s="110"/>
      <c r="K5" s="110"/>
      <c r="L5" s="110"/>
      <c r="M5" s="110"/>
      <c r="N5" s="110"/>
      <c r="O5" s="110"/>
      <c r="P5" s="110"/>
      <c r="Q5" s="110"/>
      <c r="R5" s="110"/>
      <c r="S5" s="110"/>
      <c r="T5" s="110"/>
      <c r="U5" s="110"/>
      <c r="V5" s="110"/>
      <c r="W5" s="110"/>
      <c r="X5" s="110"/>
    </row>
    <row r="6" spans="1:24" ht="13.5" customHeight="1">
      <c r="A6" s="275" t="s">
        <v>4197</v>
      </c>
      <c r="B6" s="276"/>
      <c r="C6" s="276"/>
      <c r="D6" s="276"/>
      <c r="E6" s="276"/>
      <c r="F6" s="276"/>
      <c r="G6" s="276"/>
      <c r="H6" s="277"/>
      <c r="I6" s="110"/>
      <c r="J6" s="110"/>
      <c r="K6" s="110"/>
      <c r="L6" s="110"/>
      <c r="M6" s="110"/>
      <c r="N6" s="110"/>
      <c r="O6" s="110"/>
      <c r="P6" s="110"/>
      <c r="Q6" s="110"/>
      <c r="R6" s="110"/>
      <c r="S6" s="110"/>
      <c r="T6" s="110"/>
      <c r="U6" s="110"/>
      <c r="V6" s="110"/>
      <c r="W6" s="110"/>
      <c r="X6" s="110"/>
    </row>
    <row r="7" spans="1:24" ht="132.75" customHeight="1">
      <c r="A7" s="278" t="s">
        <v>4198</v>
      </c>
      <c r="B7" s="276"/>
      <c r="C7" s="276"/>
      <c r="D7" s="276"/>
      <c r="E7" s="276"/>
      <c r="F7" s="276"/>
      <c r="G7" s="276"/>
      <c r="H7" s="277"/>
      <c r="I7" s="110"/>
      <c r="J7" s="110"/>
      <c r="K7" s="110"/>
      <c r="L7" s="110"/>
      <c r="M7" s="110"/>
      <c r="N7" s="110"/>
      <c r="O7" s="110"/>
      <c r="P7" s="110"/>
      <c r="Q7" s="110"/>
      <c r="R7" s="110"/>
      <c r="S7" s="110"/>
      <c r="T7" s="110"/>
      <c r="U7" s="110"/>
      <c r="V7" s="110"/>
      <c r="W7" s="110"/>
      <c r="X7" s="110"/>
    </row>
    <row r="8" spans="1:24" ht="14.25">
      <c r="A8" s="53"/>
      <c r="B8" s="54"/>
      <c r="C8" s="54"/>
      <c r="D8" s="54"/>
      <c r="E8" s="54"/>
      <c r="F8" s="54"/>
      <c r="G8" s="54"/>
      <c r="H8" s="49"/>
      <c r="I8" s="50"/>
      <c r="J8" s="50"/>
      <c r="K8" s="50"/>
      <c r="L8" s="50"/>
      <c r="M8" s="50"/>
      <c r="N8" s="50"/>
      <c r="O8" s="50"/>
      <c r="P8" s="50"/>
      <c r="Q8" s="50"/>
      <c r="R8" s="50"/>
      <c r="S8" s="50"/>
      <c r="T8" s="50"/>
      <c r="U8" s="50"/>
      <c r="V8" s="50"/>
      <c r="W8" s="50"/>
      <c r="X8" s="50"/>
    </row>
    <row r="9" spans="1:24" ht="61.5" customHeight="1">
      <c r="A9" s="55" t="s">
        <v>2393</v>
      </c>
      <c r="B9" s="55" t="s">
        <v>7</v>
      </c>
      <c r="C9" s="55" t="s">
        <v>2394</v>
      </c>
      <c r="D9" s="55" t="s">
        <v>4199</v>
      </c>
      <c r="E9" s="55" t="s">
        <v>2396</v>
      </c>
      <c r="F9" s="55" t="s">
        <v>2397</v>
      </c>
      <c r="G9" s="55" t="s">
        <v>158</v>
      </c>
      <c r="H9" s="113" t="s">
        <v>162</v>
      </c>
      <c r="I9" s="60" t="s">
        <v>163</v>
      </c>
      <c r="J9" s="50"/>
      <c r="K9" s="50"/>
      <c r="L9" s="50"/>
      <c r="M9" s="50"/>
      <c r="N9" s="50"/>
      <c r="O9" s="50"/>
      <c r="P9" s="50"/>
      <c r="Q9" s="50"/>
      <c r="R9" s="50"/>
      <c r="S9" s="50"/>
      <c r="T9" s="50"/>
      <c r="U9" s="50"/>
      <c r="V9" s="50"/>
      <c r="W9" s="50"/>
      <c r="X9" s="50"/>
    </row>
    <row r="10" spans="1:24" ht="14.25">
      <c r="A10" s="95" t="s">
        <v>57</v>
      </c>
      <c r="B10" s="70" t="s">
        <v>51</v>
      </c>
      <c r="C10" s="70" t="s">
        <v>4200</v>
      </c>
      <c r="D10" s="95" t="s">
        <v>3818</v>
      </c>
      <c r="E10" s="95" t="s">
        <v>4201</v>
      </c>
      <c r="F10" s="178" t="s">
        <v>4202</v>
      </c>
      <c r="G10" s="200">
        <v>15</v>
      </c>
      <c r="H10" s="201">
        <v>15</v>
      </c>
      <c r="I10" s="23" t="s">
        <v>318</v>
      </c>
      <c r="J10" s="50"/>
      <c r="K10" s="50"/>
      <c r="L10" s="50"/>
      <c r="M10" s="50"/>
      <c r="N10" s="50"/>
      <c r="O10" s="50"/>
      <c r="P10" s="50"/>
      <c r="Q10" s="50"/>
      <c r="R10" s="50"/>
      <c r="S10" s="50"/>
      <c r="T10" s="50"/>
      <c r="U10" s="50"/>
      <c r="V10" s="50"/>
      <c r="W10" s="50"/>
      <c r="X10" s="50"/>
    </row>
    <row r="11" spans="1:24" ht="14.25">
      <c r="A11" s="95" t="s">
        <v>4203</v>
      </c>
      <c r="B11" s="70"/>
      <c r="C11" s="70" t="s">
        <v>4204</v>
      </c>
      <c r="D11" s="95" t="s">
        <v>4205</v>
      </c>
      <c r="E11" s="95" t="s">
        <v>4206</v>
      </c>
      <c r="F11" s="178" t="s">
        <v>4207</v>
      </c>
      <c r="G11" s="200">
        <v>25</v>
      </c>
      <c r="H11" s="201">
        <v>25</v>
      </c>
      <c r="I11" s="23" t="s">
        <v>72</v>
      </c>
      <c r="J11" s="203"/>
      <c r="K11" s="203"/>
      <c r="L11" s="203"/>
      <c r="M11" s="203"/>
      <c r="N11" s="203"/>
      <c r="O11" s="203"/>
      <c r="P11" s="203"/>
      <c r="Q11" s="203"/>
      <c r="R11" s="203"/>
      <c r="S11" s="203"/>
      <c r="T11" s="203"/>
      <c r="U11" s="203"/>
      <c r="V11" s="203"/>
      <c r="W11" s="203"/>
      <c r="X11" s="203"/>
    </row>
    <row r="12" spans="1:24" ht="14.25">
      <c r="A12" s="95" t="s">
        <v>4208</v>
      </c>
      <c r="B12" s="70" t="s">
        <v>89</v>
      </c>
      <c r="C12" s="70" t="s">
        <v>4209</v>
      </c>
      <c r="D12" s="95" t="s">
        <v>4210</v>
      </c>
      <c r="E12" s="95" t="s">
        <v>4211</v>
      </c>
      <c r="F12" s="178" t="s">
        <v>4212</v>
      </c>
      <c r="G12" s="200">
        <v>80</v>
      </c>
      <c r="H12" s="201">
        <v>80</v>
      </c>
      <c r="I12" s="23" t="s">
        <v>493</v>
      </c>
      <c r="J12" s="203"/>
      <c r="K12" s="203"/>
      <c r="L12" s="203"/>
      <c r="M12" s="203"/>
      <c r="N12" s="203"/>
      <c r="O12" s="203"/>
      <c r="P12" s="203"/>
      <c r="Q12" s="203"/>
      <c r="R12" s="203"/>
      <c r="S12" s="203"/>
      <c r="T12" s="203"/>
      <c r="U12" s="203"/>
      <c r="V12" s="203"/>
      <c r="W12" s="203"/>
      <c r="X12" s="203"/>
    </row>
    <row r="13" spans="1:24" ht="14.25">
      <c r="A13" s="95" t="s">
        <v>99</v>
      </c>
      <c r="B13" s="70" t="s">
        <v>89</v>
      </c>
      <c r="C13" s="70" t="s">
        <v>4209</v>
      </c>
      <c r="D13" s="95" t="s">
        <v>4210</v>
      </c>
      <c r="E13" s="95" t="s">
        <v>4211</v>
      </c>
      <c r="F13" s="178" t="s">
        <v>4212</v>
      </c>
      <c r="G13" s="200">
        <v>80</v>
      </c>
      <c r="H13" s="201">
        <v>80</v>
      </c>
      <c r="I13" s="23" t="s">
        <v>99</v>
      </c>
      <c r="J13" s="203"/>
      <c r="K13" s="203"/>
      <c r="L13" s="203"/>
      <c r="M13" s="203"/>
      <c r="N13" s="203"/>
      <c r="O13" s="203"/>
      <c r="P13" s="203"/>
      <c r="Q13" s="203"/>
      <c r="R13" s="203"/>
      <c r="S13" s="203"/>
      <c r="T13" s="203"/>
      <c r="U13" s="203"/>
      <c r="V13" s="203"/>
      <c r="W13" s="203"/>
      <c r="X13" s="203"/>
    </row>
    <row r="14" spans="1:24" ht="14.25">
      <c r="A14" s="95" t="s">
        <v>120</v>
      </c>
      <c r="B14" s="70" t="s">
        <v>89</v>
      </c>
      <c r="C14" s="70" t="s">
        <v>4213</v>
      </c>
      <c r="D14" s="95" t="s">
        <v>4214</v>
      </c>
      <c r="E14" s="95" t="s">
        <v>4215</v>
      </c>
      <c r="F14" s="178" t="s">
        <v>4216</v>
      </c>
      <c r="G14" s="200">
        <v>15</v>
      </c>
      <c r="H14" s="201">
        <v>15</v>
      </c>
      <c r="I14" s="23" t="s">
        <v>710</v>
      </c>
      <c r="J14" s="203"/>
      <c r="K14" s="203"/>
      <c r="L14" s="203"/>
      <c r="M14" s="203"/>
      <c r="N14" s="203"/>
      <c r="O14" s="203"/>
      <c r="P14" s="203"/>
      <c r="Q14" s="203"/>
      <c r="R14" s="203"/>
      <c r="S14" s="203"/>
      <c r="T14" s="203"/>
      <c r="U14" s="203"/>
      <c r="V14" s="203"/>
      <c r="W14" s="203"/>
      <c r="X14" s="203"/>
    </row>
    <row r="15" spans="1:24" ht="14.25">
      <c r="A15" s="96" t="s">
        <v>121</v>
      </c>
      <c r="B15" s="48"/>
      <c r="C15" s="48"/>
      <c r="D15" s="48"/>
      <c r="E15" s="48"/>
      <c r="F15" s="48"/>
      <c r="H15" s="196">
        <f>SUM(H10:H14)</f>
        <v>215</v>
      </c>
    </row>
    <row r="16" spans="1:24" ht="14.25">
      <c r="A16" s="47"/>
      <c r="B16" s="48"/>
      <c r="C16" s="48"/>
      <c r="D16" s="48"/>
      <c r="E16" s="48"/>
      <c r="F16" s="48"/>
      <c r="G16" s="48"/>
      <c r="H16" s="1"/>
    </row>
    <row r="17" spans="1:8" ht="14.25">
      <c r="A17" s="298" t="s">
        <v>726</v>
      </c>
      <c r="B17" s="280"/>
      <c r="C17" s="280"/>
      <c r="D17" s="280"/>
      <c r="E17" s="280"/>
      <c r="F17" s="280"/>
      <c r="G17" s="280"/>
      <c r="H17" s="281"/>
    </row>
    <row r="18" spans="1:8" ht="14.25">
      <c r="A18" s="47"/>
      <c r="B18" s="48"/>
      <c r="C18" s="48"/>
      <c r="D18" s="48"/>
      <c r="E18" s="48"/>
      <c r="F18" s="48"/>
      <c r="G18" s="48"/>
      <c r="H18" s="1"/>
    </row>
    <row r="19" spans="1:8" ht="15.75" customHeight="1">
      <c r="A19" s="47"/>
      <c r="B19" s="48"/>
      <c r="C19" s="48"/>
      <c r="D19" s="48"/>
      <c r="E19" s="48"/>
      <c r="F19" s="48"/>
      <c r="G19" s="48"/>
      <c r="H19" s="1"/>
    </row>
    <row r="20" spans="1:8" ht="15.75" customHeight="1">
      <c r="A20" s="47"/>
      <c r="B20" s="48"/>
      <c r="C20" s="48"/>
      <c r="D20" s="48"/>
      <c r="E20" s="48"/>
      <c r="F20" s="48"/>
      <c r="G20" s="48"/>
      <c r="H20" s="1"/>
    </row>
    <row r="21" spans="1:8" ht="15.75" customHeight="1">
      <c r="A21" s="47"/>
      <c r="B21" s="48"/>
      <c r="C21" s="48"/>
      <c r="D21" s="48"/>
      <c r="E21" s="48"/>
      <c r="F21" s="48"/>
      <c r="G21" s="48"/>
      <c r="H21" s="1"/>
    </row>
    <row r="22" spans="1:8" ht="15.75" customHeight="1">
      <c r="A22" s="47"/>
      <c r="B22" s="48"/>
      <c r="C22" s="48"/>
      <c r="D22" s="48"/>
      <c r="E22" s="48"/>
      <c r="F22" s="48"/>
      <c r="G22" s="48"/>
      <c r="H22" s="1"/>
    </row>
    <row r="23" spans="1:8" ht="15.75" customHeight="1">
      <c r="A23" s="47"/>
      <c r="B23" s="48"/>
      <c r="C23" s="48"/>
      <c r="D23" s="48"/>
      <c r="E23" s="48"/>
      <c r="F23" s="48"/>
      <c r="G23" s="48"/>
      <c r="H23" s="1"/>
    </row>
    <row r="24" spans="1:8" ht="15.75" customHeight="1">
      <c r="A24" s="47"/>
      <c r="B24" s="48"/>
      <c r="C24" s="48"/>
      <c r="D24" s="48"/>
      <c r="E24" s="48"/>
      <c r="F24" s="48"/>
      <c r="G24" s="48"/>
      <c r="H24" s="1"/>
    </row>
    <row r="25" spans="1:8" ht="15.75" customHeight="1">
      <c r="A25" s="47"/>
      <c r="B25" s="48"/>
      <c r="C25" s="48"/>
      <c r="D25" s="48"/>
      <c r="E25" s="48"/>
      <c r="F25" s="48"/>
      <c r="G25" s="48"/>
      <c r="H25" s="1"/>
    </row>
    <row r="26" spans="1:8" ht="15.75" customHeight="1">
      <c r="A26" s="47"/>
      <c r="B26" s="48"/>
      <c r="C26" s="48"/>
      <c r="D26" s="48"/>
      <c r="E26" s="48"/>
      <c r="F26" s="48"/>
      <c r="G26" s="48"/>
      <c r="H26" s="1"/>
    </row>
    <row r="27" spans="1:8" ht="15.75" customHeight="1">
      <c r="A27" s="47"/>
      <c r="B27" s="48"/>
      <c r="C27" s="48"/>
      <c r="D27" s="48"/>
      <c r="E27" s="48"/>
      <c r="F27" s="48"/>
      <c r="G27" s="48"/>
      <c r="H27" s="1"/>
    </row>
    <row r="28" spans="1:8" ht="15.75" customHeight="1">
      <c r="A28" s="47"/>
      <c r="B28" s="48"/>
      <c r="C28" s="48"/>
      <c r="D28" s="48"/>
      <c r="E28" s="48"/>
      <c r="F28" s="48"/>
      <c r="G28" s="48"/>
      <c r="H28" s="1"/>
    </row>
    <row r="29" spans="1:8" ht="15.75" customHeight="1">
      <c r="A29" s="47"/>
      <c r="B29" s="48"/>
      <c r="C29" s="48"/>
      <c r="D29" s="48"/>
      <c r="E29" s="48"/>
      <c r="F29" s="48"/>
      <c r="G29" s="48"/>
      <c r="H29" s="1"/>
    </row>
    <row r="30" spans="1:8" ht="15.75" customHeight="1">
      <c r="A30" s="47"/>
      <c r="B30" s="48"/>
      <c r="C30" s="48"/>
      <c r="D30" s="48"/>
      <c r="E30" s="48"/>
      <c r="F30" s="48"/>
      <c r="G30" s="48"/>
      <c r="H30" s="1"/>
    </row>
    <row r="31" spans="1:8" ht="15.75" customHeight="1">
      <c r="A31" s="47"/>
      <c r="B31" s="48"/>
      <c r="C31" s="48"/>
      <c r="D31" s="48"/>
      <c r="E31" s="48"/>
      <c r="F31" s="48"/>
      <c r="G31" s="48"/>
      <c r="H31" s="1"/>
    </row>
    <row r="32" spans="1:8" ht="15.75" customHeight="1">
      <c r="A32" s="47"/>
      <c r="B32" s="48"/>
      <c r="C32" s="48"/>
      <c r="D32" s="48"/>
      <c r="E32" s="48"/>
      <c r="F32" s="48"/>
      <c r="G32" s="48"/>
      <c r="H32" s="1"/>
    </row>
    <row r="33" spans="1:8" ht="15.75" customHeight="1">
      <c r="A33" s="47"/>
      <c r="B33" s="48"/>
      <c r="C33" s="48"/>
      <c r="D33" s="48"/>
      <c r="E33" s="48"/>
      <c r="F33" s="48"/>
      <c r="G33" s="48"/>
      <c r="H33" s="1"/>
    </row>
    <row r="34" spans="1:8" ht="15.75" customHeight="1">
      <c r="A34" s="47"/>
      <c r="B34" s="48"/>
      <c r="C34" s="48"/>
      <c r="D34" s="48"/>
      <c r="E34" s="48"/>
      <c r="F34" s="48"/>
      <c r="G34" s="48"/>
      <c r="H34" s="1"/>
    </row>
    <row r="35" spans="1:8" ht="15.75" customHeight="1">
      <c r="A35" s="47"/>
      <c r="B35" s="48"/>
      <c r="C35" s="48"/>
      <c r="D35" s="48"/>
      <c r="E35" s="48"/>
      <c r="F35" s="48"/>
      <c r="G35" s="48"/>
      <c r="H35" s="1"/>
    </row>
    <row r="36" spans="1:8" ht="15.75" customHeight="1">
      <c r="A36" s="47"/>
      <c r="B36" s="48"/>
      <c r="C36" s="48"/>
      <c r="D36" s="48"/>
      <c r="E36" s="48"/>
      <c r="F36" s="48"/>
      <c r="G36" s="48"/>
      <c r="H36" s="1"/>
    </row>
    <row r="37" spans="1:8" ht="15.75" customHeight="1">
      <c r="A37" s="47"/>
      <c r="B37" s="48"/>
      <c r="C37" s="48"/>
      <c r="D37" s="48"/>
      <c r="E37" s="48"/>
      <c r="F37" s="48"/>
      <c r="G37" s="48"/>
      <c r="H37" s="1"/>
    </row>
    <row r="38" spans="1:8" ht="15.75" customHeight="1">
      <c r="A38" s="47"/>
      <c r="B38" s="48"/>
      <c r="C38" s="48"/>
      <c r="D38" s="48"/>
      <c r="E38" s="48"/>
      <c r="F38" s="48"/>
      <c r="G38" s="48"/>
      <c r="H38" s="1"/>
    </row>
    <row r="39" spans="1:8" ht="15.75" customHeight="1">
      <c r="A39" s="47"/>
      <c r="B39" s="48"/>
      <c r="C39" s="48"/>
      <c r="D39" s="48"/>
      <c r="E39" s="48"/>
      <c r="F39" s="48"/>
      <c r="G39" s="48"/>
      <c r="H39" s="1"/>
    </row>
    <row r="40" spans="1:8" ht="15.75" customHeight="1">
      <c r="A40" s="47"/>
      <c r="B40" s="48"/>
      <c r="C40" s="48"/>
      <c r="D40" s="48"/>
      <c r="E40" s="48"/>
      <c r="F40" s="48"/>
      <c r="G40" s="48"/>
      <c r="H40" s="1"/>
    </row>
    <row r="41" spans="1:8" ht="15.75" customHeight="1">
      <c r="A41" s="47"/>
      <c r="B41" s="48"/>
      <c r="C41" s="48"/>
      <c r="D41" s="48"/>
      <c r="E41" s="48"/>
      <c r="F41" s="48"/>
      <c r="G41" s="48"/>
      <c r="H41" s="1"/>
    </row>
    <row r="42" spans="1:8" ht="15.75" customHeight="1">
      <c r="A42" s="47"/>
      <c r="B42" s="48"/>
      <c r="C42" s="48"/>
      <c r="D42" s="48"/>
      <c r="E42" s="48"/>
      <c r="F42" s="48"/>
      <c r="G42" s="48"/>
      <c r="H42" s="1"/>
    </row>
    <row r="43" spans="1:8" ht="15.75" customHeight="1">
      <c r="A43" s="47"/>
      <c r="B43" s="48"/>
      <c r="C43" s="48"/>
      <c r="D43" s="48"/>
      <c r="E43" s="48"/>
      <c r="F43" s="48"/>
      <c r="G43" s="48"/>
      <c r="H43" s="1"/>
    </row>
    <row r="44" spans="1:8" ht="15.75" customHeight="1">
      <c r="A44" s="47"/>
      <c r="B44" s="48"/>
      <c r="C44" s="48"/>
      <c r="D44" s="48"/>
      <c r="E44" s="48"/>
      <c r="F44" s="48"/>
      <c r="G44" s="48"/>
      <c r="H44" s="1"/>
    </row>
    <row r="45" spans="1:8" ht="15.75" customHeight="1">
      <c r="A45" s="47"/>
      <c r="B45" s="48"/>
      <c r="C45" s="48"/>
      <c r="D45" s="48"/>
      <c r="E45" s="48"/>
      <c r="F45" s="48"/>
      <c r="G45" s="48"/>
      <c r="H45" s="1"/>
    </row>
    <row r="46" spans="1:8" ht="15.75" customHeight="1">
      <c r="A46" s="47"/>
      <c r="B46" s="48"/>
      <c r="C46" s="48"/>
      <c r="D46" s="48"/>
      <c r="E46" s="48"/>
      <c r="F46" s="48"/>
      <c r="G46" s="48"/>
      <c r="H46" s="1"/>
    </row>
    <row r="47" spans="1:8" ht="15.75" customHeight="1">
      <c r="A47" s="47"/>
      <c r="B47" s="48"/>
      <c r="C47" s="48"/>
      <c r="D47" s="48"/>
      <c r="E47" s="48"/>
      <c r="F47" s="48"/>
      <c r="G47" s="48"/>
      <c r="H47" s="1"/>
    </row>
    <row r="48" spans="1:8" ht="15.75" customHeight="1">
      <c r="A48" s="47"/>
      <c r="B48" s="48"/>
      <c r="C48" s="48"/>
      <c r="D48" s="48"/>
      <c r="E48" s="48"/>
      <c r="F48" s="48"/>
      <c r="G48" s="48"/>
      <c r="H48" s="1"/>
    </row>
    <row r="49" spans="1:8" ht="15.75" customHeight="1">
      <c r="A49" s="47"/>
      <c r="B49" s="48"/>
      <c r="C49" s="48"/>
      <c r="D49" s="48"/>
      <c r="E49" s="48"/>
      <c r="F49" s="48"/>
      <c r="G49" s="48"/>
      <c r="H49" s="1"/>
    </row>
    <row r="50" spans="1:8" ht="15.75" customHeight="1">
      <c r="A50" s="47"/>
      <c r="B50" s="48"/>
      <c r="C50" s="48"/>
      <c r="D50" s="48"/>
      <c r="E50" s="48"/>
      <c r="F50" s="48"/>
      <c r="G50" s="48"/>
      <c r="H50" s="1"/>
    </row>
    <row r="51" spans="1:8" ht="15.75" customHeight="1">
      <c r="A51" s="47"/>
      <c r="B51" s="48"/>
      <c r="C51" s="48"/>
      <c r="D51" s="48"/>
      <c r="E51" s="48"/>
      <c r="F51" s="48"/>
      <c r="G51" s="48"/>
      <c r="H51" s="1"/>
    </row>
    <row r="52" spans="1:8" ht="15.75" customHeight="1">
      <c r="A52" s="47"/>
      <c r="B52" s="48"/>
      <c r="C52" s="48"/>
      <c r="D52" s="48"/>
      <c r="E52" s="48"/>
      <c r="F52" s="48"/>
      <c r="G52" s="48"/>
      <c r="H52" s="1"/>
    </row>
    <row r="53" spans="1:8" ht="15.75" customHeight="1">
      <c r="A53" s="47"/>
      <c r="B53" s="48"/>
      <c r="C53" s="48"/>
      <c r="D53" s="48"/>
      <c r="E53" s="48"/>
      <c r="F53" s="48"/>
      <c r="G53" s="48"/>
      <c r="H53" s="1"/>
    </row>
    <row r="54" spans="1:8" ht="15.75" customHeight="1">
      <c r="A54" s="47"/>
      <c r="B54" s="48"/>
      <c r="C54" s="48"/>
      <c r="D54" s="48"/>
      <c r="E54" s="48"/>
      <c r="F54" s="48"/>
      <c r="G54" s="48"/>
      <c r="H54" s="1"/>
    </row>
    <row r="55" spans="1:8" ht="15.75" customHeight="1">
      <c r="A55" s="47"/>
      <c r="B55" s="48"/>
      <c r="C55" s="48"/>
      <c r="D55" s="48"/>
      <c r="E55" s="48"/>
      <c r="F55" s="48"/>
      <c r="G55" s="48"/>
      <c r="H55" s="1"/>
    </row>
    <row r="56" spans="1:8" ht="15.75" customHeight="1">
      <c r="A56" s="47"/>
      <c r="B56" s="48"/>
      <c r="C56" s="48"/>
      <c r="D56" s="48"/>
      <c r="E56" s="48"/>
      <c r="F56" s="48"/>
      <c r="G56" s="48"/>
      <c r="H56" s="1"/>
    </row>
    <row r="57" spans="1:8" ht="15.75" customHeight="1">
      <c r="A57" s="47"/>
      <c r="B57" s="48"/>
      <c r="C57" s="48"/>
      <c r="D57" s="48"/>
      <c r="E57" s="48"/>
      <c r="F57" s="48"/>
      <c r="G57" s="48"/>
      <c r="H57" s="1"/>
    </row>
    <row r="58" spans="1:8" ht="15.75" customHeight="1">
      <c r="A58" s="47"/>
      <c r="B58" s="48"/>
      <c r="C58" s="48"/>
      <c r="D58" s="48"/>
      <c r="E58" s="48"/>
      <c r="F58" s="48"/>
      <c r="G58" s="48"/>
      <c r="H58" s="1"/>
    </row>
    <row r="59" spans="1:8" ht="15.75" customHeight="1">
      <c r="A59" s="47"/>
      <c r="B59" s="48"/>
      <c r="C59" s="48"/>
      <c r="D59" s="48"/>
      <c r="E59" s="48"/>
      <c r="F59" s="48"/>
      <c r="G59" s="48"/>
      <c r="H59" s="1"/>
    </row>
    <row r="60" spans="1:8" ht="15.75" customHeight="1">
      <c r="A60" s="47"/>
      <c r="B60" s="48"/>
      <c r="C60" s="48"/>
      <c r="D60" s="48"/>
      <c r="E60" s="48"/>
      <c r="F60" s="48"/>
      <c r="G60" s="48"/>
      <c r="H60" s="1"/>
    </row>
    <row r="61" spans="1:8" ht="15.75" customHeight="1">
      <c r="A61" s="47"/>
      <c r="B61" s="48"/>
      <c r="C61" s="48"/>
      <c r="D61" s="48"/>
      <c r="E61" s="48"/>
      <c r="F61" s="48"/>
      <c r="G61" s="48"/>
      <c r="H61" s="1"/>
    </row>
    <row r="62" spans="1:8" ht="15.75" customHeight="1">
      <c r="A62" s="47"/>
      <c r="B62" s="48"/>
      <c r="C62" s="48"/>
      <c r="D62" s="48"/>
      <c r="E62" s="48"/>
      <c r="F62" s="48"/>
      <c r="G62" s="48"/>
      <c r="H62" s="1"/>
    </row>
    <row r="63" spans="1:8" ht="15.75" customHeight="1">
      <c r="A63" s="47"/>
      <c r="B63" s="48"/>
      <c r="C63" s="48"/>
      <c r="D63" s="48"/>
      <c r="E63" s="48"/>
      <c r="F63" s="48"/>
      <c r="G63" s="48"/>
      <c r="H63" s="1"/>
    </row>
    <row r="64" spans="1:8" ht="15.75" customHeight="1">
      <c r="A64" s="47"/>
      <c r="B64" s="48"/>
      <c r="C64" s="48"/>
      <c r="D64" s="48"/>
      <c r="E64" s="48"/>
      <c r="F64" s="48"/>
      <c r="G64" s="48"/>
      <c r="H64" s="1"/>
    </row>
    <row r="65" spans="1:8" ht="15.75" customHeight="1">
      <c r="A65" s="47"/>
      <c r="B65" s="48"/>
      <c r="C65" s="48"/>
      <c r="D65" s="48"/>
      <c r="E65" s="48"/>
      <c r="F65" s="48"/>
      <c r="G65" s="48"/>
      <c r="H65" s="1"/>
    </row>
    <row r="66" spans="1:8" ht="15.75" customHeight="1">
      <c r="A66" s="47"/>
      <c r="B66" s="48"/>
      <c r="C66" s="48"/>
      <c r="D66" s="48"/>
      <c r="E66" s="48"/>
      <c r="F66" s="48"/>
      <c r="G66" s="48"/>
      <c r="H66" s="1"/>
    </row>
    <row r="67" spans="1:8" ht="15.75" customHeight="1">
      <c r="A67" s="47"/>
      <c r="B67" s="48"/>
      <c r="C67" s="48"/>
      <c r="D67" s="48"/>
      <c r="E67" s="48"/>
      <c r="F67" s="48"/>
      <c r="G67" s="48"/>
      <c r="H67" s="1"/>
    </row>
    <row r="68" spans="1:8" ht="15.75" customHeight="1">
      <c r="A68" s="47"/>
      <c r="B68" s="48"/>
      <c r="C68" s="48"/>
      <c r="D68" s="48"/>
      <c r="E68" s="48"/>
      <c r="F68" s="48"/>
      <c r="G68" s="48"/>
      <c r="H68" s="1"/>
    </row>
    <row r="69" spans="1:8" ht="15.75" customHeight="1">
      <c r="A69" s="47"/>
      <c r="B69" s="48"/>
      <c r="C69" s="48"/>
      <c r="D69" s="48"/>
      <c r="E69" s="48"/>
      <c r="F69" s="48"/>
      <c r="G69" s="48"/>
      <c r="H69" s="1"/>
    </row>
    <row r="70" spans="1:8" ht="15.75" customHeight="1">
      <c r="A70" s="47"/>
      <c r="B70" s="48"/>
      <c r="C70" s="48"/>
      <c r="D70" s="48"/>
      <c r="E70" s="48"/>
      <c r="F70" s="48"/>
      <c r="G70" s="48"/>
      <c r="H70" s="1"/>
    </row>
    <row r="71" spans="1:8" ht="15.75" customHeight="1">
      <c r="A71" s="47"/>
      <c r="B71" s="48"/>
      <c r="C71" s="48"/>
      <c r="D71" s="48"/>
      <c r="E71" s="48"/>
      <c r="F71" s="48"/>
      <c r="G71" s="48"/>
      <c r="H71" s="1"/>
    </row>
    <row r="72" spans="1:8" ht="15.75" customHeight="1">
      <c r="A72" s="47"/>
      <c r="B72" s="48"/>
      <c r="C72" s="48"/>
      <c r="D72" s="48"/>
      <c r="E72" s="48"/>
      <c r="F72" s="48"/>
      <c r="G72" s="48"/>
      <c r="H72" s="1"/>
    </row>
    <row r="73" spans="1:8" ht="15.75" customHeight="1">
      <c r="A73" s="47"/>
      <c r="B73" s="48"/>
      <c r="C73" s="48"/>
      <c r="D73" s="48"/>
      <c r="E73" s="48"/>
      <c r="F73" s="48"/>
      <c r="G73" s="48"/>
      <c r="H73" s="1"/>
    </row>
    <row r="74" spans="1:8" ht="15.75" customHeight="1">
      <c r="A74" s="47"/>
      <c r="B74" s="48"/>
      <c r="C74" s="48"/>
      <c r="D74" s="48"/>
      <c r="E74" s="48"/>
      <c r="F74" s="48"/>
      <c r="G74" s="48"/>
      <c r="H74" s="1"/>
    </row>
    <row r="75" spans="1:8" ht="15.75" customHeight="1">
      <c r="A75" s="47"/>
      <c r="B75" s="48"/>
      <c r="C75" s="48"/>
      <c r="D75" s="48"/>
      <c r="E75" s="48"/>
      <c r="F75" s="48"/>
      <c r="G75" s="48"/>
      <c r="H75" s="1"/>
    </row>
    <row r="76" spans="1:8" ht="15.75" customHeight="1">
      <c r="A76" s="47"/>
      <c r="B76" s="48"/>
      <c r="C76" s="48"/>
      <c r="D76" s="48"/>
      <c r="E76" s="48"/>
      <c r="F76" s="48"/>
      <c r="G76" s="48"/>
      <c r="H76" s="1"/>
    </row>
    <row r="77" spans="1:8" ht="15.75" customHeight="1">
      <c r="A77" s="47"/>
      <c r="B77" s="48"/>
      <c r="C77" s="48"/>
      <c r="D77" s="48"/>
      <c r="E77" s="48"/>
      <c r="F77" s="48"/>
      <c r="G77" s="48"/>
      <c r="H77" s="1"/>
    </row>
    <row r="78" spans="1:8" ht="15.75" customHeight="1">
      <c r="A78" s="47"/>
      <c r="B78" s="48"/>
      <c r="C78" s="48"/>
      <c r="D78" s="48"/>
      <c r="E78" s="48"/>
      <c r="F78" s="48"/>
      <c r="G78" s="48"/>
      <c r="H78" s="1"/>
    </row>
    <row r="79" spans="1:8" ht="15.75" customHeight="1">
      <c r="A79" s="47"/>
      <c r="B79" s="48"/>
      <c r="C79" s="48"/>
      <c r="D79" s="48"/>
      <c r="E79" s="48"/>
      <c r="F79" s="48"/>
      <c r="G79" s="48"/>
      <c r="H79" s="1"/>
    </row>
    <row r="80" spans="1:8" ht="15.75" customHeight="1">
      <c r="A80" s="47"/>
      <c r="B80" s="48"/>
      <c r="C80" s="48"/>
      <c r="D80" s="48"/>
      <c r="E80" s="48"/>
      <c r="F80" s="48"/>
      <c r="G80" s="48"/>
      <c r="H80" s="1"/>
    </row>
    <row r="81" spans="1:8" ht="15.75" customHeight="1">
      <c r="A81" s="47"/>
      <c r="B81" s="48"/>
      <c r="C81" s="48"/>
      <c r="D81" s="48"/>
      <c r="E81" s="48"/>
      <c r="F81" s="48"/>
      <c r="G81" s="48"/>
      <c r="H81" s="1"/>
    </row>
    <row r="82" spans="1:8" ht="15.75" customHeight="1">
      <c r="A82" s="47"/>
      <c r="B82" s="48"/>
      <c r="C82" s="48"/>
      <c r="D82" s="48"/>
      <c r="E82" s="48"/>
      <c r="F82" s="48"/>
      <c r="G82" s="48"/>
      <c r="H82" s="1"/>
    </row>
    <row r="83" spans="1:8" ht="15.75" customHeight="1">
      <c r="A83" s="47"/>
      <c r="B83" s="48"/>
      <c r="C83" s="48"/>
      <c r="D83" s="48"/>
      <c r="E83" s="48"/>
      <c r="F83" s="48"/>
      <c r="G83" s="48"/>
      <c r="H83" s="1"/>
    </row>
    <row r="84" spans="1:8" ht="15.75" customHeight="1">
      <c r="A84" s="47"/>
      <c r="B84" s="48"/>
      <c r="C84" s="48"/>
      <c r="D84" s="48"/>
      <c r="E84" s="48"/>
      <c r="F84" s="48"/>
      <c r="G84" s="48"/>
      <c r="H84" s="1"/>
    </row>
    <row r="85" spans="1:8" ht="15.75" customHeight="1">
      <c r="A85" s="47"/>
      <c r="B85" s="48"/>
      <c r="C85" s="48"/>
      <c r="D85" s="48"/>
      <c r="E85" s="48"/>
      <c r="F85" s="48"/>
      <c r="G85" s="48"/>
      <c r="H85" s="1"/>
    </row>
    <row r="86" spans="1:8" ht="15.75" customHeight="1">
      <c r="A86" s="47"/>
      <c r="B86" s="48"/>
      <c r="C86" s="48"/>
      <c r="D86" s="48"/>
      <c r="E86" s="48"/>
      <c r="F86" s="48"/>
      <c r="G86" s="48"/>
      <c r="H86" s="1"/>
    </row>
    <row r="87" spans="1:8" ht="15.75" customHeight="1">
      <c r="A87" s="47"/>
      <c r="B87" s="48"/>
      <c r="C87" s="48"/>
      <c r="D87" s="48"/>
      <c r="E87" s="48"/>
      <c r="F87" s="48"/>
      <c r="G87" s="48"/>
      <c r="H87" s="1"/>
    </row>
    <row r="88" spans="1:8" ht="15.75" customHeight="1">
      <c r="A88" s="47"/>
      <c r="B88" s="48"/>
      <c r="C88" s="48"/>
      <c r="D88" s="48"/>
      <c r="E88" s="48"/>
      <c r="F88" s="48"/>
      <c r="G88" s="48"/>
      <c r="H88" s="1"/>
    </row>
    <row r="89" spans="1:8" ht="15.75" customHeight="1">
      <c r="A89" s="47"/>
      <c r="B89" s="48"/>
      <c r="C89" s="48"/>
      <c r="D89" s="48"/>
      <c r="E89" s="48"/>
      <c r="F89" s="48"/>
      <c r="G89" s="48"/>
      <c r="H89" s="1"/>
    </row>
    <row r="90" spans="1:8" ht="15.75" customHeight="1">
      <c r="A90" s="47"/>
      <c r="B90" s="48"/>
      <c r="C90" s="48"/>
      <c r="D90" s="48"/>
      <c r="E90" s="48"/>
      <c r="F90" s="48"/>
      <c r="G90" s="48"/>
      <c r="H90" s="1"/>
    </row>
    <row r="91" spans="1:8" ht="15.75" customHeight="1">
      <c r="A91" s="47"/>
      <c r="B91" s="48"/>
      <c r="C91" s="48"/>
      <c r="D91" s="48"/>
      <c r="E91" s="48"/>
      <c r="F91" s="48"/>
      <c r="G91" s="48"/>
      <c r="H91" s="1"/>
    </row>
    <row r="92" spans="1:8" ht="15.75" customHeight="1">
      <c r="A92" s="47"/>
      <c r="B92" s="48"/>
      <c r="C92" s="48"/>
      <c r="D92" s="48"/>
      <c r="E92" s="48"/>
      <c r="F92" s="48"/>
      <c r="G92" s="48"/>
      <c r="H92" s="1"/>
    </row>
    <row r="93" spans="1:8" ht="15.75" customHeight="1">
      <c r="A93" s="47"/>
      <c r="B93" s="48"/>
      <c r="C93" s="48"/>
      <c r="D93" s="48"/>
      <c r="E93" s="48"/>
      <c r="F93" s="48"/>
      <c r="G93" s="48"/>
      <c r="H93" s="1"/>
    </row>
    <row r="94" spans="1:8" ht="15.75" customHeight="1">
      <c r="A94" s="47"/>
      <c r="B94" s="48"/>
      <c r="C94" s="48"/>
      <c r="D94" s="48"/>
      <c r="E94" s="48"/>
      <c r="F94" s="48"/>
      <c r="G94" s="48"/>
      <c r="H94" s="1"/>
    </row>
    <row r="95" spans="1:8" ht="15.75" customHeight="1">
      <c r="A95" s="47"/>
      <c r="B95" s="48"/>
      <c r="C95" s="48"/>
      <c r="D95" s="48"/>
      <c r="E95" s="48"/>
      <c r="F95" s="48"/>
      <c r="G95" s="48"/>
      <c r="H95" s="1"/>
    </row>
    <row r="96" spans="1:8" ht="15.75" customHeight="1">
      <c r="A96" s="47"/>
      <c r="B96" s="48"/>
      <c r="C96" s="48"/>
      <c r="D96" s="48"/>
      <c r="E96" s="48"/>
      <c r="F96" s="48"/>
      <c r="G96" s="48"/>
      <c r="H96" s="1"/>
    </row>
    <row r="97" spans="1:8" ht="15.75" customHeight="1">
      <c r="A97" s="47"/>
      <c r="B97" s="48"/>
      <c r="C97" s="48"/>
      <c r="D97" s="48"/>
      <c r="E97" s="48"/>
      <c r="F97" s="48"/>
      <c r="G97" s="48"/>
      <c r="H97" s="1"/>
    </row>
    <row r="98" spans="1:8" ht="15.75" customHeight="1">
      <c r="A98" s="47"/>
      <c r="B98" s="48"/>
      <c r="C98" s="48"/>
      <c r="D98" s="48"/>
      <c r="E98" s="48"/>
      <c r="F98" s="48"/>
      <c r="G98" s="48"/>
      <c r="H98" s="1"/>
    </row>
    <row r="99" spans="1:8" ht="15.75" customHeight="1">
      <c r="A99" s="47"/>
      <c r="B99" s="48"/>
      <c r="C99" s="48"/>
      <c r="D99" s="48"/>
      <c r="E99" s="48"/>
      <c r="F99" s="48"/>
      <c r="G99" s="48"/>
      <c r="H99" s="1"/>
    </row>
    <row r="100" spans="1:8" ht="15.75" customHeight="1">
      <c r="A100" s="47"/>
      <c r="B100" s="48"/>
      <c r="C100" s="48"/>
      <c r="D100" s="48"/>
      <c r="E100" s="48"/>
      <c r="F100" s="48"/>
      <c r="G100" s="48"/>
      <c r="H100" s="1"/>
    </row>
    <row r="101" spans="1:8" ht="15.75" customHeight="1">
      <c r="A101" s="47"/>
      <c r="B101" s="48"/>
      <c r="C101" s="48"/>
      <c r="D101" s="48"/>
      <c r="E101" s="48"/>
      <c r="F101" s="48"/>
      <c r="G101" s="48"/>
      <c r="H101" s="1"/>
    </row>
    <row r="102" spans="1:8" ht="15.75" customHeight="1">
      <c r="A102" s="47"/>
      <c r="B102" s="48"/>
      <c r="C102" s="48"/>
      <c r="D102" s="48"/>
      <c r="E102" s="48"/>
      <c r="F102" s="48"/>
      <c r="G102" s="48"/>
      <c r="H102" s="1"/>
    </row>
    <row r="103" spans="1:8" ht="15.75" customHeight="1">
      <c r="A103" s="47"/>
      <c r="B103" s="48"/>
      <c r="C103" s="48"/>
      <c r="D103" s="48"/>
      <c r="E103" s="48"/>
      <c r="F103" s="48"/>
      <c r="G103" s="48"/>
      <c r="H103" s="1"/>
    </row>
    <row r="104" spans="1:8" ht="15.75" customHeight="1">
      <c r="A104" s="47"/>
      <c r="B104" s="48"/>
      <c r="C104" s="48"/>
      <c r="D104" s="48"/>
      <c r="E104" s="48"/>
      <c r="F104" s="48"/>
      <c r="G104" s="48"/>
      <c r="H104" s="1"/>
    </row>
    <row r="105" spans="1:8" ht="15.75" customHeight="1">
      <c r="A105" s="47"/>
      <c r="B105" s="48"/>
      <c r="C105" s="48"/>
      <c r="D105" s="48"/>
      <c r="E105" s="48"/>
      <c r="F105" s="48"/>
      <c r="G105" s="48"/>
      <c r="H105" s="1"/>
    </row>
    <row r="106" spans="1:8" ht="15.75" customHeight="1">
      <c r="A106" s="47"/>
      <c r="B106" s="48"/>
      <c r="C106" s="48"/>
      <c r="D106" s="48"/>
      <c r="E106" s="48"/>
      <c r="F106" s="48"/>
      <c r="G106" s="48"/>
      <c r="H106" s="1"/>
    </row>
    <row r="107" spans="1:8" ht="15.75" customHeight="1">
      <c r="A107" s="47"/>
      <c r="B107" s="48"/>
      <c r="C107" s="48"/>
      <c r="D107" s="48"/>
      <c r="E107" s="48"/>
      <c r="F107" s="48"/>
      <c r="G107" s="48"/>
      <c r="H107" s="1"/>
    </row>
    <row r="108" spans="1:8" ht="15.75" customHeight="1">
      <c r="A108" s="47"/>
      <c r="B108" s="48"/>
      <c r="C108" s="48"/>
      <c r="D108" s="48"/>
      <c r="E108" s="48"/>
      <c r="F108" s="48"/>
      <c r="G108" s="48"/>
      <c r="H108" s="1"/>
    </row>
    <row r="109" spans="1:8" ht="15.75" customHeight="1">
      <c r="A109" s="47"/>
      <c r="B109" s="48"/>
      <c r="C109" s="48"/>
      <c r="D109" s="48"/>
      <c r="E109" s="48"/>
      <c r="F109" s="48"/>
      <c r="G109" s="48"/>
      <c r="H109" s="1"/>
    </row>
    <row r="110" spans="1:8" ht="15.75" customHeight="1">
      <c r="A110" s="47"/>
      <c r="B110" s="48"/>
      <c r="C110" s="48"/>
      <c r="D110" s="48"/>
      <c r="E110" s="48"/>
      <c r="F110" s="48"/>
      <c r="G110" s="48"/>
      <c r="H110" s="1"/>
    </row>
    <row r="111" spans="1:8" ht="15.75" customHeight="1">
      <c r="A111" s="47"/>
      <c r="B111" s="48"/>
      <c r="C111" s="48"/>
      <c r="D111" s="48"/>
      <c r="E111" s="48"/>
      <c r="F111" s="48"/>
      <c r="G111" s="48"/>
      <c r="H111" s="1"/>
    </row>
    <row r="112" spans="1:8" ht="15.75" customHeight="1">
      <c r="A112" s="47"/>
      <c r="B112" s="48"/>
      <c r="C112" s="48"/>
      <c r="D112" s="48"/>
      <c r="E112" s="48"/>
      <c r="F112" s="48"/>
      <c r="G112" s="48"/>
      <c r="H112" s="1"/>
    </row>
    <row r="113" spans="1:8" ht="15.75" customHeight="1">
      <c r="A113" s="47"/>
      <c r="B113" s="48"/>
      <c r="C113" s="48"/>
      <c r="D113" s="48"/>
      <c r="E113" s="48"/>
      <c r="F113" s="48"/>
      <c r="G113" s="48"/>
      <c r="H113" s="1"/>
    </row>
    <row r="114" spans="1:8" ht="15.75" customHeight="1">
      <c r="A114" s="47"/>
      <c r="B114" s="48"/>
      <c r="C114" s="48"/>
      <c r="D114" s="48"/>
      <c r="E114" s="48"/>
      <c r="F114" s="48"/>
      <c r="G114" s="48"/>
      <c r="H114" s="1"/>
    </row>
    <row r="115" spans="1:8" ht="15.75" customHeight="1">
      <c r="A115" s="47"/>
      <c r="B115" s="48"/>
      <c r="C115" s="48"/>
      <c r="D115" s="48"/>
      <c r="E115" s="48"/>
      <c r="F115" s="48"/>
      <c r="G115" s="48"/>
      <c r="H115" s="1"/>
    </row>
    <row r="116" spans="1:8" ht="15.75" customHeight="1">
      <c r="A116" s="47"/>
      <c r="B116" s="48"/>
      <c r="C116" s="48"/>
      <c r="D116" s="48"/>
      <c r="E116" s="48"/>
      <c r="F116" s="48"/>
      <c r="G116" s="48"/>
      <c r="H116" s="1"/>
    </row>
    <row r="117" spans="1:8" ht="15.75" customHeight="1">
      <c r="A117" s="47"/>
      <c r="B117" s="48"/>
      <c r="C117" s="48"/>
      <c r="D117" s="48"/>
      <c r="E117" s="48"/>
      <c r="F117" s="48"/>
      <c r="G117" s="48"/>
      <c r="H117" s="1"/>
    </row>
    <row r="118" spans="1:8" ht="15.75" customHeight="1">
      <c r="A118" s="47"/>
      <c r="B118" s="48"/>
      <c r="C118" s="48"/>
      <c r="D118" s="48"/>
      <c r="E118" s="48"/>
      <c r="F118" s="48"/>
      <c r="G118" s="48"/>
      <c r="H118" s="1"/>
    </row>
    <row r="119" spans="1:8" ht="15.75" customHeight="1">
      <c r="A119" s="47"/>
      <c r="B119" s="48"/>
      <c r="C119" s="48"/>
      <c r="D119" s="48"/>
      <c r="E119" s="48"/>
      <c r="F119" s="48"/>
      <c r="G119" s="48"/>
      <c r="H119" s="1"/>
    </row>
    <row r="120" spans="1:8" ht="15.75" customHeight="1">
      <c r="A120" s="47"/>
      <c r="B120" s="48"/>
      <c r="C120" s="48"/>
      <c r="D120" s="48"/>
      <c r="E120" s="48"/>
      <c r="F120" s="48"/>
      <c r="G120" s="48"/>
      <c r="H120" s="1"/>
    </row>
    <row r="121" spans="1:8" ht="15.75" customHeight="1">
      <c r="A121" s="47"/>
      <c r="B121" s="48"/>
      <c r="C121" s="48"/>
      <c r="D121" s="48"/>
      <c r="E121" s="48"/>
      <c r="F121" s="48"/>
      <c r="G121" s="48"/>
      <c r="H121" s="1"/>
    </row>
    <row r="122" spans="1:8" ht="15.75" customHeight="1">
      <c r="A122" s="47"/>
      <c r="B122" s="48"/>
      <c r="C122" s="48"/>
      <c r="D122" s="48"/>
      <c r="E122" s="48"/>
      <c r="F122" s="48"/>
      <c r="G122" s="48"/>
      <c r="H122" s="1"/>
    </row>
    <row r="123" spans="1:8" ht="15.75" customHeight="1">
      <c r="A123" s="47"/>
      <c r="B123" s="48"/>
      <c r="C123" s="48"/>
      <c r="D123" s="48"/>
      <c r="E123" s="48"/>
      <c r="F123" s="48"/>
      <c r="G123" s="48"/>
      <c r="H123" s="1"/>
    </row>
    <row r="124" spans="1:8" ht="15.75" customHeight="1">
      <c r="A124" s="47"/>
      <c r="B124" s="48"/>
      <c r="C124" s="48"/>
      <c r="D124" s="48"/>
      <c r="E124" s="48"/>
      <c r="F124" s="48"/>
      <c r="G124" s="48"/>
      <c r="H124" s="1"/>
    </row>
    <row r="125" spans="1:8" ht="15.75" customHeight="1">
      <c r="A125" s="47"/>
      <c r="B125" s="48"/>
      <c r="C125" s="48"/>
      <c r="D125" s="48"/>
      <c r="E125" s="48"/>
      <c r="F125" s="48"/>
      <c r="G125" s="48"/>
      <c r="H125" s="1"/>
    </row>
    <row r="126" spans="1:8" ht="15.75" customHeight="1">
      <c r="A126" s="47"/>
      <c r="B126" s="48"/>
      <c r="C126" s="48"/>
      <c r="D126" s="48"/>
      <c r="E126" s="48"/>
      <c r="F126" s="48"/>
      <c r="G126" s="48"/>
      <c r="H126" s="1"/>
    </row>
    <row r="127" spans="1:8" ht="15.75" customHeight="1">
      <c r="A127" s="47"/>
      <c r="B127" s="48"/>
      <c r="C127" s="48"/>
      <c r="D127" s="48"/>
      <c r="E127" s="48"/>
      <c r="F127" s="48"/>
      <c r="G127" s="48"/>
      <c r="H127" s="1"/>
    </row>
    <row r="128" spans="1:8" ht="15.75" customHeight="1">
      <c r="A128" s="47"/>
      <c r="B128" s="48"/>
      <c r="C128" s="48"/>
      <c r="D128" s="48"/>
      <c r="E128" s="48"/>
      <c r="F128" s="48"/>
      <c r="G128" s="48"/>
      <c r="H128" s="1"/>
    </row>
    <row r="129" spans="1:8" ht="15.75" customHeight="1">
      <c r="A129" s="47"/>
      <c r="B129" s="48"/>
      <c r="C129" s="48"/>
      <c r="D129" s="48"/>
      <c r="E129" s="48"/>
      <c r="F129" s="48"/>
      <c r="G129" s="48"/>
      <c r="H129" s="1"/>
    </row>
    <row r="130" spans="1:8" ht="15.75" customHeight="1">
      <c r="A130" s="47"/>
      <c r="B130" s="48"/>
      <c r="C130" s="48"/>
      <c r="D130" s="48"/>
      <c r="E130" s="48"/>
      <c r="F130" s="48"/>
      <c r="G130" s="48"/>
      <c r="H130" s="1"/>
    </row>
    <row r="131" spans="1:8" ht="15.75" customHeight="1">
      <c r="A131" s="47"/>
      <c r="B131" s="48"/>
      <c r="C131" s="48"/>
      <c r="D131" s="48"/>
      <c r="E131" s="48"/>
      <c r="F131" s="48"/>
      <c r="G131" s="48"/>
      <c r="H131" s="1"/>
    </row>
    <row r="132" spans="1:8" ht="15.75" customHeight="1">
      <c r="A132" s="47"/>
      <c r="B132" s="48"/>
      <c r="C132" s="48"/>
      <c r="D132" s="48"/>
      <c r="E132" s="48"/>
      <c r="F132" s="48"/>
      <c r="G132" s="48"/>
      <c r="H132" s="1"/>
    </row>
    <row r="133" spans="1:8" ht="15.75" customHeight="1">
      <c r="A133" s="47"/>
      <c r="B133" s="48"/>
      <c r="C133" s="48"/>
      <c r="D133" s="48"/>
      <c r="E133" s="48"/>
      <c r="F133" s="48"/>
      <c r="G133" s="48"/>
      <c r="H133" s="1"/>
    </row>
    <row r="134" spans="1:8" ht="15.75" customHeight="1">
      <c r="A134" s="47"/>
      <c r="B134" s="48"/>
      <c r="C134" s="48"/>
      <c r="D134" s="48"/>
      <c r="E134" s="48"/>
      <c r="F134" s="48"/>
      <c r="G134" s="48"/>
      <c r="H134" s="1"/>
    </row>
    <row r="135" spans="1:8" ht="15.75" customHeight="1">
      <c r="A135" s="47"/>
      <c r="B135" s="48"/>
      <c r="C135" s="48"/>
      <c r="D135" s="48"/>
      <c r="E135" s="48"/>
      <c r="F135" s="48"/>
      <c r="G135" s="48"/>
      <c r="H135" s="1"/>
    </row>
    <row r="136" spans="1:8" ht="15.75" customHeight="1">
      <c r="A136" s="47"/>
      <c r="B136" s="48"/>
      <c r="C136" s="48"/>
      <c r="D136" s="48"/>
      <c r="E136" s="48"/>
      <c r="F136" s="48"/>
      <c r="G136" s="48"/>
      <c r="H136" s="1"/>
    </row>
    <row r="137" spans="1:8" ht="15.75" customHeight="1">
      <c r="A137" s="47"/>
      <c r="B137" s="48"/>
      <c r="C137" s="48"/>
      <c r="D137" s="48"/>
      <c r="E137" s="48"/>
      <c r="F137" s="48"/>
      <c r="G137" s="48"/>
      <c r="H137" s="1"/>
    </row>
    <row r="138" spans="1:8" ht="15.75" customHeight="1">
      <c r="A138" s="47"/>
      <c r="B138" s="48"/>
      <c r="C138" s="48"/>
      <c r="D138" s="48"/>
      <c r="E138" s="48"/>
      <c r="F138" s="48"/>
      <c r="G138" s="48"/>
      <c r="H138" s="1"/>
    </row>
    <row r="139" spans="1:8" ht="15.75" customHeight="1">
      <c r="A139" s="47"/>
      <c r="B139" s="48"/>
      <c r="C139" s="48"/>
      <c r="D139" s="48"/>
      <c r="E139" s="48"/>
      <c r="F139" s="48"/>
      <c r="G139" s="48"/>
      <c r="H139" s="1"/>
    </row>
    <row r="140" spans="1:8" ht="15.75" customHeight="1">
      <c r="A140" s="47"/>
      <c r="B140" s="48"/>
      <c r="C140" s="48"/>
      <c r="D140" s="48"/>
      <c r="E140" s="48"/>
      <c r="F140" s="48"/>
      <c r="G140" s="48"/>
      <c r="H140" s="1"/>
    </row>
    <row r="141" spans="1:8" ht="15.75" customHeight="1">
      <c r="A141" s="47"/>
      <c r="B141" s="48"/>
      <c r="C141" s="48"/>
      <c r="D141" s="48"/>
      <c r="E141" s="48"/>
      <c r="F141" s="48"/>
      <c r="G141" s="48"/>
      <c r="H141" s="1"/>
    </row>
    <row r="142" spans="1:8" ht="15.75" customHeight="1">
      <c r="A142" s="47"/>
      <c r="B142" s="48"/>
      <c r="C142" s="48"/>
      <c r="D142" s="48"/>
      <c r="E142" s="48"/>
      <c r="F142" s="48"/>
      <c r="G142" s="48"/>
      <c r="H142" s="1"/>
    </row>
    <row r="143" spans="1:8" ht="15.75" customHeight="1">
      <c r="A143" s="47"/>
      <c r="B143" s="48"/>
      <c r="C143" s="48"/>
      <c r="D143" s="48"/>
      <c r="E143" s="48"/>
      <c r="F143" s="48"/>
      <c r="G143" s="48"/>
      <c r="H143" s="1"/>
    </row>
    <row r="144" spans="1:8" ht="15.75" customHeight="1">
      <c r="A144" s="47"/>
      <c r="B144" s="48"/>
      <c r="C144" s="48"/>
      <c r="D144" s="48"/>
      <c r="E144" s="48"/>
      <c r="F144" s="48"/>
      <c r="G144" s="48"/>
      <c r="H144" s="1"/>
    </row>
    <row r="145" spans="1:8" ht="15.75" customHeight="1">
      <c r="A145" s="47"/>
      <c r="B145" s="48"/>
      <c r="C145" s="48"/>
      <c r="D145" s="48"/>
      <c r="E145" s="48"/>
      <c r="F145" s="48"/>
      <c r="G145" s="48"/>
      <c r="H145" s="1"/>
    </row>
    <row r="146" spans="1:8" ht="15.75" customHeight="1">
      <c r="A146" s="47"/>
      <c r="B146" s="48"/>
      <c r="C146" s="48"/>
      <c r="D146" s="48"/>
      <c r="E146" s="48"/>
      <c r="F146" s="48"/>
      <c r="G146" s="48"/>
      <c r="H146" s="1"/>
    </row>
    <row r="147" spans="1:8" ht="15.75" customHeight="1">
      <c r="A147" s="47"/>
      <c r="B147" s="48"/>
      <c r="C147" s="48"/>
      <c r="D147" s="48"/>
      <c r="E147" s="48"/>
      <c r="F147" s="48"/>
      <c r="G147" s="48"/>
      <c r="H147" s="1"/>
    </row>
    <row r="148" spans="1:8" ht="15.75" customHeight="1">
      <c r="A148" s="47"/>
      <c r="B148" s="48"/>
      <c r="C148" s="48"/>
      <c r="D148" s="48"/>
      <c r="E148" s="48"/>
      <c r="F148" s="48"/>
      <c r="G148" s="48"/>
      <c r="H148" s="1"/>
    </row>
    <row r="149" spans="1:8" ht="15.75" customHeight="1">
      <c r="A149" s="47"/>
      <c r="B149" s="48"/>
      <c r="C149" s="48"/>
      <c r="D149" s="48"/>
      <c r="E149" s="48"/>
      <c r="F149" s="48"/>
      <c r="G149" s="48"/>
      <c r="H149" s="1"/>
    </row>
    <row r="150" spans="1:8" ht="15.75" customHeight="1">
      <c r="A150" s="47"/>
      <c r="B150" s="48"/>
      <c r="C150" s="48"/>
      <c r="D150" s="48"/>
      <c r="E150" s="48"/>
      <c r="F150" s="48"/>
      <c r="G150" s="48"/>
      <c r="H150" s="1"/>
    </row>
    <row r="151" spans="1:8" ht="15.75" customHeight="1">
      <c r="A151" s="47"/>
      <c r="B151" s="48"/>
      <c r="C151" s="48"/>
      <c r="D151" s="48"/>
      <c r="E151" s="48"/>
      <c r="F151" s="48"/>
      <c r="G151" s="48"/>
      <c r="H151" s="1"/>
    </row>
    <row r="152" spans="1:8" ht="15.75" customHeight="1">
      <c r="A152" s="47"/>
      <c r="B152" s="48"/>
      <c r="C152" s="48"/>
      <c r="D152" s="48"/>
      <c r="E152" s="48"/>
      <c r="F152" s="48"/>
      <c r="G152" s="48"/>
      <c r="H152" s="1"/>
    </row>
    <row r="153" spans="1:8" ht="15.75" customHeight="1">
      <c r="A153" s="47"/>
      <c r="B153" s="48"/>
      <c r="C153" s="48"/>
      <c r="D153" s="48"/>
      <c r="E153" s="48"/>
      <c r="F153" s="48"/>
      <c r="G153" s="48"/>
      <c r="H153" s="1"/>
    </row>
    <row r="154" spans="1:8" ht="15.75" customHeight="1">
      <c r="A154" s="47"/>
      <c r="B154" s="48"/>
      <c r="C154" s="48"/>
      <c r="D154" s="48"/>
      <c r="E154" s="48"/>
      <c r="F154" s="48"/>
      <c r="G154" s="48"/>
      <c r="H154" s="1"/>
    </row>
    <row r="155" spans="1:8" ht="15.75" customHeight="1">
      <c r="A155" s="47"/>
      <c r="B155" s="48"/>
      <c r="C155" s="48"/>
      <c r="D155" s="48"/>
      <c r="E155" s="48"/>
      <c r="F155" s="48"/>
      <c r="G155" s="48"/>
      <c r="H155" s="1"/>
    </row>
    <row r="156" spans="1:8" ht="15.75" customHeight="1">
      <c r="A156" s="47"/>
      <c r="B156" s="48"/>
      <c r="C156" s="48"/>
      <c r="D156" s="48"/>
      <c r="E156" s="48"/>
      <c r="F156" s="48"/>
      <c r="G156" s="48"/>
      <c r="H156" s="1"/>
    </row>
    <row r="157" spans="1:8" ht="15.75" customHeight="1">
      <c r="A157" s="47"/>
      <c r="B157" s="48"/>
      <c r="C157" s="48"/>
      <c r="D157" s="48"/>
      <c r="E157" s="48"/>
      <c r="F157" s="48"/>
      <c r="G157" s="48"/>
      <c r="H157" s="1"/>
    </row>
    <row r="158" spans="1:8" ht="15.75" customHeight="1">
      <c r="A158" s="47"/>
      <c r="B158" s="48"/>
      <c r="C158" s="48"/>
      <c r="D158" s="48"/>
      <c r="E158" s="48"/>
      <c r="F158" s="48"/>
      <c r="G158" s="48"/>
      <c r="H158" s="1"/>
    </row>
    <row r="159" spans="1:8" ht="15.75" customHeight="1">
      <c r="A159" s="47"/>
      <c r="B159" s="48"/>
      <c r="C159" s="48"/>
      <c r="D159" s="48"/>
      <c r="E159" s="48"/>
      <c r="F159" s="48"/>
      <c r="G159" s="48"/>
      <c r="H159" s="1"/>
    </row>
    <row r="160" spans="1:8" ht="15.75" customHeight="1">
      <c r="A160" s="47"/>
      <c r="B160" s="48"/>
      <c r="C160" s="48"/>
      <c r="D160" s="48"/>
      <c r="E160" s="48"/>
      <c r="F160" s="48"/>
      <c r="G160" s="48"/>
      <c r="H160" s="1"/>
    </row>
    <row r="161" spans="1:8" ht="15.75" customHeight="1">
      <c r="A161" s="47"/>
      <c r="B161" s="48"/>
      <c r="C161" s="48"/>
      <c r="D161" s="48"/>
      <c r="E161" s="48"/>
      <c r="F161" s="48"/>
      <c r="G161" s="48"/>
      <c r="H161" s="1"/>
    </row>
    <row r="162" spans="1:8" ht="15.75" customHeight="1">
      <c r="A162" s="47"/>
      <c r="B162" s="48"/>
      <c r="C162" s="48"/>
      <c r="D162" s="48"/>
      <c r="E162" s="48"/>
      <c r="F162" s="48"/>
      <c r="G162" s="48"/>
      <c r="H162" s="1"/>
    </row>
    <row r="163" spans="1:8" ht="15.75" customHeight="1">
      <c r="A163" s="47"/>
      <c r="B163" s="48"/>
      <c r="C163" s="48"/>
      <c r="D163" s="48"/>
      <c r="E163" s="48"/>
      <c r="F163" s="48"/>
      <c r="G163" s="48"/>
      <c r="H163" s="1"/>
    </row>
    <row r="164" spans="1:8" ht="15.75" customHeight="1">
      <c r="A164" s="47"/>
      <c r="B164" s="48"/>
      <c r="C164" s="48"/>
      <c r="D164" s="48"/>
      <c r="E164" s="48"/>
      <c r="F164" s="48"/>
      <c r="G164" s="48"/>
      <c r="H164" s="1"/>
    </row>
    <row r="165" spans="1:8" ht="15.75" customHeight="1">
      <c r="A165" s="47"/>
      <c r="B165" s="48"/>
      <c r="C165" s="48"/>
      <c r="D165" s="48"/>
      <c r="E165" s="48"/>
      <c r="F165" s="48"/>
      <c r="G165" s="48"/>
      <c r="H165" s="1"/>
    </row>
    <row r="166" spans="1:8" ht="15.75" customHeight="1">
      <c r="A166" s="47"/>
      <c r="B166" s="48"/>
      <c r="C166" s="48"/>
      <c r="D166" s="48"/>
      <c r="E166" s="48"/>
      <c r="F166" s="48"/>
      <c r="G166" s="48"/>
      <c r="H166" s="1"/>
    </row>
    <row r="167" spans="1:8" ht="15.75" customHeight="1">
      <c r="A167" s="47"/>
      <c r="B167" s="48"/>
      <c r="C167" s="48"/>
      <c r="D167" s="48"/>
      <c r="E167" s="48"/>
      <c r="F167" s="48"/>
      <c r="G167" s="48"/>
      <c r="H167" s="1"/>
    </row>
    <row r="168" spans="1:8" ht="15.75" customHeight="1">
      <c r="A168" s="47"/>
      <c r="B168" s="48"/>
      <c r="C168" s="48"/>
      <c r="D168" s="48"/>
      <c r="E168" s="48"/>
      <c r="F168" s="48"/>
      <c r="G168" s="48"/>
      <c r="H168" s="1"/>
    </row>
    <row r="169" spans="1:8" ht="15.75" customHeight="1">
      <c r="A169" s="47"/>
      <c r="B169" s="48"/>
      <c r="C169" s="48"/>
      <c r="D169" s="48"/>
      <c r="E169" s="48"/>
      <c r="F169" s="48"/>
      <c r="G169" s="48"/>
      <c r="H169" s="1"/>
    </row>
    <row r="170" spans="1:8" ht="15.75" customHeight="1">
      <c r="A170" s="47"/>
      <c r="B170" s="48"/>
      <c r="C170" s="48"/>
      <c r="D170" s="48"/>
      <c r="E170" s="48"/>
      <c r="F170" s="48"/>
      <c r="G170" s="48"/>
      <c r="H170" s="1"/>
    </row>
    <row r="171" spans="1:8" ht="15.75" customHeight="1">
      <c r="A171" s="47"/>
      <c r="B171" s="48"/>
      <c r="C171" s="48"/>
      <c r="D171" s="48"/>
      <c r="E171" s="48"/>
      <c r="F171" s="48"/>
      <c r="G171" s="48"/>
      <c r="H171" s="1"/>
    </row>
    <row r="172" spans="1:8" ht="15.75" customHeight="1">
      <c r="A172" s="47"/>
      <c r="B172" s="48"/>
      <c r="C172" s="48"/>
      <c r="D172" s="48"/>
      <c r="E172" s="48"/>
      <c r="F172" s="48"/>
      <c r="G172" s="48"/>
      <c r="H172" s="1"/>
    </row>
    <row r="173" spans="1:8" ht="15.75" customHeight="1">
      <c r="A173" s="47"/>
      <c r="B173" s="48"/>
      <c r="C173" s="48"/>
      <c r="D173" s="48"/>
      <c r="E173" s="48"/>
      <c r="F173" s="48"/>
      <c r="G173" s="48"/>
      <c r="H173" s="1"/>
    </row>
    <row r="174" spans="1:8" ht="15.75" customHeight="1">
      <c r="A174" s="47"/>
      <c r="B174" s="48"/>
      <c r="C174" s="48"/>
      <c r="D174" s="48"/>
      <c r="E174" s="48"/>
      <c r="F174" s="48"/>
      <c r="G174" s="48"/>
      <c r="H174" s="1"/>
    </row>
    <row r="175" spans="1:8" ht="15.75" customHeight="1">
      <c r="A175" s="47"/>
      <c r="B175" s="48"/>
      <c r="C175" s="48"/>
      <c r="D175" s="48"/>
      <c r="E175" s="48"/>
      <c r="F175" s="48"/>
      <c r="G175" s="48"/>
      <c r="H175" s="1"/>
    </row>
    <row r="176" spans="1:8" ht="15.75" customHeight="1">
      <c r="A176" s="47"/>
      <c r="B176" s="48"/>
      <c r="C176" s="48"/>
      <c r="D176" s="48"/>
      <c r="E176" s="48"/>
      <c r="F176" s="48"/>
      <c r="G176" s="48"/>
      <c r="H176" s="1"/>
    </row>
    <row r="177" spans="1:8" ht="15.75" customHeight="1">
      <c r="A177" s="47"/>
      <c r="B177" s="48"/>
      <c r="C177" s="48"/>
      <c r="D177" s="48"/>
      <c r="E177" s="48"/>
      <c r="F177" s="48"/>
      <c r="G177" s="48"/>
      <c r="H177" s="1"/>
    </row>
    <row r="178" spans="1:8" ht="15.75" customHeight="1">
      <c r="A178" s="47"/>
      <c r="B178" s="48"/>
      <c r="C178" s="48"/>
      <c r="D178" s="48"/>
      <c r="E178" s="48"/>
      <c r="F178" s="48"/>
      <c r="G178" s="48"/>
      <c r="H178" s="1"/>
    </row>
    <row r="179" spans="1:8" ht="15.75" customHeight="1">
      <c r="A179" s="47"/>
      <c r="B179" s="48"/>
      <c r="C179" s="48"/>
      <c r="D179" s="48"/>
      <c r="E179" s="48"/>
      <c r="F179" s="48"/>
      <c r="G179" s="48"/>
      <c r="H179" s="1"/>
    </row>
    <row r="180" spans="1:8" ht="15.75" customHeight="1">
      <c r="A180" s="47"/>
      <c r="B180" s="48"/>
      <c r="C180" s="48"/>
      <c r="D180" s="48"/>
      <c r="E180" s="48"/>
      <c r="F180" s="48"/>
      <c r="G180" s="48"/>
      <c r="H180" s="1"/>
    </row>
    <row r="181" spans="1:8" ht="15.75" customHeight="1">
      <c r="A181" s="47"/>
      <c r="B181" s="48"/>
      <c r="C181" s="48"/>
      <c r="D181" s="48"/>
      <c r="E181" s="48"/>
      <c r="F181" s="48"/>
      <c r="G181" s="48"/>
      <c r="H181" s="1"/>
    </row>
    <row r="182" spans="1:8" ht="15.75" customHeight="1">
      <c r="A182" s="47"/>
      <c r="B182" s="48"/>
      <c r="C182" s="48"/>
      <c r="D182" s="48"/>
      <c r="E182" s="48"/>
      <c r="F182" s="48"/>
      <c r="G182" s="48"/>
      <c r="H182" s="1"/>
    </row>
    <row r="183" spans="1:8" ht="15.75" customHeight="1">
      <c r="A183" s="47"/>
      <c r="B183" s="48"/>
      <c r="C183" s="48"/>
      <c r="D183" s="48"/>
      <c r="E183" s="48"/>
      <c r="F183" s="48"/>
      <c r="G183" s="48"/>
      <c r="H183" s="1"/>
    </row>
    <row r="184" spans="1:8" ht="15.75" customHeight="1">
      <c r="A184" s="47"/>
      <c r="B184" s="48"/>
      <c r="C184" s="48"/>
      <c r="D184" s="48"/>
      <c r="E184" s="48"/>
      <c r="F184" s="48"/>
      <c r="G184" s="48"/>
      <c r="H184" s="1"/>
    </row>
    <row r="185" spans="1:8" ht="15.75" customHeight="1">
      <c r="A185" s="47"/>
      <c r="B185" s="48"/>
      <c r="C185" s="48"/>
      <c r="D185" s="48"/>
      <c r="E185" s="48"/>
      <c r="F185" s="48"/>
      <c r="G185" s="48"/>
      <c r="H185" s="1"/>
    </row>
    <row r="186" spans="1:8" ht="15.75" customHeight="1">
      <c r="A186" s="47"/>
      <c r="B186" s="48"/>
      <c r="C186" s="48"/>
      <c r="D186" s="48"/>
      <c r="E186" s="48"/>
      <c r="F186" s="48"/>
      <c r="G186" s="48"/>
      <c r="H186" s="1"/>
    </row>
    <row r="187" spans="1:8" ht="15.75" customHeight="1">
      <c r="A187" s="47"/>
      <c r="B187" s="48"/>
      <c r="C187" s="48"/>
      <c r="D187" s="48"/>
      <c r="E187" s="48"/>
      <c r="F187" s="48"/>
      <c r="G187" s="48"/>
      <c r="H187" s="1"/>
    </row>
    <row r="188" spans="1:8" ht="15.75" customHeight="1">
      <c r="A188" s="47"/>
      <c r="B188" s="48"/>
      <c r="C188" s="48"/>
      <c r="D188" s="48"/>
      <c r="E188" s="48"/>
      <c r="F188" s="48"/>
      <c r="G188" s="48"/>
      <c r="H188" s="1"/>
    </row>
    <row r="189" spans="1:8" ht="15.75" customHeight="1">
      <c r="A189" s="47"/>
      <c r="B189" s="48"/>
      <c r="C189" s="48"/>
      <c r="D189" s="48"/>
      <c r="E189" s="48"/>
      <c r="F189" s="48"/>
      <c r="G189" s="48"/>
      <c r="H189" s="1"/>
    </row>
    <row r="190" spans="1:8" ht="15.75" customHeight="1">
      <c r="A190" s="47"/>
      <c r="B190" s="48"/>
      <c r="C190" s="48"/>
      <c r="D190" s="48"/>
      <c r="E190" s="48"/>
      <c r="F190" s="48"/>
      <c r="G190" s="48"/>
      <c r="H190" s="1"/>
    </row>
    <row r="191" spans="1:8" ht="15.75" customHeight="1">
      <c r="A191" s="47"/>
      <c r="B191" s="48"/>
      <c r="C191" s="48"/>
      <c r="D191" s="48"/>
      <c r="E191" s="48"/>
      <c r="F191" s="48"/>
      <c r="G191" s="48"/>
      <c r="H191" s="1"/>
    </row>
    <row r="192" spans="1:8" ht="15.75" customHeight="1">
      <c r="A192" s="47"/>
      <c r="B192" s="48"/>
      <c r="C192" s="48"/>
      <c r="D192" s="48"/>
      <c r="E192" s="48"/>
      <c r="F192" s="48"/>
      <c r="G192" s="48"/>
      <c r="H192" s="1"/>
    </row>
    <row r="193" spans="1:8" ht="15.75" customHeight="1">
      <c r="A193" s="47"/>
      <c r="B193" s="48"/>
      <c r="C193" s="48"/>
      <c r="D193" s="48"/>
      <c r="E193" s="48"/>
      <c r="F193" s="48"/>
      <c r="G193" s="48"/>
      <c r="H193" s="1"/>
    </row>
    <row r="194" spans="1:8" ht="15.75" customHeight="1">
      <c r="A194" s="47"/>
      <c r="B194" s="48"/>
      <c r="C194" s="48"/>
      <c r="D194" s="48"/>
      <c r="E194" s="48"/>
      <c r="F194" s="48"/>
      <c r="G194" s="48"/>
      <c r="H194" s="1"/>
    </row>
    <row r="195" spans="1:8" ht="15.75" customHeight="1">
      <c r="A195" s="47"/>
      <c r="B195" s="48"/>
      <c r="C195" s="48"/>
      <c r="D195" s="48"/>
      <c r="E195" s="48"/>
      <c r="F195" s="48"/>
      <c r="G195" s="48"/>
      <c r="H195" s="1"/>
    </row>
    <row r="196" spans="1:8" ht="15.75" customHeight="1">
      <c r="A196" s="47"/>
      <c r="B196" s="48"/>
      <c r="C196" s="48"/>
      <c r="D196" s="48"/>
      <c r="E196" s="48"/>
      <c r="F196" s="48"/>
      <c r="G196" s="48"/>
      <c r="H196" s="1"/>
    </row>
    <row r="197" spans="1:8" ht="15.75" customHeight="1">
      <c r="A197" s="47"/>
      <c r="B197" s="48"/>
      <c r="C197" s="48"/>
      <c r="D197" s="48"/>
      <c r="E197" s="48"/>
      <c r="F197" s="48"/>
      <c r="G197" s="48"/>
      <c r="H197" s="1"/>
    </row>
    <row r="198" spans="1:8" ht="15.75" customHeight="1">
      <c r="A198" s="47"/>
      <c r="B198" s="48"/>
      <c r="C198" s="48"/>
      <c r="D198" s="48"/>
      <c r="E198" s="48"/>
      <c r="F198" s="48"/>
      <c r="G198" s="48"/>
      <c r="H198" s="1"/>
    </row>
    <row r="199" spans="1:8" ht="15.75" customHeight="1">
      <c r="A199" s="47"/>
      <c r="B199" s="48"/>
      <c r="C199" s="48"/>
      <c r="D199" s="48"/>
      <c r="E199" s="48"/>
      <c r="F199" s="48"/>
      <c r="G199" s="48"/>
      <c r="H199" s="1"/>
    </row>
    <row r="200" spans="1:8" ht="15.75" customHeight="1">
      <c r="A200" s="47"/>
      <c r="B200" s="48"/>
      <c r="C200" s="48"/>
      <c r="D200" s="48"/>
      <c r="E200" s="48"/>
      <c r="F200" s="48"/>
      <c r="G200" s="48"/>
      <c r="H200" s="1"/>
    </row>
    <row r="201" spans="1:8" ht="15.75" customHeight="1">
      <c r="A201" s="47"/>
      <c r="B201" s="48"/>
      <c r="C201" s="48"/>
      <c r="D201" s="48"/>
      <c r="E201" s="48"/>
      <c r="F201" s="48"/>
      <c r="G201" s="48"/>
      <c r="H201" s="1"/>
    </row>
    <row r="202" spans="1:8" ht="15.75" customHeight="1">
      <c r="A202" s="47"/>
      <c r="B202" s="48"/>
      <c r="C202" s="48"/>
      <c r="D202" s="48"/>
      <c r="E202" s="48"/>
      <c r="F202" s="48"/>
      <c r="G202" s="48"/>
      <c r="H202" s="1"/>
    </row>
    <row r="203" spans="1:8" ht="15.75" customHeight="1">
      <c r="A203" s="47"/>
      <c r="B203" s="48"/>
      <c r="C203" s="48"/>
      <c r="D203" s="48"/>
      <c r="E203" s="48"/>
      <c r="F203" s="48"/>
      <c r="G203" s="48"/>
      <c r="H203" s="1"/>
    </row>
    <row r="204" spans="1:8" ht="15.75" customHeight="1">
      <c r="A204" s="47"/>
      <c r="B204" s="48"/>
      <c r="C204" s="48"/>
      <c r="D204" s="48"/>
      <c r="E204" s="48"/>
      <c r="F204" s="48"/>
      <c r="G204" s="48"/>
      <c r="H204" s="1"/>
    </row>
    <row r="205" spans="1:8" ht="15.75" customHeight="1">
      <c r="A205" s="47"/>
      <c r="B205" s="48"/>
      <c r="C205" s="48"/>
      <c r="D205" s="48"/>
      <c r="E205" s="48"/>
      <c r="F205" s="48"/>
      <c r="G205" s="48"/>
      <c r="H205" s="1"/>
    </row>
    <row r="206" spans="1:8" ht="15.75" customHeight="1">
      <c r="A206" s="47"/>
      <c r="B206" s="48"/>
      <c r="C206" s="48"/>
      <c r="D206" s="48"/>
      <c r="E206" s="48"/>
      <c r="F206" s="48"/>
      <c r="G206" s="48"/>
      <c r="H206" s="1"/>
    </row>
    <row r="207" spans="1:8" ht="15.75" customHeight="1">
      <c r="A207" s="47"/>
      <c r="B207" s="48"/>
      <c r="C207" s="48"/>
      <c r="D207" s="48"/>
      <c r="E207" s="48"/>
      <c r="F207" s="48"/>
      <c r="G207" s="48"/>
      <c r="H207" s="1"/>
    </row>
    <row r="208" spans="1:8" ht="15.75" customHeight="1">
      <c r="A208" s="47"/>
      <c r="B208" s="48"/>
      <c r="C208" s="48"/>
      <c r="D208" s="48"/>
      <c r="E208" s="48"/>
      <c r="F208" s="48"/>
      <c r="G208" s="48"/>
      <c r="H208" s="1"/>
    </row>
    <row r="209" spans="1:8" ht="15.75" customHeight="1">
      <c r="A209" s="47"/>
      <c r="B209" s="48"/>
      <c r="C209" s="48"/>
      <c r="D209" s="48"/>
      <c r="E209" s="48"/>
      <c r="F209" s="48"/>
      <c r="G209" s="48"/>
      <c r="H209" s="1"/>
    </row>
    <row r="210" spans="1:8" ht="15.75" customHeight="1">
      <c r="A210" s="47"/>
      <c r="B210" s="48"/>
      <c r="C210" s="48"/>
      <c r="D210" s="48"/>
      <c r="E210" s="48"/>
      <c r="F210" s="48"/>
      <c r="G210" s="48"/>
      <c r="H210" s="1"/>
    </row>
    <row r="211" spans="1:8" ht="15.75" customHeight="1">
      <c r="A211" s="47"/>
      <c r="B211" s="48"/>
      <c r="C211" s="48"/>
      <c r="D211" s="48"/>
      <c r="E211" s="48"/>
      <c r="F211" s="48"/>
      <c r="G211" s="48"/>
      <c r="H211" s="1"/>
    </row>
    <row r="212" spans="1:8" ht="15.75" customHeight="1">
      <c r="A212" s="47"/>
      <c r="B212" s="48"/>
      <c r="C212" s="48"/>
      <c r="D212" s="48"/>
      <c r="E212" s="48"/>
      <c r="F212" s="48"/>
      <c r="G212" s="48"/>
      <c r="H212" s="1"/>
    </row>
    <row r="213" spans="1:8" ht="15.75" customHeight="1">
      <c r="A213" s="47"/>
      <c r="B213" s="48"/>
      <c r="C213" s="48"/>
      <c r="D213" s="48"/>
      <c r="E213" s="48"/>
      <c r="F213" s="48"/>
      <c r="G213" s="48"/>
      <c r="H213" s="1"/>
    </row>
    <row r="214" spans="1:8" ht="15.75" customHeight="1">
      <c r="A214" s="47"/>
      <c r="B214" s="48"/>
      <c r="C214" s="48"/>
      <c r="D214" s="48"/>
      <c r="E214" s="48"/>
      <c r="F214" s="48"/>
      <c r="G214" s="48"/>
      <c r="H214" s="1"/>
    </row>
    <row r="215" spans="1:8" ht="15.75" customHeight="1">
      <c r="A215" s="47"/>
      <c r="B215" s="48"/>
      <c r="C215" s="48"/>
      <c r="D215" s="48"/>
      <c r="E215" s="48"/>
      <c r="F215" s="48"/>
      <c r="G215" s="48"/>
      <c r="H215" s="1"/>
    </row>
    <row r="216" spans="1:8" ht="15.75" customHeight="1">
      <c r="A216" s="47"/>
      <c r="B216" s="48"/>
      <c r="C216" s="48"/>
      <c r="D216" s="48"/>
      <c r="E216" s="48"/>
      <c r="F216" s="48"/>
      <c r="G216" s="48"/>
      <c r="H216" s="1"/>
    </row>
    <row r="217" spans="1:8" ht="15.75" customHeight="1">
      <c r="A217" s="47"/>
      <c r="B217" s="48"/>
      <c r="C217" s="48"/>
      <c r="D217" s="48"/>
      <c r="E217" s="48"/>
      <c r="F217" s="48"/>
      <c r="G217" s="48"/>
      <c r="H217" s="1"/>
    </row>
    <row r="218" spans="1:8" ht="15.75" customHeight="1">
      <c r="A218" s="47"/>
      <c r="B218" s="48"/>
      <c r="C218" s="48"/>
      <c r="D218" s="48"/>
      <c r="E218" s="48"/>
      <c r="F218" s="48"/>
      <c r="G218" s="48"/>
      <c r="H218" s="1"/>
    </row>
    <row r="219" spans="1:8" ht="15.75" customHeight="1"/>
    <row r="220" spans="1:8" ht="15.75" customHeight="1"/>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7:H17"/>
    <mergeCell ref="A2:H2"/>
    <mergeCell ref="A4:H4"/>
    <mergeCell ref="A5:H5"/>
    <mergeCell ref="A6:H6"/>
    <mergeCell ref="A7:H7"/>
  </mergeCells>
  <hyperlinks>
    <hyperlink ref="F10" r:id="rId1" xr:uid="{00000000-0004-0000-1500-000000000000}"/>
    <hyperlink ref="F12" r:id="rId2" xr:uid="{00000000-0004-0000-1500-000001000000}"/>
    <hyperlink ref="F13" r:id="rId3" xr:uid="{00000000-0004-0000-1500-000002000000}"/>
    <hyperlink ref="F14" r:id="rId4" xr:uid="{00000000-0004-0000-1500-000003000000}"/>
  </hyperlink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sheetPr>
  <dimension ref="A1:Z1000"/>
  <sheetViews>
    <sheetView workbookViewId="0"/>
  </sheetViews>
  <sheetFormatPr defaultColWidth="14.3984375" defaultRowHeight="15" customHeight="1"/>
  <cols>
    <col min="1" max="1" width="23.73046875" customWidth="1"/>
    <col min="2" max="2" width="17.3984375" customWidth="1"/>
    <col min="3" max="3" width="12.1328125" customWidth="1"/>
    <col min="4" max="5" width="14.73046875" customWidth="1"/>
    <col min="6" max="6" width="26.3984375" customWidth="1"/>
    <col min="7" max="7" width="19.265625" customWidth="1"/>
    <col min="8" max="8" width="8.86328125" customWidth="1"/>
    <col min="9" max="9" width="12.86328125" customWidth="1"/>
    <col min="10" max="26" width="8" customWidth="1"/>
  </cols>
  <sheetData>
    <row r="1" spans="1:26" ht="14.25">
      <c r="A1" s="47"/>
      <c r="B1" s="48"/>
      <c r="C1" s="48"/>
      <c r="D1" s="48"/>
      <c r="E1" s="48"/>
      <c r="F1" s="1"/>
      <c r="G1" s="1"/>
    </row>
    <row r="2" spans="1:26" ht="14.25">
      <c r="A2" s="283" t="s">
        <v>4217</v>
      </c>
      <c r="B2" s="276"/>
      <c r="C2" s="276"/>
      <c r="D2" s="276"/>
      <c r="E2" s="276"/>
      <c r="F2" s="276"/>
      <c r="G2" s="276"/>
      <c r="H2" s="277"/>
      <c r="I2" s="50"/>
      <c r="J2" s="50"/>
      <c r="K2" s="50"/>
      <c r="L2" s="50"/>
      <c r="M2" s="50"/>
      <c r="N2" s="50"/>
      <c r="O2" s="50"/>
      <c r="P2" s="50"/>
      <c r="Q2" s="50"/>
      <c r="R2" s="50"/>
      <c r="S2" s="50"/>
      <c r="T2" s="50"/>
      <c r="U2" s="50"/>
      <c r="V2" s="50"/>
      <c r="W2" s="50"/>
      <c r="X2" s="50"/>
      <c r="Y2" s="50"/>
      <c r="Z2" s="50"/>
    </row>
    <row r="3" spans="1:26" ht="15.4">
      <c r="A3" s="123"/>
      <c r="B3" s="123"/>
      <c r="C3" s="123"/>
      <c r="D3" s="123"/>
      <c r="E3" s="123"/>
      <c r="F3" s="123"/>
      <c r="G3" s="49"/>
      <c r="H3" s="50"/>
      <c r="I3" s="50"/>
      <c r="J3" s="50"/>
      <c r="K3" s="50"/>
      <c r="L3" s="50"/>
      <c r="M3" s="50"/>
      <c r="N3" s="50"/>
      <c r="O3" s="50"/>
      <c r="P3" s="50"/>
      <c r="Q3" s="50"/>
      <c r="R3" s="50"/>
      <c r="S3" s="50"/>
      <c r="T3" s="50"/>
      <c r="U3" s="50"/>
      <c r="V3" s="50"/>
      <c r="W3" s="50"/>
      <c r="X3" s="50"/>
      <c r="Y3" s="50"/>
      <c r="Z3" s="50"/>
    </row>
    <row r="4" spans="1:26" ht="14.25">
      <c r="A4" s="275" t="s">
        <v>4218</v>
      </c>
      <c r="B4" s="276"/>
      <c r="C4" s="276"/>
      <c r="D4" s="276"/>
      <c r="E4" s="276"/>
      <c r="F4" s="276"/>
      <c r="G4" s="276"/>
      <c r="H4" s="277"/>
      <c r="I4" s="50"/>
      <c r="J4" s="50"/>
      <c r="K4" s="50"/>
      <c r="L4" s="50"/>
      <c r="M4" s="50"/>
      <c r="N4" s="50"/>
      <c r="O4" s="50"/>
      <c r="P4" s="50"/>
      <c r="Q4" s="50"/>
      <c r="R4" s="50"/>
      <c r="S4" s="50"/>
      <c r="T4" s="50"/>
      <c r="U4" s="50"/>
      <c r="V4" s="50"/>
      <c r="W4" s="50"/>
      <c r="X4" s="50"/>
      <c r="Y4" s="50"/>
      <c r="Z4" s="50"/>
    </row>
    <row r="5" spans="1:26" ht="14.25">
      <c r="A5" s="275" t="s">
        <v>4219</v>
      </c>
      <c r="B5" s="276"/>
      <c r="C5" s="276"/>
      <c r="D5" s="276"/>
      <c r="E5" s="276"/>
      <c r="F5" s="276"/>
      <c r="G5" s="276"/>
      <c r="H5" s="277"/>
      <c r="I5" s="50"/>
      <c r="J5" s="50"/>
      <c r="K5" s="50"/>
      <c r="L5" s="50"/>
      <c r="M5" s="50"/>
      <c r="N5" s="50"/>
      <c r="O5" s="50"/>
      <c r="P5" s="50"/>
      <c r="Q5" s="50"/>
      <c r="R5" s="50"/>
      <c r="S5" s="50"/>
      <c r="T5" s="50"/>
      <c r="U5" s="50"/>
      <c r="V5" s="50"/>
      <c r="W5" s="50"/>
      <c r="X5" s="50"/>
      <c r="Y5" s="50"/>
      <c r="Z5" s="50"/>
    </row>
    <row r="6" spans="1:26" ht="15.75" customHeight="1">
      <c r="A6" s="275" t="s">
        <v>4220</v>
      </c>
      <c r="B6" s="276"/>
      <c r="C6" s="276"/>
      <c r="D6" s="276"/>
      <c r="E6" s="276"/>
      <c r="F6" s="276"/>
      <c r="G6" s="276"/>
      <c r="H6" s="277"/>
      <c r="I6" s="50"/>
      <c r="J6" s="50"/>
      <c r="K6" s="50"/>
      <c r="L6" s="50"/>
      <c r="M6" s="50"/>
      <c r="N6" s="50"/>
      <c r="O6" s="50"/>
      <c r="P6" s="50"/>
      <c r="Q6" s="50"/>
      <c r="R6" s="50"/>
      <c r="S6" s="50"/>
      <c r="T6" s="50"/>
      <c r="U6" s="50"/>
      <c r="V6" s="50"/>
      <c r="W6" s="50"/>
      <c r="X6" s="50"/>
      <c r="Y6" s="50"/>
      <c r="Z6" s="50"/>
    </row>
    <row r="7" spans="1:26" ht="15.75" customHeight="1">
      <c r="A7" s="275" t="s">
        <v>4221</v>
      </c>
      <c r="B7" s="276"/>
      <c r="C7" s="276"/>
      <c r="D7" s="276"/>
      <c r="E7" s="276"/>
      <c r="F7" s="276"/>
      <c r="G7" s="276"/>
      <c r="H7" s="277"/>
      <c r="I7" s="50"/>
      <c r="J7" s="50"/>
      <c r="K7" s="50"/>
      <c r="L7" s="50"/>
      <c r="M7" s="50"/>
      <c r="N7" s="50"/>
      <c r="O7" s="50"/>
      <c r="P7" s="50"/>
      <c r="Q7" s="50"/>
      <c r="R7" s="50"/>
      <c r="S7" s="50"/>
      <c r="T7" s="50"/>
      <c r="U7" s="50"/>
      <c r="V7" s="50"/>
      <c r="W7" s="50"/>
      <c r="X7" s="50"/>
      <c r="Y7" s="50"/>
      <c r="Z7" s="50"/>
    </row>
    <row r="8" spans="1:26" ht="13.5" customHeight="1">
      <c r="A8" s="275" t="s">
        <v>4222</v>
      </c>
      <c r="B8" s="276"/>
      <c r="C8" s="276"/>
      <c r="D8" s="276"/>
      <c r="E8" s="276"/>
      <c r="F8" s="276"/>
      <c r="G8" s="276"/>
      <c r="H8" s="277"/>
      <c r="I8" s="50"/>
      <c r="J8" s="50"/>
      <c r="K8" s="50"/>
      <c r="L8" s="50"/>
      <c r="M8" s="50"/>
      <c r="N8" s="50"/>
      <c r="O8" s="50"/>
      <c r="P8" s="50"/>
      <c r="Q8" s="50"/>
      <c r="R8" s="50"/>
      <c r="S8" s="50"/>
      <c r="T8" s="50"/>
      <c r="U8" s="50"/>
      <c r="V8" s="50"/>
      <c r="W8" s="50"/>
      <c r="X8" s="50"/>
      <c r="Y8" s="50"/>
      <c r="Z8" s="50"/>
    </row>
    <row r="9" spans="1:26" ht="13.5" customHeight="1">
      <c r="A9" s="275" t="s">
        <v>4223</v>
      </c>
      <c r="B9" s="276"/>
      <c r="C9" s="276"/>
      <c r="D9" s="276"/>
      <c r="E9" s="276"/>
      <c r="F9" s="276"/>
      <c r="G9" s="276"/>
      <c r="H9" s="277"/>
      <c r="I9" s="50"/>
      <c r="J9" s="50"/>
      <c r="K9" s="50"/>
      <c r="L9" s="50"/>
      <c r="M9" s="50"/>
      <c r="N9" s="50"/>
      <c r="O9" s="50"/>
      <c r="P9" s="50"/>
      <c r="Q9" s="50"/>
      <c r="R9" s="50"/>
      <c r="S9" s="50"/>
      <c r="T9" s="50"/>
      <c r="U9" s="50"/>
      <c r="V9" s="50"/>
      <c r="W9" s="50"/>
      <c r="X9" s="50"/>
      <c r="Y9" s="50"/>
      <c r="Z9" s="50"/>
    </row>
    <row r="10" spans="1:26" ht="14.25" customHeight="1">
      <c r="A10" s="275" t="s">
        <v>4224</v>
      </c>
      <c r="B10" s="276"/>
      <c r="C10" s="276"/>
      <c r="D10" s="276"/>
      <c r="E10" s="276"/>
      <c r="F10" s="276"/>
      <c r="G10" s="276"/>
      <c r="H10" s="277"/>
      <c r="I10" s="50"/>
      <c r="J10" s="50"/>
      <c r="K10" s="50"/>
      <c r="L10" s="50"/>
      <c r="M10" s="50"/>
      <c r="N10" s="50"/>
      <c r="O10" s="50"/>
      <c r="P10" s="50"/>
      <c r="Q10" s="50"/>
      <c r="R10" s="50"/>
      <c r="S10" s="50"/>
      <c r="T10" s="50"/>
      <c r="U10" s="50"/>
      <c r="V10" s="50"/>
      <c r="W10" s="50"/>
      <c r="X10" s="50"/>
      <c r="Y10" s="50"/>
      <c r="Z10" s="50"/>
    </row>
    <row r="11" spans="1:26" ht="33.75" customHeight="1">
      <c r="A11" s="302" t="s">
        <v>4225</v>
      </c>
      <c r="B11" s="276"/>
      <c r="C11" s="276"/>
      <c r="D11" s="276"/>
      <c r="E11" s="276"/>
      <c r="F11" s="276"/>
      <c r="G11" s="276"/>
      <c r="H11" s="277"/>
      <c r="I11" s="50"/>
      <c r="J11" s="50"/>
      <c r="K11" s="50"/>
      <c r="L11" s="50"/>
      <c r="M11" s="50"/>
      <c r="N11" s="50"/>
      <c r="O11" s="50"/>
      <c r="P11" s="50"/>
      <c r="Q11" s="50"/>
      <c r="R11" s="50"/>
      <c r="S11" s="50"/>
      <c r="T11" s="50"/>
      <c r="U11" s="50"/>
      <c r="V11" s="50"/>
      <c r="W11" s="50"/>
      <c r="X11" s="50"/>
      <c r="Y11" s="50"/>
      <c r="Z11" s="50"/>
    </row>
    <row r="12" spans="1:26" ht="14.25">
      <c r="A12" s="53"/>
      <c r="B12" s="54"/>
      <c r="C12" s="54"/>
      <c r="D12" s="54"/>
      <c r="E12" s="54"/>
      <c r="F12" s="53"/>
      <c r="G12" s="49"/>
      <c r="H12" s="50"/>
      <c r="I12" s="50"/>
      <c r="J12" s="50"/>
      <c r="K12" s="50"/>
      <c r="L12" s="50"/>
      <c r="M12" s="50"/>
      <c r="N12" s="50"/>
      <c r="O12" s="50"/>
      <c r="P12" s="50"/>
      <c r="Q12" s="50"/>
      <c r="R12" s="50"/>
      <c r="S12" s="50"/>
      <c r="T12" s="50"/>
      <c r="U12" s="50"/>
      <c r="V12" s="50"/>
      <c r="W12" s="50"/>
      <c r="X12" s="50"/>
      <c r="Y12" s="50"/>
      <c r="Z12" s="50"/>
    </row>
    <row r="13" spans="1:26" ht="45" customHeight="1">
      <c r="A13" s="113" t="s">
        <v>6</v>
      </c>
      <c r="B13" s="57" t="s">
        <v>7</v>
      </c>
      <c r="C13" s="113" t="s">
        <v>4226</v>
      </c>
      <c r="D13" s="204" t="s">
        <v>4227</v>
      </c>
      <c r="E13" s="55" t="s">
        <v>4228</v>
      </c>
      <c r="F13" s="113" t="s">
        <v>4229</v>
      </c>
      <c r="G13" s="113" t="s">
        <v>3359</v>
      </c>
      <c r="H13" s="113" t="s">
        <v>162</v>
      </c>
      <c r="I13" s="60" t="s">
        <v>163</v>
      </c>
    </row>
    <row r="14" spans="1:26" ht="14.25">
      <c r="A14" s="90" t="s">
        <v>3791</v>
      </c>
      <c r="B14" s="219" t="s">
        <v>51</v>
      </c>
      <c r="C14" s="223" t="s">
        <v>4230</v>
      </c>
      <c r="D14" s="223" t="s">
        <v>4231</v>
      </c>
      <c r="E14" s="223" t="s">
        <v>4232</v>
      </c>
      <c r="F14" s="223" t="s">
        <v>4233</v>
      </c>
      <c r="G14" s="222">
        <v>100</v>
      </c>
      <c r="H14" s="23">
        <v>100</v>
      </c>
      <c r="I14" s="23" t="s">
        <v>50</v>
      </c>
    </row>
    <row r="15" spans="1:26" ht="14.25">
      <c r="A15" s="90" t="s">
        <v>3791</v>
      </c>
      <c r="B15" s="219" t="s">
        <v>51</v>
      </c>
      <c r="C15" s="223" t="s">
        <v>4234</v>
      </c>
      <c r="D15" s="223" t="s">
        <v>4235</v>
      </c>
      <c r="E15" s="223" t="s">
        <v>4236</v>
      </c>
      <c r="F15" s="223" t="s">
        <v>4237</v>
      </c>
      <c r="G15" s="222">
        <v>100</v>
      </c>
      <c r="H15" s="23">
        <v>100</v>
      </c>
      <c r="I15" s="23" t="s">
        <v>50</v>
      </c>
    </row>
    <row r="16" spans="1:26" ht="14.25">
      <c r="A16" s="90" t="s">
        <v>3791</v>
      </c>
      <c r="B16" s="219" t="s">
        <v>51</v>
      </c>
      <c r="C16" s="223" t="s">
        <v>4238</v>
      </c>
      <c r="D16" s="223" t="s">
        <v>4239</v>
      </c>
      <c r="E16" s="223" t="s">
        <v>4240</v>
      </c>
      <c r="F16" s="223" t="s">
        <v>4241</v>
      </c>
      <c r="G16" s="222">
        <v>100</v>
      </c>
      <c r="H16" s="23">
        <v>100</v>
      </c>
      <c r="I16" s="23" t="s">
        <v>50</v>
      </c>
    </row>
    <row r="17" spans="1:9" ht="14.25">
      <c r="A17" s="90" t="s">
        <v>72</v>
      </c>
      <c r="B17" s="219" t="s">
        <v>51</v>
      </c>
      <c r="C17" s="223" t="s">
        <v>4242</v>
      </c>
      <c r="D17" s="223" t="s">
        <v>4243</v>
      </c>
      <c r="E17" s="223" t="s">
        <v>4236</v>
      </c>
      <c r="F17" s="223" t="s">
        <v>4244</v>
      </c>
      <c r="G17" s="222">
        <v>100</v>
      </c>
      <c r="H17" s="23">
        <v>100</v>
      </c>
      <c r="I17" s="23" t="s">
        <v>72</v>
      </c>
    </row>
    <row r="18" spans="1:9" ht="14.25">
      <c r="A18" s="241"/>
      <c r="B18" s="242"/>
      <c r="C18" s="243"/>
      <c r="D18" s="243"/>
      <c r="E18" s="243"/>
      <c r="F18" s="243"/>
      <c r="G18" s="244"/>
      <c r="H18" s="245"/>
    </row>
    <row r="19" spans="1:9" ht="14.25">
      <c r="A19" s="90"/>
      <c r="B19" s="219"/>
      <c r="C19" s="223"/>
      <c r="D19" s="223"/>
      <c r="E19" s="223"/>
      <c r="F19" s="223"/>
      <c r="G19" s="246"/>
      <c r="H19" s="23"/>
    </row>
    <row r="20" spans="1:9" ht="14.25">
      <c r="A20" s="90"/>
      <c r="B20" s="219"/>
      <c r="C20" s="223"/>
      <c r="D20" s="223"/>
      <c r="E20" s="223"/>
      <c r="F20" s="223"/>
      <c r="G20" s="246"/>
      <c r="H20" s="23"/>
    </row>
    <row r="21" spans="1:9" ht="15.75" customHeight="1">
      <c r="A21" s="90"/>
      <c r="B21" s="219"/>
      <c r="C21" s="223"/>
      <c r="D21" s="223"/>
      <c r="E21" s="223"/>
      <c r="F21" s="223"/>
      <c r="G21" s="246"/>
      <c r="H21" s="23"/>
    </row>
    <row r="22" spans="1:9" ht="15.75" customHeight="1">
      <c r="A22" s="90"/>
      <c r="B22" s="219"/>
      <c r="C22" s="223"/>
      <c r="D22" s="223"/>
      <c r="E22" s="223"/>
      <c r="F22" s="223"/>
      <c r="G22" s="246"/>
      <c r="H22" s="23"/>
    </row>
    <row r="23" spans="1:9" ht="15.75" customHeight="1">
      <c r="A23" s="90"/>
      <c r="B23" s="219"/>
      <c r="C23" s="223"/>
      <c r="D23" s="223"/>
      <c r="E23" s="223"/>
      <c r="F23" s="223"/>
      <c r="G23" s="246"/>
      <c r="H23" s="23"/>
    </row>
    <row r="24" spans="1:9" ht="15.75" customHeight="1">
      <c r="A24" s="90"/>
      <c r="B24" s="219"/>
      <c r="C24" s="223"/>
      <c r="D24" s="223"/>
      <c r="E24" s="223"/>
      <c r="F24" s="223"/>
      <c r="G24" s="246"/>
      <c r="H24" s="23"/>
    </row>
    <row r="25" spans="1:9" ht="15.75" customHeight="1">
      <c r="A25" s="90"/>
      <c r="B25" s="219"/>
      <c r="C25" s="223"/>
      <c r="D25" s="223"/>
      <c r="E25" s="223"/>
      <c r="F25" s="223"/>
      <c r="G25" s="246"/>
      <c r="H25" s="23"/>
    </row>
    <row r="26" spans="1:9" ht="15.75" customHeight="1">
      <c r="A26" s="90"/>
      <c r="B26" s="219"/>
      <c r="C26" s="223"/>
      <c r="D26" s="223"/>
      <c r="E26" s="223"/>
      <c r="F26" s="223"/>
      <c r="G26" s="246"/>
      <c r="H26" s="23"/>
    </row>
    <row r="27" spans="1:9" ht="15.75" customHeight="1">
      <c r="A27" s="90"/>
      <c r="B27" s="219"/>
      <c r="C27" s="223"/>
      <c r="D27" s="223"/>
      <c r="E27" s="223"/>
      <c r="F27" s="223"/>
      <c r="G27" s="246"/>
      <c r="H27" s="23"/>
    </row>
    <row r="28" spans="1:9" ht="15.75" customHeight="1">
      <c r="A28" s="90"/>
      <c r="B28" s="219"/>
      <c r="C28" s="223"/>
      <c r="D28" s="223"/>
      <c r="E28" s="223"/>
      <c r="F28" s="223"/>
      <c r="G28" s="246"/>
      <c r="H28" s="23"/>
    </row>
    <row r="29" spans="1:9" ht="15.75" customHeight="1">
      <c r="A29" s="96" t="s">
        <v>121</v>
      </c>
      <c r="B29" s="48"/>
      <c r="C29" s="48"/>
      <c r="D29" s="48"/>
      <c r="E29" s="48"/>
      <c r="F29" s="48"/>
      <c r="H29" s="196">
        <f>SUM(H14:H28)</f>
        <v>400</v>
      </c>
    </row>
    <row r="30" spans="1:9" ht="15.75" customHeight="1">
      <c r="A30" s="47"/>
      <c r="B30" s="48"/>
      <c r="C30" s="48"/>
      <c r="D30" s="48"/>
      <c r="E30" s="48"/>
      <c r="F30" s="48"/>
      <c r="G30" s="48"/>
      <c r="H30" s="1"/>
    </row>
    <row r="31" spans="1:9" ht="15.75" customHeight="1">
      <c r="A31" s="298" t="s">
        <v>726</v>
      </c>
      <c r="B31" s="280"/>
      <c r="C31" s="280"/>
      <c r="D31" s="280"/>
      <c r="E31" s="280"/>
      <c r="F31" s="280"/>
      <c r="G31" s="280"/>
      <c r="H31" s="281"/>
    </row>
    <row r="32" spans="1:9" ht="15.75" customHeight="1">
      <c r="A32" s="47"/>
      <c r="B32" s="48"/>
      <c r="C32" s="48"/>
      <c r="D32" s="48"/>
      <c r="E32" s="48"/>
      <c r="F32" s="48"/>
      <c r="G32" s="48"/>
      <c r="H32" s="1"/>
    </row>
    <row r="33" spans="1:7" ht="15.75" customHeight="1">
      <c r="A33" s="47"/>
      <c r="B33" s="48"/>
      <c r="C33" s="48"/>
      <c r="D33" s="48"/>
      <c r="E33" s="48"/>
      <c r="F33" s="1"/>
      <c r="G33" s="1"/>
    </row>
    <row r="34" spans="1:7" ht="15.75" customHeight="1">
      <c r="A34" s="47"/>
      <c r="B34" s="48"/>
      <c r="C34" s="48"/>
      <c r="D34" s="48"/>
      <c r="E34" s="48"/>
      <c r="F34" s="1"/>
      <c r="G34" s="1"/>
    </row>
    <row r="35" spans="1:7" ht="15.75" customHeight="1">
      <c r="A35" s="47"/>
      <c r="B35" s="48"/>
      <c r="C35" s="48"/>
      <c r="D35" s="48"/>
      <c r="E35" s="48"/>
      <c r="F35" s="1"/>
      <c r="G35" s="1"/>
    </row>
    <row r="36" spans="1:7" ht="15.75" customHeight="1">
      <c r="A36" s="47"/>
      <c r="B36" s="48"/>
      <c r="C36" s="48"/>
      <c r="D36" s="48"/>
      <c r="E36" s="48"/>
      <c r="F36" s="1"/>
      <c r="G36" s="1"/>
    </row>
    <row r="37" spans="1:7" ht="15.75" customHeight="1">
      <c r="A37" s="47"/>
      <c r="B37" s="48"/>
      <c r="C37" s="48"/>
      <c r="D37" s="48"/>
      <c r="E37" s="48"/>
      <c r="F37" s="1"/>
      <c r="G37" s="1"/>
    </row>
    <row r="38" spans="1:7" ht="15.75" customHeight="1">
      <c r="A38" s="47"/>
      <c r="B38" s="48"/>
      <c r="C38" s="48"/>
      <c r="D38" s="48"/>
      <c r="E38" s="48"/>
      <c r="F38" s="1"/>
      <c r="G38" s="1"/>
    </row>
    <row r="39" spans="1:7" ht="15.75" customHeight="1">
      <c r="A39" s="47"/>
      <c r="B39" s="48"/>
      <c r="C39" s="48"/>
      <c r="D39" s="48"/>
      <c r="E39" s="48"/>
      <c r="F39" s="1"/>
      <c r="G39" s="1"/>
    </row>
    <row r="40" spans="1:7" ht="15.75" customHeight="1">
      <c r="A40" s="47"/>
      <c r="B40" s="48"/>
      <c r="C40" s="48"/>
      <c r="D40" s="48"/>
      <c r="E40" s="48"/>
      <c r="F40" s="1"/>
      <c r="G40" s="1"/>
    </row>
    <row r="41" spans="1:7" ht="15.75" customHeight="1">
      <c r="A41" s="47"/>
      <c r="B41" s="48"/>
      <c r="C41" s="48"/>
      <c r="D41" s="48"/>
      <c r="E41" s="48"/>
      <c r="F41" s="1"/>
      <c r="G41" s="1"/>
    </row>
    <row r="42" spans="1:7" ht="15.75" customHeight="1">
      <c r="A42" s="47"/>
      <c r="B42" s="48"/>
      <c r="C42" s="48"/>
      <c r="D42" s="48"/>
      <c r="E42" s="48"/>
      <c r="F42" s="1"/>
      <c r="G42" s="1"/>
    </row>
    <row r="43" spans="1:7" ht="15.75" customHeight="1">
      <c r="A43" s="47"/>
      <c r="B43" s="48"/>
      <c r="C43" s="48"/>
      <c r="D43" s="48"/>
      <c r="E43" s="48"/>
      <c r="F43" s="1"/>
      <c r="G43" s="1"/>
    </row>
    <row r="44" spans="1:7" ht="15.75" customHeight="1">
      <c r="A44" s="47"/>
      <c r="B44" s="48"/>
      <c r="C44" s="48"/>
      <c r="D44" s="48"/>
      <c r="E44" s="48"/>
      <c r="F44" s="1"/>
      <c r="G44" s="1"/>
    </row>
    <row r="45" spans="1:7" ht="15.75" customHeight="1">
      <c r="A45" s="47"/>
      <c r="B45" s="48"/>
      <c r="C45" s="48"/>
      <c r="D45" s="48"/>
      <c r="E45" s="48"/>
      <c r="F45" s="1"/>
      <c r="G45" s="1"/>
    </row>
    <row r="46" spans="1:7" ht="15.75" customHeight="1">
      <c r="A46" s="47"/>
      <c r="B46" s="48"/>
      <c r="C46" s="48"/>
      <c r="D46" s="48"/>
      <c r="E46" s="48"/>
      <c r="F46" s="1"/>
      <c r="G46" s="1"/>
    </row>
    <row r="47" spans="1:7" ht="15.75" customHeight="1">
      <c r="A47" s="47"/>
      <c r="B47" s="48"/>
      <c r="C47" s="48"/>
      <c r="D47" s="48"/>
      <c r="E47" s="48"/>
      <c r="F47" s="1"/>
      <c r="G47" s="1"/>
    </row>
    <row r="48" spans="1:7" ht="15.75" customHeight="1">
      <c r="A48" s="47"/>
      <c r="B48" s="48"/>
      <c r="C48" s="48"/>
      <c r="D48" s="48"/>
      <c r="E48" s="48"/>
      <c r="F48" s="1"/>
      <c r="G48" s="1"/>
    </row>
    <row r="49" spans="1:7" ht="15.75" customHeight="1">
      <c r="A49" s="47"/>
      <c r="B49" s="48"/>
      <c r="C49" s="48"/>
      <c r="D49" s="48"/>
      <c r="E49" s="48"/>
      <c r="F49" s="1"/>
      <c r="G49" s="1"/>
    </row>
    <row r="50" spans="1:7" ht="15.75" customHeight="1">
      <c r="A50" s="47"/>
      <c r="B50" s="48"/>
      <c r="C50" s="48"/>
      <c r="D50" s="48"/>
      <c r="E50" s="48"/>
      <c r="F50" s="1"/>
      <c r="G50" s="1"/>
    </row>
    <row r="51" spans="1:7" ht="15.75" customHeight="1">
      <c r="A51" s="47"/>
      <c r="B51" s="48"/>
      <c r="C51" s="48"/>
      <c r="D51" s="48"/>
      <c r="E51" s="48"/>
      <c r="F51" s="1"/>
      <c r="G51" s="1"/>
    </row>
    <row r="52" spans="1:7" ht="15.75" customHeight="1">
      <c r="A52" s="47"/>
      <c r="B52" s="48"/>
      <c r="C52" s="48"/>
      <c r="D52" s="48"/>
      <c r="E52" s="48"/>
      <c r="F52" s="1"/>
      <c r="G52" s="1"/>
    </row>
    <row r="53" spans="1:7" ht="15.75" customHeight="1">
      <c r="A53" s="47"/>
      <c r="B53" s="48"/>
      <c r="C53" s="48"/>
      <c r="D53" s="48"/>
      <c r="E53" s="48"/>
      <c r="F53" s="1"/>
      <c r="G53" s="1"/>
    </row>
    <row r="54" spans="1:7" ht="15.75" customHeight="1">
      <c r="A54" s="47"/>
      <c r="B54" s="48"/>
      <c r="C54" s="48"/>
      <c r="D54" s="48"/>
      <c r="E54" s="48"/>
      <c r="F54" s="1"/>
      <c r="G54" s="1"/>
    </row>
    <row r="55" spans="1:7" ht="15.75" customHeight="1">
      <c r="A55" s="47"/>
      <c r="B55" s="48"/>
      <c r="C55" s="48"/>
      <c r="D55" s="48"/>
      <c r="E55" s="48"/>
      <c r="F55" s="1"/>
      <c r="G55" s="1"/>
    </row>
    <row r="56" spans="1:7" ht="15.75" customHeight="1">
      <c r="A56" s="47"/>
      <c r="B56" s="48"/>
      <c r="C56" s="48"/>
      <c r="D56" s="48"/>
      <c r="E56" s="48"/>
      <c r="F56" s="1"/>
      <c r="G56" s="1"/>
    </row>
    <row r="57" spans="1:7" ht="15.75" customHeight="1">
      <c r="A57" s="47"/>
      <c r="B57" s="48"/>
      <c r="C57" s="48"/>
      <c r="D57" s="48"/>
      <c r="E57" s="48"/>
      <c r="F57" s="1"/>
      <c r="G57" s="1"/>
    </row>
    <row r="58" spans="1:7" ht="15.75" customHeight="1">
      <c r="A58" s="47"/>
      <c r="B58" s="48"/>
      <c r="C58" s="48"/>
      <c r="D58" s="48"/>
      <c r="E58" s="48"/>
      <c r="F58" s="1"/>
      <c r="G58" s="1"/>
    </row>
    <row r="59" spans="1:7" ht="15.75" customHeight="1">
      <c r="A59" s="47"/>
      <c r="B59" s="48"/>
      <c r="C59" s="48"/>
      <c r="D59" s="48"/>
      <c r="E59" s="48"/>
      <c r="F59" s="1"/>
      <c r="G59" s="1"/>
    </row>
    <row r="60" spans="1:7" ht="15.75" customHeight="1">
      <c r="A60" s="47"/>
      <c r="B60" s="48"/>
      <c r="C60" s="48"/>
      <c r="D60" s="48"/>
      <c r="E60" s="48"/>
      <c r="F60" s="1"/>
      <c r="G60" s="1"/>
    </row>
    <row r="61" spans="1:7" ht="15.75" customHeight="1">
      <c r="A61" s="47"/>
      <c r="B61" s="48"/>
      <c r="C61" s="48"/>
      <c r="D61" s="48"/>
      <c r="E61" s="48"/>
      <c r="F61" s="1"/>
      <c r="G61" s="1"/>
    </row>
    <row r="62" spans="1:7" ht="15.75" customHeight="1">
      <c r="A62" s="47"/>
      <c r="B62" s="48"/>
      <c r="C62" s="48"/>
      <c r="D62" s="48"/>
      <c r="E62" s="48"/>
      <c r="F62" s="1"/>
      <c r="G62" s="1"/>
    </row>
    <row r="63" spans="1:7" ht="15.75" customHeight="1">
      <c r="A63" s="47"/>
      <c r="B63" s="48"/>
      <c r="C63" s="48"/>
      <c r="D63" s="48"/>
      <c r="E63" s="48"/>
      <c r="F63" s="1"/>
      <c r="G63" s="1"/>
    </row>
    <row r="64" spans="1:7" ht="15.75" customHeight="1">
      <c r="A64" s="47"/>
      <c r="B64" s="48"/>
      <c r="C64" s="48"/>
      <c r="D64" s="48"/>
      <c r="E64" s="48"/>
      <c r="F64" s="1"/>
      <c r="G64" s="1"/>
    </row>
    <row r="65" spans="1:7" ht="15.75" customHeight="1">
      <c r="A65" s="47"/>
      <c r="B65" s="48"/>
      <c r="C65" s="48"/>
      <c r="D65" s="48"/>
      <c r="E65" s="48"/>
      <c r="F65" s="1"/>
      <c r="G65" s="1"/>
    </row>
    <row r="66" spans="1:7" ht="15.75" customHeight="1">
      <c r="A66" s="47"/>
      <c r="B66" s="48"/>
      <c r="C66" s="48"/>
      <c r="D66" s="48"/>
      <c r="E66" s="48"/>
      <c r="F66" s="1"/>
      <c r="G66" s="1"/>
    </row>
    <row r="67" spans="1:7" ht="15.75" customHeight="1">
      <c r="A67" s="47"/>
      <c r="B67" s="48"/>
      <c r="C67" s="48"/>
      <c r="D67" s="48"/>
      <c r="E67" s="48"/>
      <c r="F67" s="1"/>
      <c r="G67" s="1"/>
    </row>
    <row r="68" spans="1:7" ht="15.75" customHeight="1">
      <c r="A68" s="47"/>
      <c r="B68" s="48"/>
      <c r="C68" s="48"/>
      <c r="D68" s="48"/>
      <c r="E68" s="48"/>
      <c r="F68" s="1"/>
      <c r="G68" s="1"/>
    </row>
    <row r="69" spans="1:7" ht="15.75" customHeight="1">
      <c r="A69" s="47"/>
      <c r="B69" s="48"/>
      <c r="C69" s="48"/>
      <c r="D69" s="48"/>
      <c r="E69" s="48"/>
      <c r="F69" s="1"/>
      <c r="G69" s="1"/>
    </row>
    <row r="70" spans="1:7" ht="15.75" customHeight="1">
      <c r="A70" s="47"/>
      <c r="B70" s="48"/>
      <c r="C70" s="48"/>
      <c r="D70" s="48"/>
      <c r="E70" s="48"/>
      <c r="F70" s="1"/>
      <c r="G70" s="1"/>
    </row>
    <row r="71" spans="1:7" ht="15.75" customHeight="1">
      <c r="A71" s="47"/>
      <c r="B71" s="48"/>
      <c r="C71" s="48"/>
      <c r="D71" s="48"/>
      <c r="E71" s="48"/>
      <c r="F71" s="1"/>
      <c r="G71" s="1"/>
    </row>
    <row r="72" spans="1:7" ht="15.75" customHeight="1">
      <c r="A72" s="47"/>
      <c r="B72" s="48"/>
      <c r="C72" s="48"/>
      <c r="D72" s="48"/>
      <c r="E72" s="48"/>
      <c r="F72" s="1"/>
      <c r="G72" s="1"/>
    </row>
    <row r="73" spans="1:7" ht="15.75" customHeight="1">
      <c r="A73" s="47"/>
      <c r="B73" s="48"/>
      <c r="C73" s="48"/>
      <c r="D73" s="48"/>
      <c r="E73" s="48"/>
      <c r="F73" s="1"/>
      <c r="G73" s="1"/>
    </row>
    <row r="74" spans="1:7" ht="15.75" customHeight="1">
      <c r="A74" s="47"/>
      <c r="B74" s="48"/>
      <c r="C74" s="48"/>
      <c r="D74" s="48"/>
      <c r="E74" s="48"/>
      <c r="F74" s="1"/>
      <c r="G74" s="1"/>
    </row>
    <row r="75" spans="1:7" ht="15.75" customHeight="1">
      <c r="A75" s="47"/>
      <c r="B75" s="48"/>
      <c r="C75" s="48"/>
      <c r="D75" s="48"/>
      <c r="E75" s="48"/>
      <c r="F75" s="1"/>
      <c r="G75" s="1"/>
    </row>
    <row r="76" spans="1:7" ht="15.75" customHeight="1">
      <c r="A76" s="47"/>
      <c r="B76" s="48"/>
      <c r="C76" s="48"/>
      <c r="D76" s="48"/>
      <c r="E76" s="48"/>
      <c r="F76" s="1"/>
      <c r="G76" s="1"/>
    </row>
    <row r="77" spans="1:7" ht="15.75" customHeight="1">
      <c r="A77" s="47"/>
      <c r="B77" s="48"/>
      <c r="C77" s="48"/>
      <c r="D77" s="48"/>
      <c r="E77" s="48"/>
      <c r="F77" s="1"/>
      <c r="G77" s="1"/>
    </row>
    <row r="78" spans="1:7" ht="15.75" customHeight="1">
      <c r="A78" s="47"/>
      <c r="B78" s="48"/>
      <c r="C78" s="48"/>
      <c r="D78" s="48"/>
      <c r="E78" s="48"/>
      <c r="F78" s="1"/>
      <c r="G78" s="1"/>
    </row>
    <row r="79" spans="1:7" ht="15.75" customHeight="1">
      <c r="A79" s="47"/>
      <c r="B79" s="48"/>
      <c r="C79" s="48"/>
      <c r="D79" s="48"/>
      <c r="E79" s="48"/>
      <c r="F79" s="1"/>
      <c r="G79" s="1"/>
    </row>
    <row r="80" spans="1:7" ht="15.75" customHeight="1">
      <c r="A80" s="47"/>
      <c r="B80" s="48"/>
      <c r="C80" s="48"/>
      <c r="D80" s="48"/>
      <c r="E80" s="48"/>
      <c r="F80" s="1"/>
      <c r="G80" s="1"/>
    </row>
    <row r="81" spans="1:7" ht="15.75" customHeight="1">
      <c r="A81" s="47"/>
      <c r="B81" s="48"/>
      <c r="C81" s="48"/>
      <c r="D81" s="48"/>
      <c r="E81" s="48"/>
      <c r="F81" s="1"/>
      <c r="G81" s="1"/>
    </row>
    <row r="82" spans="1:7" ht="15.75" customHeight="1">
      <c r="A82" s="47"/>
      <c r="B82" s="48"/>
      <c r="C82" s="48"/>
      <c r="D82" s="48"/>
      <c r="E82" s="48"/>
      <c r="F82" s="1"/>
      <c r="G82" s="1"/>
    </row>
    <row r="83" spans="1:7" ht="15.75" customHeight="1">
      <c r="A83" s="47"/>
      <c r="B83" s="48"/>
      <c r="C83" s="48"/>
      <c r="D83" s="48"/>
      <c r="E83" s="48"/>
      <c r="F83" s="1"/>
      <c r="G83" s="1"/>
    </row>
    <row r="84" spans="1:7" ht="15.75" customHeight="1">
      <c r="A84" s="47"/>
      <c r="B84" s="48"/>
      <c r="C84" s="48"/>
      <c r="D84" s="48"/>
      <c r="E84" s="48"/>
      <c r="F84" s="1"/>
      <c r="G84" s="1"/>
    </row>
    <row r="85" spans="1:7" ht="15.75" customHeight="1">
      <c r="A85" s="47"/>
      <c r="B85" s="48"/>
      <c r="C85" s="48"/>
      <c r="D85" s="48"/>
      <c r="E85" s="48"/>
      <c r="F85" s="1"/>
      <c r="G85" s="1"/>
    </row>
    <row r="86" spans="1:7" ht="15.75" customHeight="1">
      <c r="A86" s="47"/>
      <c r="B86" s="48"/>
      <c r="C86" s="48"/>
      <c r="D86" s="48"/>
      <c r="E86" s="48"/>
      <c r="F86" s="1"/>
      <c r="G86" s="1"/>
    </row>
    <row r="87" spans="1:7" ht="15.75" customHeight="1">
      <c r="A87" s="47"/>
      <c r="B87" s="48"/>
      <c r="C87" s="48"/>
      <c r="D87" s="48"/>
      <c r="E87" s="48"/>
      <c r="F87" s="1"/>
      <c r="G87" s="1"/>
    </row>
    <row r="88" spans="1:7" ht="15.75" customHeight="1">
      <c r="A88" s="47"/>
      <c r="B88" s="48"/>
      <c r="C88" s="48"/>
      <c r="D88" s="48"/>
      <c r="E88" s="48"/>
      <c r="F88" s="1"/>
      <c r="G88" s="1"/>
    </row>
    <row r="89" spans="1:7" ht="15.75" customHeight="1">
      <c r="A89" s="47"/>
      <c r="B89" s="48"/>
      <c r="C89" s="48"/>
      <c r="D89" s="48"/>
      <c r="E89" s="48"/>
      <c r="F89" s="1"/>
      <c r="G89" s="1"/>
    </row>
    <row r="90" spans="1:7" ht="15.75" customHeight="1">
      <c r="A90" s="47"/>
      <c r="B90" s="48"/>
      <c r="C90" s="48"/>
      <c r="D90" s="48"/>
      <c r="E90" s="48"/>
      <c r="F90" s="1"/>
      <c r="G90" s="1"/>
    </row>
    <row r="91" spans="1:7" ht="15.75" customHeight="1">
      <c r="A91" s="47"/>
      <c r="B91" s="48"/>
      <c r="C91" s="48"/>
      <c r="D91" s="48"/>
      <c r="E91" s="48"/>
      <c r="F91" s="1"/>
      <c r="G91" s="1"/>
    </row>
    <row r="92" spans="1:7" ht="15.75" customHeight="1">
      <c r="A92" s="47"/>
      <c r="B92" s="48"/>
      <c r="C92" s="48"/>
      <c r="D92" s="48"/>
      <c r="E92" s="48"/>
      <c r="F92" s="1"/>
      <c r="G92" s="1"/>
    </row>
    <row r="93" spans="1:7" ht="15.75" customHeight="1">
      <c r="A93" s="47"/>
      <c r="B93" s="48"/>
      <c r="C93" s="48"/>
      <c r="D93" s="48"/>
      <c r="E93" s="48"/>
      <c r="F93" s="1"/>
      <c r="G93" s="1"/>
    </row>
    <row r="94" spans="1:7" ht="15.75" customHeight="1">
      <c r="A94" s="47"/>
      <c r="B94" s="48"/>
      <c r="C94" s="48"/>
      <c r="D94" s="48"/>
      <c r="E94" s="48"/>
      <c r="F94" s="1"/>
      <c r="G94" s="1"/>
    </row>
    <row r="95" spans="1:7" ht="15.75" customHeight="1">
      <c r="A95" s="47"/>
      <c r="B95" s="48"/>
      <c r="C95" s="48"/>
      <c r="D95" s="48"/>
      <c r="E95" s="48"/>
      <c r="F95" s="1"/>
      <c r="G95" s="1"/>
    </row>
    <row r="96" spans="1:7" ht="15.75" customHeight="1">
      <c r="A96" s="47"/>
      <c r="B96" s="48"/>
      <c r="C96" s="48"/>
      <c r="D96" s="48"/>
      <c r="E96" s="48"/>
      <c r="F96" s="1"/>
      <c r="G96" s="1"/>
    </row>
    <row r="97" spans="1:7" ht="15.75" customHeight="1">
      <c r="A97" s="47"/>
      <c r="B97" s="48"/>
      <c r="C97" s="48"/>
      <c r="D97" s="48"/>
      <c r="E97" s="48"/>
      <c r="F97" s="1"/>
      <c r="G97" s="1"/>
    </row>
    <row r="98" spans="1:7" ht="15.75" customHeight="1">
      <c r="A98" s="47"/>
      <c r="B98" s="48"/>
      <c r="C98" s="48"/>
      <c r="D98" s="48"/>
      <c r="E98" s="48"/>
      <c r="F98" s="1"/>
      <c r="G98" s="1"/>
    </row>
    <row r="99" spans="1:7" ht="15.75" customHeight="1">
      <c r="A99" s="47"/>
      <c r="B99" s="48"/>
      <c r="C99" s="48"/>
      <c r="D99" s="48"/>
      <c r="E99" s="48"/>
      <c r="F99" s="1"/>
      <c r="G99" s="1"/>
    </row>
    <row r="100" spans="1:7" ht="15.75" customHeight="1">
      <c r="A100" s="47"/>
      <c r="B100" s="48"/>
      <c r="C100" s="48"/>
      <c r="D100" s="48"/>
      <c r="E100" s="48"/>
      <c r="F100" s="1"/>
      <c r="G100" s="1"/>
    </row>
    <row r="101" spans="1:7" ht="15.75" customHeight="1">
      <c r="A101" s="47"/>
      <c r="B101" s="48"/>
      <c r="C101" s="48"/>
      <c r="D101" s="48"/>
      <c r="E101" s="48"/>
      <c r="F101" s="1"/>
      <c r="G101" s="1"/>
    </row>
    <row r="102" spans="1:7" ht="15.75" customHeight="1">
      <c r="A102" s="47"/>
      <c r="B102" s="48"/>
      <c r="C102" s="48"/>
      <c r="D102" s="48"/>
      <c r="E102" s="48"/>
      <c r="F102" s="1"/>
      <c r="G102" s="1"/>
    </row>
    <row r="103" spans="1:7" ht="15.75" customHeight="1">
      <c r="A103" s="47"/>
      <c r="B103" s="48"/>
      <c r="C103" s="48"/>
      <c r="D103" s="48"/>
      <c r="E103" s="48"/>
      <c r="F103" s="1"/>
      <c r="G103" s="1"/>
    </row>
    <row r="104" spans="1:7" ht="15.75" customHeight="1">
      <c r="A104" s="47"/>
      <c r="B104" s="48"/>
      <c r="C104" s="48"/>
      <c r="D104" s="48"/>
      <c r="E104" s="48"/>
      <c r="F104" s="1"/>
      <c r="G104" s="1"/>
    </row>
    <row r="105" spans="1:7" ht="15.75" customHeight="1">
      <c r="A105" s="47"/>
      <c r="B105" s="48"/>
      <c r="C105" s="48"/>
      <c r="D105" s="48"/>
      <c r="E105" s="48"/>
      <c r="F105" s="1"/>
      <c r="G105" s="1"/>
    </row>
    <row r="106" spans="1:7" ht="15.75" customHeight="1">
      <c r="A106" s="47"/>
      <c r="B106" s="48"/>
      <c r="C106" s="48"/>
      <c r="D106" s="48"/>
      <c r="E106" s="48"/>
      <c r="F106" s="1"/>
      <c r="G106" s="1"/>
    </row>
    <row r="107" spans="1:7" ht="15.75" customHeight="1">
      <c r="A107" s="47"/>
      <c r="B107" s="48"/>
      <c r="C107" s="48"/>
      <c r="D107" s="48"/>
      <c r="E107" s="48"/>
      <c r="F107" s="1"/>
      <c r="G107" s="1"/>
    </row>
    <row r="108" spans="1:7" ht="15.75" customHeight="1">
      <c r="A108" s="47"/>
      <c r="B108" s="48"/>
      <c r="C108" s="48"/>
      <c r="D108" s="48"/>
      <c r="E108" s="48"/>
      <c r="F108" s="1"/>
      <c r="G108" s="1"/>
    </row>
    <row r="109" spans="1:7" ht="15.75" customHeight="1">
      <c r="A109" s="47"/>
      <c r="B109" s="48"/>
      <c r="C109" s="48"/>
      <c r="D109" s="48"/>
      <c r="E109" s="48"/>
      <c r="F109" s="1"/>
      <c r="G109" s="1"/>
    </row>
    <row r="110" spans="1:7" ht="15.75" customHeight="1">
      <c r="A110" s="47"/>
      <c r="B110" s="48"/>
      <c r="C110" s="48"/>
      <c r="D110" s="48"/>
      <c r="E110" s="48"/>
      <c r="F110" s="1"/>
      <c r="G110" s="1"/>
    </row>
    <row r="111" spans="1:7" ht="15.75" customHeight="1">
      <c r="A111" s="47"/>
      <c r="B111" s="48"/>
      <c r="C111" s="48"/>
      <c r="D111" s="48"/>
      <c r="E111" s="48"/>
      <c r="F111" s="1"/>
      <c r="G111" s="1"/>
    </row>
    <row r="112" spans="1:7" ht="15.75" customHeight="1">
      <c r="A112" s="47"/>
      <c r="B112" s="48"/>
      <c r="C112" s="48"/>
      <c r="D112" s="48"/>
      <c r="E112" s="48"/>
      <c r="F112" s="1"/>
      <c r="G112" s="1"/>
    </row>
    <row r="113" spans="1:7" ht="15.75" customHeight="1">
      <c r="A113" s="47"/>
      <c r="B113" s="48"/>
      <c r="C113" s="48"/>
      <c r="D113" s="48"/>
      <c r="E113" s="48"/>
      <c r="F113" s="1"/>
      <c r="G113" s="1"/>
    </row>
    <row r="114" spans="1:7" ht="15.75" customHeight="1">
      <c r="A114" s="47"/>
      <c r="B114" s="48"/>
      <c r="C114" s="48"/>
      <c r="D114" s="48"/>
      <c r="E114" s="48"/>
      <c r="F114" s="1"/>
      <c r="G114" s="1"/>
    </row>
    <row r="115" spans="1:7" ht="15.75" customHeight="1">
      <c r="A115" s="47"/>
      <c r="B115" s="48"/>
      <c r="C115" s="48"/>
      <c r="D115" s="48"/>
      <c r="E115" s="48"/>
      <c r="F115" s="1"/>
      <c r="G115" s="1"/>
    </row>
    <row r="116" spans="1:7" ht="15.75" customHeight="1">
      <c r="A116" s="47"/>
      <c r="B116" s="48"/>
      <c r="C116" s="48"/>
      <c r="D116" s="48"/>
      <c r="E116" s="48"/>
      <c r="F116" s="1"/>
      <c r="G116" s="1"/>
    </row>
    <row r="117" spans="1:7" ht="15.75" customHeight="1">
      <c r="A117" s="47"/>
      <c r="B117" s="48"/>
      <c r="C117" s="48"/>
      <c r="D117" s="48"/>
      <c r="E117" s="48"/>
      <c r="F117" s="1"/>
      <c r="G117" s="1"/>
    </row>
    <row r="118" spans="1:7" ht="15.75" customHeight="1">
      <c r="A118" s="47"/>
      <c r="B118" s="48"/>
      <c r="C118" s="48"/>
      <c r="D118" s="48"/>
      <c r="E118" s="48"/>
      <c r="F118" s="1"/>
      <c r="G118" s="1"/>
    </row>
    <row r="119" spans="1:7" ht="15.75" customHeight="1">
      <c r="A119" s="47"/>
      <c r="B119" s="48"/>
      <c r="C119" s="48"/>
      <c r="D119" s="48"/>
      <c r="E119" s="48"/>
      <c r="F119" s="1"/>
      <c r="G119" s="1"/>
    </row>
    <row r="120" spans="1:7" ht="15.75" customHeight="1">
      <c r="A120" s="47"/>
      <c r="B120" s="48"/>
      <c r="C120" s="48"/>
      <c r="D120" s="48"/>
      <c r="E120" s="48"/>
      <c r="F120" s="1"/>
      <c r="G120" s="1"/>
    </row>
    <row r="121" spans="1:7" ht="15.75" customHeight="1">
      <c r="A121" s="47"/>
      <c r="B121" s="48"/>
      <c r="C121" s="48"/>
      <c r="D121" s="48"/>
      <c r="E121" s="48"/>
      <c r="F121" s="1"/>
      <c r="G121" s="1"/>
    </row>
    <row r="122" spans="1:7" ht="15.75" customHeight="1">
      <c r="A122" s="47"/>
      <c r="B122" s="48"/>
      <c r="C122" s="48"/>
      <c r="D122" s="48"/>
      <c r="E122" s="48"/>
      <c r="F122" s="1"/>
      <c r="G122" s="1"/>
    </row>
    <row r="123" spans="1:7" ht="15.75" customHeight="1">
      <c r="A123" s="47"/>
      <c r="B123" s="48"/>
      <c r="C123" s="48"/>
      <c r="D123" s="48"/>
      <c r="E123" s="48"/>
      <c r="F123" s="1"/>
      <c r="G123" s="1"/>
    </row>
    <row r="124" spans="1:7" ht="15.75" customHeight="1">
      <c r="A124" s="47"/>
      <c r="B124" s="48"/>
      <c r="C124" s="48"/>
      <c r="D124" s="48"/>
      <c r="E124" s="48"/>
      <c r="F124" s="1"/>
      <c r="G124" s="1"/>
    </row>
    <row r="125" spans="1:7" ht="15.75" customHeight="1">
      <c r="A125" s="47"/>
      <c r="B125" s="48"/>
      <c r="C125" s="48"/>
      <c r="D125" s="48"/>
      <c r="E125" s="48"/>
      <c r="F125" s="1"/>
      <c r="G125" s="1"/>
    </row>
    <row r="126" spans="1:7" ht="15.75" customHeight="1">
      <c r="A126" s="47"/>
      <c r="B126" s="48"/>
      <c r="C126" s="48"/>
      <c r="D126" s="48"/>
      <c r="E126" s="48"/>
      <c r="F126" s="1"/>
      <c r="G126" s="1"/>
    </row>
    <row r="127" spans="1:7" ht="15.75" customHeight="1">
      <c r="A127" s="47"/>
      <c r="B127" s="48"/>
      <c r="C127" s="48"/>
      <c r="D127" s="48"/>
      <c r="E127" s="48"/>
      <c r="F127" s="1"/>
      <c r="G127" s="1"/>
    </row>
    <row r="128" spans="1:7" ht="15.75" customHeight="1">
      <c r="A128" s="47"/>
      <c r="B128" s="48"/>
      <c r="C128" s="48"/>
      <c r="D128" s="48"/>
      <c r="E128" s="48"/>
      <c r="F128" s="1"/>
      <c r="G128" s="1"/>
    </row>
    <row r="129" spans="1:7" ht="15.75" customHeight="1">
      <c r="A129" s="47"/>
      <c r="B129" s="48"/>
      <c r="C129" s="48"/>
      <c r="D129" s="48"/>
      <c r="E129" s="48"/>
      <c r="F129" s="1"/>
      <c r="G129" s="1"/>
    </row>
    <row r="130" spans="1:7" ht="15.75" customHeight="1">
      <c r="A130" s="47"/>
      <c r="B130" s="48"/>
      <c r="C130" s="48"/>
      <c r="D130" s="48"/>
      <c r="E130" s="48"/>
      <c r="F130" s="1"/>
      <c r="G130" s="1"/>
    </row>
    <row r="131" spans="1:7" ht="15.75" customHeight="1">
      <c r="A131" s="47"/>
      <c r="B131" s="48"/>
      <c r="C131" s="48"/>
      <c r="D131" s="48"/>
      <c r="E131" s="48"/>
      <c r="F131" s="1"/>
      <c r="G131" s="1"/>
    </row>
    <row r="132" spans="1:7" ht="15.75" customHeight="1">
      <c r="A132" s="47"/>
      <c r="B132" s="48"/>
      <c r="C132" s="48"/>
      <c r="D132" s="48"/>
      <c r="E132" s="48"/>
      <c r="F132" s="1"/>
      <c r="G132" s="1"/>
    </row>
    <row r="133" spans="1:7" ht="15.75" customHeight="1">
      <c r="A133" s="47"/>
      <c r="B133" s="48"/>
      <c r="C133" s="48"/>
      <c r="D133" s="48"/>
      <c r="E133" s="48"/>
      <c r="F133" s="1"/>
      <c r="G133" s="1"/>
    </row>
    <row r="134" spans="1:7" ht="15.75" customHeight="1">
      <c r="A134" s="47"/>
      <c r="B134" s="48"/>
      <c r="C134" s="48"/>
      <c r="D134" s="48"/>
      <c r="E134" s="48"/>
      <c r="F134" s="1"/>
      <c r="G134" s="1"/>
    </row>
    <row r="135" spans="1:7" ht="15.75" customHeight="1">
      <c r="A135" s="47"/>
      <c r="B135" s="48"/>
      <c r="C135" s="48"/>
      <c r="D135" s="48"/>
      <c r="E135" s="48"/>
      <c r="F135" s="1"/>
      <c r="G135" s="1"/>
    </row>
    <row r="136" spans="1:7" ht="15.75" customHeight="1">
      <c r="A136" s="47"/>
      <c r="B136" s="48"/>
      <c r="C136" s="48"/>
      <c r="D136" s="48"/>
      <c r="E136" s="48"/>
      <c r="F136" s="1"/>
      <c r="G136" s="1"/>
    </row>
    <row r="137" spans="1:7" ht="15.75" customHeight="1">
      <c r="A137" s="47"/>
      <c r="B137" s="48"/>
      <c r="C137" s="48"/>
      <c r="D137" s="48"/>
      <c r="E137" s="48"/>
      <c r="F137" s="1"/>
      <c r="G137" s="1"/>
    </row>
    <row r="138" spans="1:7" ht="15.75" customHeight="1">
      <c r="A138" s="47"/>
      <c r="B138" s="48"/>
      <c r="C138" s="48"/>
      <c r="D138" s="48"/>
      <c r="E138" s="48"/>
      <c r="F138" s="1"/>
      <c r="G138" s="1"/>
    </row>
    <row r="139" spans="1:7" ht="15.75" customHeight="1">
      <c r="A139" s="47"/>
      <c r="B139" s="48"/>
      <c r="C139" s="48"/>
      <c r="D139" s="48"/>
      <c r="E139" s="48"/>
      <c r="F139" s="1"/>
      <c r="G139" s="1"/>
    </row>
    <row r="140" spans="1:7" ht="15.75" customHeight="1">
      <c r="A140" s="47"/>
      <c r="B140" s="48"/>
      <c r="C140" s="48"/>
      <c r="D140" s="48"/>
      <c r="E140" s="48"/>
      <c r="F140" s="1"/>
      <c r="G140" s="1"/>
    </row>
    <row r="141" spans="1:7" ht="15.75" customHeight="1">
      <c r="A141" s="47"/>
      <c r="B141" s="48"/>
      <c r="C141" s="48"/>
      <c r="D141" s="48"/>
      <c r="E141" s="48"/>
      <c r="F141" s="1"/>
      <c r="G141" s="1"/>
    </row>
    <row r="142" spans="1:7" ht="15.75" customHeight="1">
      <c r="A142" s="47"/>
      <c r="B142" s="48"/>
      <c r="C142" s="48"/>
      <c r="D142" s="48"/>
      <c r="E142" s="48"/>
      <c r="F142" s="1"/>
      <c r="G142" s="1"/>
    </row>
    <row r="143" spans="1:7" ht="15.75" customHeight="1">
      <c r="A143" s="47"/>
      <c r="B143" s="48"/>
      <c r="C143" s="48"/>
      <c r="D143" s="48"/>
      <c r="E143" s="48"/>
      <c r="F143" s="1"/>
      <c r="G143" s="1"/>
    </row>
    <row r="144" spans="1:7" ht="15.75" customHeight="1">
      <c r="A144" s="47"/>
      <c r="B144" s="48"/>
      <c r="C144" s="48"/>
      <c r="D144" s="48"/>
      <c r="E144" s="48"/>
      <c r="F144" s="1"/>
      <c r="G144" s="1"/>
    </row>
    <row r="145" spans="1:7" ht="15.75" customHeight="1">
      <c r="A145" s="47"/>
      <c r="B145" s="48"/>
      <c r="C145" s="48"/>
      <c r="D145" s="48"/>
      <c r="E145" s="48"/>
      <c r="F145" s="1"/>
      <c r="G145" s="1"/>
    </row>
    <row r="146" spans="1:7" ht="15.75" customHeight="1">
      <c r="A146" s="47"/>
      <c r="B146" s="48"/>
      <c r="C146" s="48"/>
      <c r="D146" s="48"/>
      <c r="E146" s="48"/>
      <c r="F146" s="1"/>
      <c r="G146" s="1"/>
    </row>
    <row r="147" spans="1:7" ht="15.75" customHeight="1">
      <c r="A147" s="47"/>
      <c r="B147" s="48"/>
      <c r="C147" s="48"/>
      <c r="D147" s="48"/>
      <c r="E147" s="48"/>
      <c r="F147" s="1"/>
      <c r="G147" s="1"/>
    </row>
    <row r="148" spans="1:7" ht="15.75" customHeight="1">
      <c r="A148" s="47"/>
      <c r="B148" s="48"/>
      <c r="C148" s="48"/>
      <c r="D148" s="48"/>
      <c r="E148" s="48"/>
      <c r="F148" s="1"/>
      <c r="G148" s="1"/>
    </row>
    <row r="149" spans="1:7" ht="15.75" customHeight="1">
      <c r="A149" s="47"/>
      <c r="B149" s="48"/>
      <c r="C149" s="48"/>
      <c r="D149" s="48"/>
      <c r="E149" s="48"/>
      <c r="F149" s="1"/>
      <c r="G149" s="1"/>
    </row>
    <row r="150" spans="1:7" ht="15.75" customHeight="1">
      <c r="A150" s="47"/>
      <c r="B150" s="48"/>
      <c r="C150" s="48"/>
      <c r="D150" s="48"/>
      <c r="E150" s="48"/>
      <c r="F150" s="1"/>
      <c r="G150" s="1"/>
    </row>
    <row r="151" spans="1:7" ht="15.75" customHeight="1">
      <c r="A151" s="47"/>
      <c r="B151" s="48"/>
      <c r="C151" s="48"/>
      <c r="D151" s="48"/>
      <c r="E151" s="48"/>
      <c r="F151" s="1"/>
      <c r="G151" s="1"/>
    </row>
    <row r="152" spans="1:7" ht="15.75" customHeight="1">
      <c r="A152" s="47"/>
      <c r="B152" s="48"/>
      <c r="C152" s="48"/>
      <c r="D152" s="48"/>
      <c r="E152" s="48"/>
      <c r="F152" s="1"/>
      <c r="G152" s="1"/>
    </row>
    <row r="153" spans="1:7" ht="15.75" customHeight="1">
      <c r="A153" s="47"/>
      <c r="B153" s="48"/>
      <c r="C153" s="48"/>
      <c r="D153" s="48"/>
      <c r="E153" s="48"/>
      <c r="F153" s="1"/>
      <c r="G153" s="1"/>
    </row>
    <row r="154" spans="1:7" ht="15.75" customHeight="1">
      <c r="A154" s="47"/>
      <c r="B154" s="48"/>
      <c r="C154" s="48"/>
      <c r="D154" s="48"/>
      <c r="E154" s="48"/>
      <c r="F154" s="1"/>
      <c r="G154" s="1"/>
    </row>
    <row r="155" spans="1:7" ht="15.75" customHeight="1">
      <c r="A155" s="47"/>
      <c r="B155" s="48"/>
      <c r="C155" s="48"/>
      <c r="D155" s="48"/>
      <c r="E155" s="48"/>
      <c r="F155" s="1"/>
      <c r="G155" s="1"/>
    </row>
    <row r="156" spans="1:7" ht="15.75" customHeight="1">
      <c r="A156" s="47"/>
      <c r="B156" s="48"/>
      <c r="C156" s="48"/>
      <c r="D156" s="48"/>
      <c r="E156" s="48"/>
      <c r="F156" s="1"/>
      <c r="G156" s="1"/>
    </row>
    <row r="157" spans="1:7" ht="15.75" customHeight="1">
      <c r="A157" s="47"/>
      <c r="B157" s="48"/>
      <c r="C157" s="48"/>
      <c r="D157" s="48"/>
      <c r="E157" s="48"/>
      <c r="F157" s="1"/>
      <c r="G157" s="1"/>
    </row>
    <row r="158" spans="1:7" ht="15.75" customHeight="1">
      <c r="A158" s="47"/>
      <c r="B158" s="48"/>
      <c r="C158" s="48"/>
      <c r="D158" s="48"/>
      <c r="E158" s="48"/>
      <c r="F158" s="1"/>
      <c r="G158" s="1"/>
    </row>
    <row r="159" spans="1:7" ht="15.75" customHeight="1">
      <c r="A159" s="47"/>
      <c r="B159" s="48"/>
      <c r="C159" s="48"/>
      <c r="D159" s="48"/>
      <c r="E159" s="48"/>
      <c r="F159" s="1"/>
      <c r="G159" s="1"/>
    </row>
    <row r="160" spans="1:7" ht="15.75" customHeight="1">
      <c r="A160" s="47"/>
      <c r="B160" s="48"/>
      <c r="C160" s="48"/>
      <c r="D160" s="48"/>
      <c r="E160" s="48"/>
      <c r="F160" s="1"/>
      <c r="G160" s="1"/>
    </row>
    <row r="161" spans="1:7" ht="15.75" customHeight="1">
      <c r="A161" s="47"/>
      <c r="B161" s="48"/>
      <c r="C161" s="48"/>
      <c r="D161" s="48"/>
      <c r="E161" s="48"/>
      <c r="F161" s="1"/>
      <c r="G161" s="1"/>
    </row>
    <row r="162" spans="1:7" ht="15.75" customHeight="1">
      <c r="A162" s="47"/>
      <c r="B162" s="48"/>
      <c r="C162" s="48"/>
      <c r="D162" s="48"/>
      <c r="E162" s="48"/>
      <c r="F162" s="1"/>
      <c r="G162" s="1"/>
    </row>
    <row r="163" spans="1:7" ht="15.75" customHeight="1">
      <c r="A163" s="47"/>
      <c r="B163" s="48"/>
      <c r="C163" s="48"/>
      <c r="D163" s="48"/>
      <c r="E163" s="48"/>
      <c r="F163" s="1"/>
      <c r="G163" s="1"/>
    </row>
    <row r="164" spans="1:7" ht="15.75" customHeight="1">
      <c r="A164" s="47"/>
      <c r="B164" s="48"/>
      <c r="C164" s="48"/>
      <c r="D164" s="48"/>
      <c r="E164" s="48"/>
      <c r="F164" s="1"/>
      <c r="G164" s="1"/>
    </row>
    <row r="165" spans="1:7" ht="15.75" customHeight="1">
      <c r="A165" s="47"/>
      <c r="B165" s="48"/>
      <c r="C165" s="48"/>
      <c r="D165" s="48"/>
      <c r="E165" s="48"/>
      <c r="F165" s="1"/>
      <c r="G165" s="1"/>
    </row>
    <row r="166" spans="1:7" ht="15.75" customHeight="1">
      <c r="A166" s="47"/>
      <c r="B166" s="48"/>
      <c r="C166" s="48"/>
      <c r="D166" s="48"/>
      <c r="E166" s="48"/>
      <c r="F166" s="1"/>
      <c r="G166" s="1"/>
    </row>
    <row r="167" spans="1:7" ht="15.75" customHeight="1">
      <c r="A167" s="47"/>
      <c r="B167" s="48"/>
      <c r="C167" s="48"/>
      <c r="D167" s="48"/>
      <c r="E167" s="48"/>
      <c r="F167" s="1"/>
      <c r="G167" s="1"/>
    </row>
    <row r="168" spans="1:7" ht="15.75" customHeight="1">
      <c r="A168" s="47"/>
      <c r="B168" s="48"/>
      <c r="C168" s="48"/>
      <c r="D168" s="48"/>
      <c r="E168" s="48"/>
      <c r="F168" s="1"/>
      <c r="G168" s="1"/>
    </row>
    <row r="169" spans="1:7" ht="15.75" customHeight="1">
      <c r="A169" s="47"/>
      <c r="B169" s="48"/>
      <c r="C169" s="48"/>
      <c r="D169" s="48"/>
      <c r="E169" s="48"/>
      <c r="F169" s="1"/>
      <c r="G169" s="1"/>
    </row>
    <row r="170" spans="1:7" ht="15.75" customHeight="1">
      <c r="A170" s="47"/>
      <c r="B170" s="48"/>
      <c r="C170" s="48"/>
      <c r="D170" s="48"/>
      <c r="E170" s="48"/>
      <c r="F170" s="1"/>
      <c r="G170" s="1"/>
    </row>
    <row r="171" spans="1:7" ht="15.75" customHeight="1">
      <c r="A171" s="47"/>
      <c r="B171" s="48"/>
      <c r="C171" s="48"/>
      <c r="D171" s="48"/>
      <c r="E171" s="48"/>
      <c r="F171" s="1"/>
      <c r="G171" s="1"/>
    </row>
    <row r="172" spans="1:7" ht="15.75" customHeight="1">
      <c r="A172" s="47"/>
      <c r="B172" s="48"/>
      <c r="C172" s="48"/>
      <c r="D172" s="48"/>
      <c r="E172" s="48"/>
      <c r="F172" s="1"/>
      <c r="G172" s="1"/>
    </row>
    <row r="173" spans="1:7" ht="15.75" customHeight="1">
      <c r="A173" s="47"/>
      <c r="B173" s="48"/>
      <c r="C173" s="48"/>
      <c r="D173" s="48"/>
      <c r="E173" s="48"/>
      <c r="F173" s="1"/>
      <c r="G173" s="1"/>
    </row>
    <row r="174" spans="1:7" ht="15.75" customHeight="1">
      <c r="A174" s="47"/>
      <c r="B174" s="48"/>
      <c r="C174" s="48"/>
      <c r="D174" s="48"/>
      <c r="E174" s="48"/>
      <c r="F174" s="1"/>
      <c r="G174" s="1"/>
    </row>
    <row r="175" spans="1:7" ht="15.75" customHeight="1">
      <c r="A175" s="47"/>
      <c r="B175" s="48"/>
      <c r="C175" s="48"/>
      <c r="D175" s="48"/>
      <c r="E175" s="48"/>
      <c r="F175" s="1"/>
      <c r="G175" s="1"/>
    </row>
    <row r="176" spans="1:7" ht="15.75" customHeight="1">
      <c r="A176" s="47"/>
      <c r="B176" s="48"/>
      <c r="C176" s="48"/>
      <c r="D176" s="48"/>
      <c r="E176" s="48"/>
      <c r="F176" s="1"/>
      <c r="G176" s="1"/>
    </row>
    <row r="177" spans="1:7" ht="15.75" customHeight="1">
      <c r="A177" s="47"/>
      <c r="B177" s="48"/>
      <c r="C177" s="48"/>
      <c r="D177" s="48"/>
      <c r="E177" s="48"/>
      <c r="F177" s="1"/>
      <c r="G177" s="1"/>
    </row>
    <row r="178" spans="1:7" ht="15.75" customHeight="1">
      <c r="A178" s="47"/>
      <c r="B178" s="48"/>
      <c r="C178" s="48"/>
      <c r="D178" s="48"/>
      <c r="E178" s="48"/>
      <c r="F178" s="1"/>
      <c r="G178" s="1"/>
    </row>
    <row r="179" spans="1:7" ht="15.75" customHeight="1">
      <c r="A179" s="47"/>
      <c r="B179" s="48"/>
      <c r="C179" s="48"/>
      <c r="D179" s="48"/>
      <c r="E179" s="48"/>
      <c r="F179" s="1"/>
      <c r="G179" s="1"/>
    </row>
    <row r="180" spans="1:7" ht="15.75" customHeight="1">
      <c r="A180" s="47"/>
      <c r="B180" s="48"/>
      <c r="C180" s="48"/>
      <c r="D180" s="48"/>
      <c r="E180" s="48"/>
      <c r="F180" s="1"/>
      <c r="G180" s="1"/>
    </row>
    <row r="181" spans="1:7" ht="15.75" customHeight="1">
      <c r="A181" s="47"/>
      <c r="B181" s="48"/>
      <c r="C181" s="48"/>
      <c r="D181" s="48"/>
      <c r="E181" s="48"/>
      <c r="F181" s="1"/>
      <c r="G181" s="1"/>
    </row>
    <row r="182" spans="1:7" ht="15.75" customHeight="1">
      <c r="A182" s="47"/>
      <c r="B182" s="48"/>
      <c r="C182" s="48"/>
      <c r="D182" s="48"/>
      <c r="E182" s="48"/>
      <c r="F182" s="1"/>
      <c r="G182" s="1"/>
    </row>
    <row r="183" spans="1:7" ht="15.75" customHeight="1">
      <c r="A183" s="47"/>
      <c r="B183" s="48"/>
      <c r="C183" s="48"/>
      <c r="D183" s="48"/>
      <c r="E183" s="48"/>
      <c r="F183" s="1"/>
      <c r="G183" s="1"/>
    </row>
    <row r="184" spans="1:7" ht="15.75" customHeight="1">
      <c r="A184" s="47"/>
      <c r="B184" s="48"/>
      <c r="C184" s="48"/>
      <c r="D184" s="48"/>
      <c r="E184" s="48"/>
      <c r="F184" s="1"/>
      <c r="G184" s="1"/>
    </row>
    <row r="185" spans="1:7" ht="15.75" customHeight="1">
      <c r="A185" s="47"/>
      <c r="B185" s="48"/>
      <c r="C185" s="48"/>
      <c r="D185" s="48"/>
      <c r="E185" s="48"/>
      <c r="F185" s="1"/>
      <c r="G185" s="1"/>
    </row>
    <row r="186" spans="1:7" ht="15.75" customHeight="1">
      <c r="A186" s="47"/>
      <c r="B186" s="48"/>
      <c r="C186" s="48"/>
      <c r="D186" s="48"/>
      <c r="E186" s="48"/>
      <c r="F186" s="1"/>
      <c r="G186" s="1"/>
    </row>
    <row r="187" spans="1:7" ht="15.75" customHeight="1">
      <c r="A187" s="47"/>
      <c r="B187" s="48"/>
      <c r="C187" s="48"/>
      <c r="D187" s="48"/>
      <c r="E187" s="48"/>
      <c r="F187" s="1"/>
      <c r="G187" s="1"/>
    </row>
    <row r="188" spans="1:7" ht="15.75" customHeight="1">
      <c r="A188" s="47"/>
      <c r="B188" s="48"/>
      <c r="C188" s="48"/>
      <c r="D188" s="48"/>
      <c r="E188" s="48"/>
      <c r="F188" s="1"/>
      <c r="G188" s="1"/>
    </row>
    <row r="189" spans="1:7" ht="15.75" customHeight="1">
      <c r="A189" s="47"/>
      <c r="B189" s="48"/>
      <c r="C189" s="48"/>
      <c r="D189" s="48"/>
      <c r="E189" s="48"/>
      <c r="F189" s="1"/>
      <c r="G189" s="1"/>
    </row>
    <row r="190" spans="1:7" ht="15.75" customHeight="1">
      <c r="A190" s="47"/>
      <c r="B190" s="48"/>
      <c r="C190" s="48"/>
      <c r="D190" s="48"/>
      <c r="E190" s="48"/>
      <c r="F190" s="1"/>
      <c r="G190" s="1"/>
    </row>
    <row r="191" spans="1:7" ht="15.75" customHeight="1">
      <c r="A191" s="47"/>
      <c r="B191" s="48"/>
      <c r="C191" s="48"/>
      <c r="D191" s="48"/>
      <c r="E191" s="48"/>
      <c r="F191" s="1"/>
      <c r="G191" s="1"/>
    </row>
    <row r="192" spans="1:7" ht="15.75" customHeight="1">
      <c r="A192" s="47"/>
      <c r="B192" s="48"/>
      <c r="C192" s="48"/>
      <c r="D192" s="48"/>
      <c r="E192" s="48"/>
      <c r="F192" s="1"/>
      <c r="G192" s="1"/>
    </row>
    <row r="193" spans="1:7" ht="15.75" customHeight="1">
      <c r="A193" s="47"/>
      <c r="B193" s="48"/>
      <c r="C193" s="48"/>
      <c r="D193" s="48"/>
      <c r="E193" s="48"/>
      <c r="F193" s="1"/>
      <c r="G193" s="1"/>
    </row>
    <row r="194" spans="1:7" ht="15.75" customHeight="1">
      <c r="A194" s="47"/>
      <c r="B194" s="48"/>
      <c r="C194" s="48"/>
      <c r="D194" s="48"/>
      <c r="E194" s="48"/>
      <c r="F194" s="1"/>
      <c r="G194" s="1"/>
    </row>
    <row r="195" spans="1:7" ht="15.75" customHeight="1">
      <c r="A195" s="47"/>
      <c r="B195" s="48"/>
      <c r="C195" s="48"/>
      <c r="D195" s="48"/>
      <c r="E195" s="48"/>
      <c r="F195" s="1"/>
      <c r="G195" s="1"/>
    </row>
    <row r="196" spans="1:7" ht="15.75" customHeight="1">
      <c r="A196" s="47"/>
      <c r="B196" s="48"/>
      <c r="C196" s="48"/>
      <c r="D196" s="48"/>
      <c r="E196" s="48"/>
      <c r="F196" s="1"/>
      <c r="G196" s="1"/>
    </row>
    <row r="197" spans="1:7" ht="15.75" customHeight="1">
      <c r="A197" s="47"/>
      <c r="B197" s="48"/>
      <c r="C197" s="48"/>
      <c r="D197" s="48"/>
      <c r="E197" s="48"/>
      <c r="F197" s="1"/>
      <c r="G197" s="1"/>
    </row>
    <row r="198" spans="1:7" ht="15.75" customHeight="1">
      <c r="A198" s="47"/>
      <c r="B198" s="48"/>
      <c r="C198" s="48"/>
      <c r="D198" s="48"/>
      <c r="E198" s="48"/>
      <c r="F198" s="1"/>
      <c r="G198" s="1"/>
    </row>
    <row r="199" spans="1:7" ht="15.75" customHeight="1">
      <c r="A199" s="47"/>
      <c r="B199" s="48"/>
      <c r="C199" s="48"/>
      <c r="D199" s="48"/>
      <c r="E199" s="48"/>
      <c r="F199" s="1"/>
      <c r="G199" s="1"/>
    </row>
    <row r="200" spans="1:7" ht="15.75" customHeight="1">
      <c r="A200" s="47"/>
      <c r="B200" s="48"/>
      <c r="C200" s="48"/>
      <c r="D200" s="48"/>
      <c r="E200" s="48"/>
      <c r="F200" s="1"/>
      <c r="G200" s="1"/>
    </row>
    <row r="201" spans="1:7" ht="15.75" customHeight="1">
      <c r="A201" s="47"/>
      <c r="B201" s="48"/>
      <c r="C201" s="48"/>
      <c r="D201" s="48"/>
      <c r="E201" s="48"/>
      <c r="F201" s="1"/>
      <c r="G201" s="1"/>
    </row>
    <row r="202" spans="1:7" ht="15.75" customHeight="1">
      <c r="A202" s="47"/>
      <c r="B202" s="48"/>
      <c r="C202" s="48"/>
      <c r="D202" s="48"/>
      <c r="E202" s="48"/>
      <c r="F202" s="1"/>
      <c r="G202" s="1"/>
    </row>
    <row r="203" spans="1:7" ht="15.75" customHeight="1">
      <c r="A203" s="47"/>
      <c r="B203" s="48"/>
      <c r="C203" s="48"/>
      <c r="D203" s="48"/>
      <c r="E203" s="48"/>
      <c r="F203" s="1"/>
      <c r="G203" s="1"/>
    </row>
    <row r="204" spans="1:7" ht="15.75" customHeight="1">
      <c r="A204" s="47"/>
      <c r="B204" s="48"/>
      <c r="C204" s="48"/>
      <c r="D204" s="48"/>
      <c r="E204" s="48"/>
      <c r="F204" s="1"/>
      <c r="G204" s="1"/>
    </row>
    <row r="205" spans="1:7" ht="15.75" customHeight="1">
      <c r="A205" s="47"/>
      <c r="B205" s="48"/>
      <c r="C205" s="48"/>
      <c r="D205" s="48"/>
      <c r="E205" s="48"/>
      <c r="F205" s="1"/>
      <c r="G205" s="1"/>
    </row>
    <row r="206" spans="1:7" ht="15.75" customHeight="1">
      <c r="A206" s="47"/>
      <c r="B206" s="48"/>
      <c r="C206" s="48"/>
      <c r="D206" s="48"/>
      <c r="E206" s="48"/>
      <c r="F206" s="1"/>
      <c r="G206" s="1"/>
    </row>
    <row r="207" spans="1:7" ht="15.75" customHeight="1">
      <c r="A207" s="47"/>
      <c r="B207" s="48"/>
      <c r="C207" s="48"/>
      <c r="D207" s="48"/>
      <c r="E207" s="48"/>
      <c r="F207" s="1"/>
      <c r="G207" s="1"/>
    </row>
    <row r="208" spans="1:7" ht="15.75" customHeight="1">
      <c r="A208" s="47"/>
      <c r="B208" s="48"/>
      <c r="C208" s="48"/>
      <c r="D208" s="48"/>
      <c r="E208" s="48"/>
      <c r="F208" s="1"/>
      <c r="G208" s="1"/>
    </row>
    <row r="209" spans="1:7" ht="15.75" customHeight="1">
      <c r="A209" s="47"/>
      <c r="B209" s="48"/>
      <c r="C209" s="48"/>
      <c r="D209" s="48"/>
      <c r="E209" s="48"/>
      <c r="F209" s="1"/>
      <c r="G209" s="1"/>
    </row>
    <row r="210" spans="1:7" ht="15.75" customHeight="1">
      <c r="A210" s="47"/>
      <c r="B210" s="48"/>
      <c r="C210" s="48"/>
      <c r="D210" s="48"/>
      <c r="E210" s="48"/>
      <c r="F210" s="1"/>
      <c r="G210" s="1"/>
    </row>
    <row r="211" spans="1:7" ht="15.75" customHeight="1">
      <c r="A211" s="47"/>
      <c r="B211" s="48"/>
      <c r="C211" s="48"/>
      <c r="D211" s="48"/>
      <c r="E211" s="48"/>
      <c r="F211" s="1"/>
      <c r="G211" s="1"/>
    </row>
    <row r="212" spans="1:7" ht="15.75" customHeight="1">
      <c r="A212" s="47"/>
      <c r="B212" s="48"/>
      <c r="C212" s="48"/>
      <c r="D212" s="48"/>
      <c r="E212" s="48"/>
      <c r="F212" s="1"/>
      <c r="G212" s="1"/>
    </row>
    <row r="213" spans="1:7" ht="15.75" customHeight="1">
      <c r="A213" s="47"/>
      <c r="B213" s="48"/>
      <c r="C213" s="48"/>
      <c r="D213" s="48"/>
      <c r="E213" s="48"/>
      <c r="F213" s="1"/>
      <c r="G213" s="1"/>
    </row>
    <row r="214" spans="1:7" ht="15.75" customHeight="1">
      <c r="A214" s="47"/>
      <c r="B214" s="48"/>
      <c r="C214" s="48"/>
      <c r="D214" s="48"/>
      <c r="E214" s="48"/>
      <c r="F214" s="1"/>
      <c r="G214" s="1"/>
    </row>
    <row r="215" spans="1:7" ht="15.75" customHeight="1">
      <c r="A215" s="47"/>
      <c r="B215" s="48"/>
      <c r="C215" s="48"/>
      <c r="D215" s="48"/>
      <c r="E215" s="48"/>
      <c r="F215" s="1"/>
      <c r="G215" s="1"/>
    </row>
    <row r="216" spans="1:7" ht="15.75" customHeight="1">
      <c r="A216" s="47"/>
      <c r="B216" s="48"/>
      <c r="C216" s="48"/>
      <c r="D216" s="48"/>
      <c r="E216" s="48"/>
      <c r="F216" s="1"/>
      <c r="G216" s="1"/>
    </row>
    <row r="217" spans="1:7" ht="15.75" customHeight="1">
      <c r="A217" s="47"/>
      <c r="B217" s="48"/>
      <c r="C217" s="48"/>
      <c r="D217" s="48"/>
      <c r="E217" s="48"/>
      <c r="F217" s="1"/>
      <c r="G217" s="1"/>
    </row>
    <row r="218" spans="1:7" ht="15.75" customHeight="1">
      <c r="A218" s="47"/>
      <c r="B218" s="48"/>
      <c r="C218" s="48"/>
      <c r="D218" s="48"/>
      <c r="E218" s="48"/>
      <c r="F218" s="1"/>
      <c r="G218" s="1"/>
    </row>
    <row r="219" spans="1:7" ht="15.75" customHeight="1">
      <c r="A219" s="47"/>
      <c r="B219" s="48"/>
      <c r="C219" s="48"/>
      <c r="D219" s="48"/>
      <c r="E219" s="48"/>
      <c r="F219" s="1"/>
      <c r="G219" s="1"/>
    </row>
    <row r="220" spans="1:7" ht="15.75" customHeight="1">
      <c r="A220" s="47"/>
      <c r="B220" s="48"/>
      <c r="C220" s="48"/>
      <c r="D220" s="48"/>
      <c r="E220" s="48"/>
      <c r="F220" s="1"/>
      <c r="G220" s="1"/>
    </row>
    <row r="221" spans="1:7" ht="15.75" customHeight="1">
      <c r="A221" s="47"/>
      <c r="B221" s="48"/>
      <c r="C221" s="48"/>
      <c r="D221" s="48"/>
      <c r="E221" s="48"/>
      <c r="F221" s="1"/>
      <c r="G221" s="1"/>
    </row>
    <row r="222" spans="1:7" ht="15.75" customHeight="1">
      <c r="A222" s="47"/>
      <c r="B222" s="48"/>
      <c r="C222" s="48"/>
      <c r="D222" s="48"/>
      <c r="E222" s="48"/>
      <c r="F222" s="1"/>
      <c r="G222" s="1"/>
    </row>
    <row r="223" spans="1:7" ht="15.75" customHeight="1">
      <c r="A223" s="47"/>
      <c r="B223" s="48"/>
      <c r="C223" s="48"/>
      <c r="D223" s="48"/>
      <c r="E223" s="48"/>
      <c r="F223" s="1"/>
      <c r="G223" s="1"/>
    </row>
    <row r="224" spans="1:7" ht="15.75" customHeight="1">
      <c r="A224" s="47"/>
      <c r="B224" s="48"/>
      <c r="C224" s="48"/>
      <c r="D224" s="48"/>
      <c r="E224" s="48"/>
      <c r="F224" s="1"/>
      <c r="G224" s="1"/>
    </row>
    <row r="225" spans="1:7" ht="15.75" customHeight="1">
      <c r="A225" s="47"/>
      <c r="B225" s="48"/>
      <c r="C225" s="48"/>
      <c r="D225" s="48"/>
      <c r="E225" s="48"/>
      <c r="F225" s="1"/>
      <c r="G225" s="1"/>
    </row>
    <row r="226" spans="1:7" ht="15.75" customHeight="1">
      <c r="A226" s="47"/>
      <c r="B226" s="48"/>
      <c r="C226" s="48"/>
      <c r="D226" s="48"/>
      <c r="E226" s="48"/>
      <c r="F226" s="1"/>
      <c r="G226" s="1"/>
    </row>
    <row r="227" spans="1:7" ht="15.75" customHeight="1">
      <c r="A227" s="47"/>
      <c r="B227" s="48"/>
      <c r="C227" s="48"/>
      <c r="D227" s="48"/>
      <c r="E227" s="48"/>
      <c r="F227" s="1"/>
      <c r="G227" s="1"/>
    </row>
    <row r="228" spans="1:7" ht="15.75" customHeight="1">
      <c r="A228" s="47"/>
      <c r="B228" s="48"/>
      <c r="C228" s="48"/>
      <c r="D228" s="48"/>
      <c r="E228" s="48"/>
      <c r="F228" s="1"/>
      <c r="G228" s="1"/>
    </row>
    <row r="229" spans="1:7" ht="15.75" customHeight="1">
      <c r="A229" s="47"/>
      <c r="B229" s="48"/>
      <c r="C229" s="48"/>
      <c r="D229" s="48"/>
      <c r="E229" s="48"/>
      <c r="F229" s="1"/>
      <c r="G229" s="1"/>
    </row>
    <row r="230" spans="1:7" ht="15.75" customHeight="1">
      <c r="A230" s="47"/>
      <c r="B230" s="48"/>
      <c r="C230" s="48"/>
      <c r="D230" s="48"/>
      <c r="E230" s="48"/>
      <c r="F230" s="1"/>
      <c r="G230" s="1"/>
    </row>
    <row r="231" spans="1:7" ht="15.75" customHeight="1">
      <c r="A231" s="47"/>
      <c r="B231" s="48"/>
      <c r="C231" s="48"/>
      <c r="D231" s="48"/>
      <c r="E231" s="48"/>
      <c r="F231" s="1"/>
      <c r="G231" s="1"/>
    </row>
    <row r="232" spans="1:7" ht="15.75" customHeight="1"/>
    <row r="233" spans="1:7" ht="15.75" customHeight="1"/>
    <row r="234" spans="1:7" ht="15.75" customHeight="1"/>
    <row r="235" spans="1:7" ht="15.75" customHeight="1"/>
    <row r="236" spans="1:7" ht="15.75" customHeight="1"/>
    <row r="237" spans="1:7" ht="15.75" customHeight="1"/>
    <row r="238" spans="1:7" ht="15.75" customHeight="1"/>
    <row r="239" spans="1:7" ht="15.75" customHeight="1"/>
    <row r="240" spans="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H10"/>
    <mergeCell ref="A11:H11"/>
    <mergeCell ref="A31:H31"/>
    <mergeCell ref="A2:H2"/>
    <mergeCell ref="A4:H4"/>
    <mergeCell ref="A5:H5"/>
    <mergeCell ref="A6:H6"/>
    <mergeCell ref="A7:H7"/>
    <mergeCell ref="A8:H8"/>
    <mergeCell ref="A9:H9"/>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G1000"/>
  <sheetViews>
    <sheetView workbookViewId="0"/>
  </sheetViews>
  <sheetFormatPr defaultColWidth="14.3984375" defaultRowHeight="15" customHeight="1"/>
  <cols>
    <col min="1" max="1" width="23.73046875" customWidth="1"/>
    <col min="2" max="2" width="11.73046875" customWidth="1"/>
    <col min="3" max="3" width="22.3984375" customWidth="1"/>
    <col min="4" max="6" width="23.86328125" customWidth="1"/>
  </cols>
  <sheetData>
    <row r="1" spans="1:7" ht="14.25">
      <c r="A1" s="47"/>
      <c r="B1" s="48"/>
      <c r="C1" s="48"/>
      <c r="D1" s="48"/>
      <c r="E1" s="48"/>
      <c r="F1" s="48"/>
    </row>
    <row r="2" spans="1:7" ht="28.5" customHeight="1">
      <c r="A2" s="283" t="s">
        <v>4245</v>
      </c>
      <c r="B2" s="276"/>
      <c r="C2" s="276"/>
      <c r="D2" s="276"/>
      <c r="E2" s="276"/>
      <c r="F2" s="277"/>
    </row>
    <row r="3" spans="1:7" ht="14.25">
      <c r="A3" s="111"/>
      <c r="B3" s="111"/>
      <c r="C3" s="111"/>
      <c r="D3" s="111"/>
      <c r="E3" s="111"/>
      <c r="F3" s="247"/>
    </row>
    <row r="4" spans="1:7" ht="30.75" customHeight="1">
      <c r="A4" s="275" t="s">
        <v>4246</v>
      </c>
      <c r="B4" s="276"/>
      <c r="C4" s="276"/>
      <c r="D4" s="276"/>
      <c r="E4" s="276"/>
      <c r="F4" s="277"/>
    </row>
    <row r="5" spans="1:7" ht="18" customHeight="1">
      <c r="A5" s="275" t="s">
        <v>4247</v>
      </c>
      <c r="B5" s="276"/>
      <c r="C5" s="276"/>
      <c r="D5" s="276"/>
      <c r="E5" s="276"/>
      <c r="F5" s="277"/>
    </row>
    <row r="6" spans="1:7" ht="17.25" customHeight="1">
      <c r="A6" s="285" t="s">
        <v>4248</v>
      </c>
      <c r="B6" s="276"/>
      <c r="C6" s="276"/>
      <c r="D6" s="276"/>
      <c r="E6" s="276"/>
      <c r="F6" s="277"/>
    </row>
    <row r="7" spans="1:7" ht="16.5" customHeight="1">
      <c r="A7" s="285" t="s">
        <v>4249</v>
      </c>
      <c r="B7" s="276"/>
      <c r="C7" s="276"/>
      <c r="D7" s="276"/>
      <c r="E7" s="276"/>
      <c r="F7" s="277"/>
    </row>
    <row r="8" spans="1:7" ht="26.25" customHeight="1">
      <c r="A8" s="285" t="s">
        <v>4250</v>
      </c>
      <c r="B8" s="276"/>
      <c r="C8" s="276"/>
      <c r="D8" s="276"/>
      <c r="E8" s="276"/>
      <c r="F8" s="277"/>
    </row>
    <row r="9" spans="1:7" ht="39.75" customHeight="1">
      <c r="A9" s="293" t="s">
        <v>4251</v>
      </c>
      <c r="B9" s="276"/>
      <c r="C9" s="276"/>
      <c r="D9" s="276"/>
      <c r="E9" s="276"/>
      <c r="F9" s="277"/>
    </row>
    <row r="10" spans="1:7" ht="14.25">
      <c r="A10" s="53"/>
      <c r="B10" s="54"/>
      <c r="C10" s="54"/>
      <c r="D10" s="54"/>
      <c r="E10" s="54"/>
      <c r="F10" s="54"/>
    </row>
    <row r="11" spans="1:7" ht="61.5" customHeight="1">
      <c r="A11" s="163" t="s">
        <v>6</v>
      </c>
      <c r="B11" s="57" t="s">
        <v>7</v>
      </c>
      <c r="C11" s="163" t="s">
        <v>4252</v>
      </c>
      <c r="D11" s="163" t="s">
        <v>4253</v>
      </c>
      <c r="E11" s="163" t="s">
        <v>158</v>
      </c>
      <c r="F11" s="163" t="s">
        <v>162</v>
      </c>
      <c r="G11" s="60" t="s">
        <v>163</v>
      </c>
    </row>
    <row r="12" spans="1:7" ht="14.25">
      <c r="A12" s="106"/>
      <c r="B12" s="106"/>
      <c r="C12" s="106"/>
      <c r="D12" s="248"/>
      <c r="E12" s="23"/>
      <c r="F12" s="23"/>
    </row>
    <row r="13" spans="1:7" ht="14.25">
      <c r="A13" s="106"/>
      <c r="B13" s="106"/>
      <c r="C13" s="106"/>
      <c r="D13" s="248"/>
      <c r="E13" s="23"/>
      <c r="F13" s="23"/>
    </row>
    <row r="14" spans="1:7" ht="14.25">
      <c r="A14" s="151"/>
      <c r="B14" s="151"/>
      <c r="C14" s="249"/>
      <c r="D14" s="250"/>
      <c r="E14" s="23"/>
      <c r="F14" s="23"/>
    </row>
    <row r="15" spans="1:7" ht="14.25">
      <c r="A15" s="106"/>
      <c r="B15" s="106"/>
      <c r="C15" s="106"/>
      <c r="D15" s="248"/>
      <c r="E15" s="23"/>
      <c r="F15" s="23"/>
    </row>
    <row r="16" spans="1:7" ht="14.25">
      <c r="A16" s="106"/>
      <c r="B16" s="101"/>
      <c r="C16" s="106"/>
      <c r="D16" s="107"/>
      <c r="E16" s="23"/>
      <c r="F16" s="23"/>
    </row>
    <row r="17" spans="1:6" ht="14.25">
      <c r="A17" s="106"/>
      <c r="B17" s="101"/>
      <c r="C17" s="106"/>
      <c r="D17" s="107"/>
      <c r="E17" s="23"/>
      <c r="F17" s="23"/>
    </row>
    <row r="18" spans="1:6" ht="14.25">
      <c r="A18" s="96" t="s">
        <v>121</v>
      </c>
      <c r="B18" s="48"/>
      <c r="C18" s="48"/>
      <c r="D18" s="48"/>
      <c r="F18" s="196">
        <f>SUM(F12:F17)</f>
        <v>0</v>
      </c>
    </row>
    <row r="19" spans="1:6" ht="14.25">
      <c r="A19" s="47"/>
      <c r="B19" s="48"/>
      <c r="C19" s="48"/>
      <c r="D19" s="48"/>
      <c r="E19" s="48"/>
      <c r="F19" s="48"/>
    </row>
    <row r="20" spans="1:6" ht="14.25">
      <c r="A20" s="298" t="s">
        <v>726</v>
      </c>
      <c r="B20" s="280"/>
      <c r="C20" s="280"/>
      <c r="D20" s="280"/>
      <c r="E20" s="280"/>
      <c r="F20" s="281"/>
    </row>
    <row r="21" spans="1:6" ht="15.75" customHeight="1">
      <c r="A21" s="47"/>
      <c r="B21" s="48"/>
      <c r="C21" s="48"/>
      <c r="D21" s="48"/>
      <c r="E21" s="48"/>
      <c r="F21" s="48"/>
    </row>
    <row r="22" spans="1:6" ht="15.75" customHeight="1">
      <c r="A22" s="47"/>
      <c r="B22" s="48"/>
      <c r="C22" s="48"/>
      <c r="D22" s="48"/>
      <c r="E22" s="48"/>
      <c r="F22" s="48"/>
    </row>
    <row r="23" spans="1:6" ht="15.75" customHeight="1">
      <c r="A23" s="47"/>
      <c r="B23" s="48"/>
      <c r="C23" s="48"/>
      <c r="D23" s="48"/>
      <c r="E23" s="48"/>
      <c r="F23" s="48"/>
    </row>
    <row r="24" spans="1:6" ht="15.75" customHeight="1">
      <c r="A24" s="47"/>
      <c r="B24" s="48"/>
      <c r="C24" s="48"/>
      <c r="D24" s="48"/>
      <c r="E24" s="48"/>
      <c r="F24" s="48"/>
    </row>
    <row r="25" spans="1:6" ht="15.75" customHeight="1">
      <c r="A25" s="47"/>
      <c r="B25" s="48"/>
      <c r="C25" s="48"/>
      <c r="D25" s="48"/>
      <c r="E25" s="48"/>
      <c r="F25" s="48"/>
    </row>
    <row r="26" spans="1:6" ht="15.75" customHeight="1">
      <c r="A26" s="47"/>
      <c r="B26" s="48"/>
      <c r="C26" s="48"/>
      <c r="D26" s="48"/>
      <c r="E26" s="48"/>
      <c r="F26" s="48"/>
    </row>
    <row r="27" spans="1:6" ht="15.75" customHeight="1">
      <c r="A27" s="47"/>
      <c r="B27" s="48"/>
      <c r="C27" s="48"/>
      <c r="D27" s="48"/>
      <c r="E27" s="48"/>
      <c r="F27" s="48"/>
    </row>
    <row r="28" spans="1:6" ht="15.75" customHeight="1">
      <c r="A28" s="47"/>
      <c r="B28" s="48"/>
      <c r="C28" s="48"/>
      <c r="D28" s="48"/>
      <c r="E28" s="48"/>
      <c r="F28" s="48"/>
    </row>
    <row r="29" spans="1:6" ht="15.75" customHeight="1">
      <c r="A29" s="47"/>
      <c r="B29" s="48"/>
      <c r="C29" s="48"/>
      <c r="D29" s="48"/>
      <c r="E29" s="48"/>
      <c r="F29" s="48"/>
    </row>
    <row r="30" spans="1:6" ht="15.75" customHeight="1">
      <c r="A30" s="47"/>
      <c r="B30" s="48"/>
      <c r="C30" s="48"/>
      <c r="D30" s="48"/>
      <c r="E30" s="48"/>
      <c r="F30" s="48"/>
    </row>
    <row r="31" spans="1:6" ht="15.75" customHeight="1">
      <c r="A31" s="47"/>
      <c r="B31" s="48"/>
      <c r="C31" s="48"/>
      <c r="D31" s="48"/>
      <c r="E31" s="48"/>
      <c r="F31" s="48"/>
    </row>
    <row r="32" spans="1:6" ht="15.75" customHeight="1">
      <c r="A32" s="47"/>
      <c r="B32" s="48"/>
      <c r="C32" s="48"/>
      <c r="D32" s="48"/>
      <c r="E32" s="48"/>
      <c r="F32" s="48"/>
    </row>
    <row r="33" spans="1:6" ht="15.75" customHeight="1">
      <c r="A33" s="47"/>
      <c r="B33" s="48"/>
      <c r="C33" s="48"/>
      <c r="D33" s="48"/>
      <c r="E33" s="48"/>
      <c r="F33" s="48"/>
    </row>
    <row r="34" spans="1:6" ht="15.75" customHeight="1">
      <c r="A34" s="47"/>
      <c r="B34" s="48"/>
      <c r="C34" s="48"/>
      <c r="D34" s="48"/>
      <c r="E34" s="48"/>
      <c r="F34" s="48"/>
    </row>
    <row r="35" spans="1:6" ht="15.75" customHeight="1">
      <c r="A35" s="47"/>
      <c r="B35" s="48"/>
      <c r="C35" s="48"/>
      <c r="D35" s="48"/>
      <c r="E35" s="48"/>
      <c r="F35" s="48"/>
    </row>
    <row r="36" spans="1:6" ht="15.75" customHeight="1">
      <c r="A36" s="47"/>
      <c r="B36" s="48"/>
      <c r="C36" s="48"/>
      <c r="D36" s="48"/>
      <c r="E36" s="48"/>
      <c r="F36" s="48"/>
    </row>
    <row r="37" spans="1:6" ht="15.75" customHeight="1">
      <c r="A37" s="47"/>
      <c r="B37" s="48"/>
      <c r="C37" s="48"/>
      <c r="D37" s="48"/>
      <c r="E37" s="48"/>
      <c r="F37" s="48"/>
    </row>
    <row r="38" spans="1:6" ht="15.75" customHeight="1">
      <c r="A38" s="47"/>
      <c r="B38" s="48"/>
      <c r="C38" s="48"/>
      <c r="D38" s="48"/>
      <c r="E38" s="48"/>
      <c r="F38" s="48"/>
    </row>
    <row r="39" spans="1:6" ht="15.75" customHeight="1">
      <c r="A39" s="47"/>
      <c r="B39" s="48"/>
      <c r="C39" s="48"/>
      <c r="D39" s="48"/>
      <c r="E39" s="48"/>
      <c r="F39" s="48"/>
    </row>
    <row r="40" spans="1:6" ht="15.75" customHeight="1">
      <c r="A40" s="47"/>
      <c r="B40" s="48"/>
      <c r="C40" s="48"/>
      <c r="D40" s="48"/>
      <c r="E40" s="48"/>
      <c r="F40" s="48"/>
    </row>
    <row r="41" spans="1:6" ht="15.75" customHeight="1">
      <c r="A41" s="47"/>
      <c r="B41" s="48"/>
      <c r="C41" s="48"/>
      <c r="D41" s="48"/>
      <c r="E41" s="48"/>
      <c r="F41" s="48"/>
    </row>
    <row r="42" spans="1:6" ht="15.75" customHeight="1">
      <c r="A42" s="47"/>
      <c r="B42" s="48"/>
      <c r="C42" s="48"/>
      <c r="D42" s="48"/>
      <c r="E42" s="48"/>
      <c r="F42" s="48"/>
    </row>
    <row r="43" spans="1:6" ht="15.75" customHeight="1">
      <c r="A43" s="47"/>
      <c r="B43" s="48"/>
      <c r="C43" s="48"/>
      <c r="D43" s="48"/>
      <c r="E43" s="48"/>
      <c r="F43" s="48"/>
    </row>
    <row r="44" spans="1:6" ht="15.75" customHeight="1">
      <c r="A44" s="47"/>
      <c r="B44" s="48"/>
      <c r="C44" s="48"/>
      <c r="D44" s="48"/>
      <c r="E44" s="48"/>
      <c r="F44" s="48"/>
    </row>
    <row r="45" spans="1:6" ht="15.75" customHeight="1">
      <c r="A45" s="47"/>
      <c r="B45" s="48"/>
      <c r="C45" s="48"/>
      <c r="D45" s="48"/>
      <c r="E45" s="48"/>
      <c r="F45" s="48"/>
    </row>
    <row r="46" spans="1:6" ht="15.75" customHeight="1">
      <c r="A46" s="47"/>
      <c r="B46" s="48"/>
      <c r="C46" s="48"/>
      <c r="D46" s="48"/>
      <c r="E46" s="48"/>
      <c r="F46" s="48"/>
    </row>
    <row r="47" spans="1:6" ht="15.75" customHeight="1">
      <c r="A47" s="47"/>
      <c r="B47" s="48"/>
      <c r="C47" s="48"/>
      <c r="D47" s="48"/>
      <c r="E47" s="48"/>
      <c r="F47" s="48"/>
    </row>
    <row r="48" spans="1:6" ht="15.75" customHeight="1">
      <c r="A48" s="47"/>
      <c r="B48" s="48"/>
      <c r="C48" s="48"/>
      <c r="D48" s="48"/>
      <c r="E48" s="48"/>
      <c r="F48" s="48"/>
    </row>
    <row r="49" spans="1:6" ht="15.75" customHeight="1">
      <c r="A49" s="47"/>
      <c r="B49" s="48"/>
      <c r="C49" s="48"/>
      <c r="D49" s="48"/>
      <c r="E49" s="48"/>
      <c r="F49" s="48"/>
    </row>
    <row r="50" spans="1:6" ht="15.75" customHeight="1">
      <c r="A50" s="47"/>
      <c r="B50" s="48"/>
      <c r="C50" s="48"/>
      <c r="D50" s="48"/>
      <c r="E50" s="48"/>
      <c r="F50" s="48"/>
    </row>
    <row r="51" spans="1:6" ht="15.75" customHeight="1">
      <c r="A51" s="47"/>
      <c r="B51" s="48"/>
      <c r="C51" s="48"/>
      <c r="D51" s="48"/>
      <c r="E51" s="48"/>
      <c r="F51" s="48"/>
    </row>
    <row r="52" spans="1:6" ht="15.75" customHeight="1">
      <c r="A52" s="47"/>
      <c r="B52" s="48"/>
      <c r="C52" s="48"/>
      <c r="D52" s="48"/>
      <c r="E52" s="48"/>
      <c r="F52" s="48"/>
    </row>
    <row r="53" spans="1:6" ht="15.75" customHeight="1">
      <c r="A53" s="47"/>
      <c r="B53" s="48"/>
      <c r="C53" s="48"/>
      <c r="D53" s="48"/>
      <c r="E53" s="48"/>
      <c r="F53" s="48"/>
    </row>
    <row r="54" spans="1:6" ht="15.75" customHeight="1">
      <c r="A54" s="47"/>
      <c r="B54" s="48"/>
      <c r="C54" s="48"/>
      <c r="D54" s="48"/>
      <c r="E54" s="48"/>
      <c r="F54" s="48"/>
    </row>
    <row r="55" spans="1:6" ht="15.75" customHeight="1">
      <c r="A55" s="47"/>
      <c r="B55" s="48"/>
      <c r="C55" s="48"/>
      <c r="D55" s="48"/>
      <c r="E55" s="48"/>
      <c r="F55" s="48"/>
    </row>
    <row r="56" spans="1:6" ht="15.75" customHeight="1">
      <c r="A56" s="47"/>
      <c r="B56" s="48"/>
      <c r="C56" s="48"/>
      <c r="D56" s="48"/>
      <c r="E56" s="48"/>
      <c r="F56" s="48"/>
    </row>
    <row r="57" spans="1:6" ht="15.75" customHeight="1">
      <c r="A57" s="47"/>
      <c r="B57" s="48"/>
      <c r="C57" s="48"/>
      <c r="D57" s="48"/>
      <c r="E57" s="48"/>
      <c r="F57" s="48"/>
    </row>
    <row r="58" spans="1:6" ht="15.75" customHeight="1">
      <c r="A58" s="47"/>
      <c r="B58" s="48"/>
      <c r="C58" s="48"/>
      <c r="D58" s="48"/>
      <c r="E58" s="48"/>
      <c r="F58" s="48"/>
    </row>
    <row r="59" spans="1:6" ht="15.75" customHeight="1">
      <c r="A59" s="47"/>
      <c r="B59" s="48"/>
      <c r="C59" s="48"/>
      <c r="D59" s="48"/>
      <c r="E59" s="48"/>
      <c r="F59" s="48"/>
    </row>
    <row r="60" spans="1:6" ht="15.75" customHeight="1">
      <c r="A60" s="47"/>
      <c r="B60" s="48"/>
      <c r="C60" s="48"/>
      <c r="D60" s="48"/>
      <c r="E60" s="48"/>
      <c r="F60" s="48"/>
    </row>
    <row r="61" spans="1:6" ht="15.75" customHeight="1">
      <c r="A61" s="47"/>
      <c r="B61" s="48"/>
      <c r="C61" s="48"/>
      <c r="D61" s="48"/>
      <c r="E61" s="48"/>
      <c r="F61" s="48"/>
    </row>
    <row r="62" spans="1:6" ht="15.75" customHeight="1">
      <c r="A62" s="47"/>
      <c r="B62" s="48"/>
      <c r="C62" s="48"/>
      <c r="D62" s="48"/>
      <c r="E62" s="48"/>
      <c r="F62" s="48"/>
    </row>
    <row r="63" spans="1:6" ht="15.75" customHeight="1">
      <c r="A63" s="47"/>
      <c r="B63" s="48"/>
      <c r="C63" s="48"/>
      <c r="D63" s="48"/>
      <c r="E63" s="48"/>
      <c r="F63" s="48"/>
    </row>
    <row r="64" spans="1:6" ht="15.75" customHeight="1">
      <c r="A64" s="47"/>
      <c r="B64" s="48"/>
      <c r="C64" s="48"/>
      <c r="D64" s="48"/>
      <c r="E64" s="48"/>
      <c r="F64" s="48"/>
    </row>
    <row r="65" spans="1:6" ht="15.75" customHeight="1">
      <c r="A65" s="47"/>
      <c r="B65" s="48"/>
      <c r="C65" s="48"/>
      <c r="D65" s="48"/>
      <c r="E65" s="48"/>
      <c r="F65" s="48"/>
    </row>
    <row r="66" spans="1:6" ht="15.75" customHeight="1">
      <c r="A66" s="47"/>
      <c r="B66" s="48"/>
      <c r="C66" s="48"/>
      <c r="D66" s="48"/>
      <c r="E66" s="48"/>
      <c r="F66" s="48"/>
    </row>
    <row r="67" spans="1:6" ht="15.75" customHeight="1">
      <c r="A67" s="47"/>
      <c r="B67" s="48"/>
      <c r="C67" s="48"/>
      <c r="D67" s="48"/>
      <c r="E67" s="48"/>
      <c r="F67" s="48"/>
    </row>
    <row r="68" spans="1:6" ht="15.75" customHeight="1">
      <c r="A68" s="47"/>
      <c r="B68" s="48"/>
      <c r="C68" s="48"/>
      <c r="D68" s="48"/>
      <c r="E68" s="48"/>
      <c r="F68" s="48"/>
    </row>
    <row r="69" spans="1:6" ht="15.75" customHeight="1">
      <c r="A69" s="47"/>
      <c r="B69" s="48"/>
      <c r="C69" s="48"/>
      <c r="D69" s="48"/>
      <c r="E69" s="48"/>
      <c r="F69" s="48"/>
    </row>
    <row r="70" spans="1:6" ht="15.75" customHeight="1">
      <c r="A70" s="47"/>
      <c r="B70" s="48"/>
      <c r="C70" s="48"/>
      <c r="D70" s="48"/>
      <c r="E70" s="48"/>
      <c r="F70" s="48"/>
    </row>
    <row r="71" spans="1:6" ht="15.75" customHeight="1">
      <c r="A71" s="47"/>
      <c r="B71" s="48"/>
      <c r="C71" s="48"/>
      <c r="D71" s="48"/>
      <c r="E71" s="48"/>
      <c r="F71" s="48"/>
    </row>
    <row r="72" spans="1:6" ht="15.75" customHeight="1">
      <c r="A72" s="47"/>
      <c r="B72" s="48"/>
      <c r="C72" s="48"/>
      <c r="D72" s="48"/>
      <c r="E72" s="48"/>
      <c r="F72" s="48"/>
    </row>
    <row r="73" spans="1:6" ht="15.75" customHeight="1">
      <c r="A73" s="47"/>
      <c r="B73" s="48"/>
      <c r="C73" s="48"/>
      <c r="D73" s="48"/>
      <c r="E73" s="48"/>
      <c r="F73" s="48"/>
    </row>
    <row r="74" spans="1:6" ht="15.75" customHeight="1">
      <c r="A74" s="47"/>
      <c r="B74" s="48"/>
      <c r="C74" s="48"/>
      <c r="D74" s="48"/>
      <c r="E74" s="48"/>
      <c r="F74" s="48"/>
    </row>
    <row r="75" spans="1:6" ht="15.75" customHeight="1">
      <c r="A75" s="47"/>
      <c r="B75" s="48"/>
      <c r="C75" s="48"/>
      <c r="D75" s="48"/>
      <c r="E75" s="48"/>
      <c r="F75" s="48"/>
    </row>
    <row r="76" spans="1:6" ht="15.75" customHeight="1">
      <c r="A76" s="47"/>
      <c r="B76" s="48"/>
      <c r="C76" s="48"/>
      <c r="D76" s="48"/>
      <c r="E76" s="48"/>
      <c r="F76" s="48"/>
    </row>
    <row r="77" spans="1:6" ht="15.75" customHeight="1">
      <c r="A77" s="47"/>
      <c r="B77" s="48"/>
      <c r="C77" s="48"/>
      <c r="D77" s="48"/>
      <c r="E77" s="48"/>
      <c r="F77" s="48"/>
    </row>
    <row r="78" spans="1:6" ht="15.75" customHeight="1">
      <c r="A78" s="47"/>
      <c r="B78" s="48"/>
      <c r="C78" s="48"/>
      <c r="D78" s="48"/>
      <c r="E78" s="48"/>
      <c r="F78" s="48"/>
    </row>
    <row r="79" spans="1:6" ht="15.75" customHeight="1">
      <c r="A79" s="47"/>
      <c r="B79" s="48"/>
      <c r="C79" s="48"/>
      <c r="D79" s="48"/>
      <c r="E79" s="48"/>
      <c r="F79" s="48"/>
    </row>
    <row r="80" spans="1:6" ht="15.75" customHeight="1">
      <c r="A80" s="47"/>
      <c r="B80" s="48"/>
      <c r="C80" s="48"/>
      <c r="D80" s="48"/>
      <c r="E80" s="48"/>
      <c r="F80" s="48"/>
    </row>
    <row r="81" spans="1:6" ht="15.75" customHeight="1">
      <c r="A81" s="47"/>
      <c r="B81" s="48"/>
      <c r="C81" s="48"/>
      <c r="D81" s="48"/>
      <c r="E81" s="48"/>
      <c r="F81" s="48"/>
    </row>
    <row r="82" spans="1:6" ht="15.75" customHeight="1">
      <c r="A82" s="47"/>
      <c r="B82" s="48"/>
      <c r="C82" s="48"/>
      <c r="D82" s="48"/>
      <c r="E82" s="48"/>
      <c r="F82" s="48"/>
    </row>
    <row r="83" spans="1:6" ht="15.75" customHeight="1">
      <c r="A83" s="47"/>
      <c r="B83" s="48"/>
      <c r="C83" s="48"/>
      <c r="D83" s="48"/>
      <c r="E83" s="48"/>
      <c r="F83" s="48"/>
    </row>
    <row r="84" spans="1:6" ht="15.75" customHeight="1">
      <c r="A84" s="47"/>
      <c r="B84" s="48"/>
      <c r="C84" s="48"/>
      <c r="D84" s="48"/>
      <c r="E84" s="48"/>
      <c r="F84" s="48"/>
    </row>
    <row r="85" spans="1:6" ht="15.75" customHeight="1">
      <c r="A85" s="47"/>
      <c r="B85" s="48"/>
      <c r="C85" s="48"/>
      <c r="D85" s="48"/>
      <c r="E85" s="48"/>
      <c r="F85" s="48"/>
    </row>
    <row r="86" spans="1:6" ht="15.75" customHeight="1">
      <c r="A86" s="47"/>
      <c r="B86" s="48"/>
      <c r="C86" s="48"/>
      <c r="D86" s="48"/>
      <c r="E86" s="48"/>
      <c r="F86" s="48"/>
    </row>
    <row r="87" spans="1:6" ht="15.75" customHeight="1">
      <c r="A87" s="47"/>
      <c r="B87" s="48"/>
      <c r="C87" s="48"/>
      <c r="D87" s="48"/>
      <c r="E87" s="48"/>
      <c r="F87" s="48"/>
    </row>
    <row r="88" spans="1:6" ht="15.75" customHeight="1">
      <c r="A88" s="47"/>
      <c r="B88" s="48"/>
      <c r="C88" s="48"/>
      <c r="D88" s="48"/>
      <c r="E88" s="48"/>
      <c r="F88" s="48"/>
    </row>
    <row r="89" spans="1:6" ht="15.75" customHeight="1">
      <c r="A89" s="47"/>
      <c r="B89" s="48"/>
      <c r="C89" s="48"/>
      <c r="D89" s="48"/>
      <c r="E89" s="48"/>
      <c r="F89" s="48"/>
    </row>
    <row r="90" spans="1:6" ht="15.75" customHeight="1">
      <c r="A90" s="47"/>
      <c r="B90" s="48"/>
      <c r="C90" s="48"/>
      <c r="D90" s="48"/>
      <c r="E90" s="48"/>
      <c r="F90" s="48"/>
    </row>
    <row r="91" spans="1:6" ht="15.75" customHeight="1">
      <c r="A91" s="47"/>
      <c r="B91" s="48"/>
      <c r="C91" s="48"/>
      <c r="D91" s="48"/>
      <c r="E91" s="48"/>
      <c r="F91" s="48"/>
    </row>
    <row r="92" spans="1:6" ht="15.75" customHeight="1">
      <c r="A92" s="47"/>
      <c r="B92" s="48"/>
      <c r="C92" s="48"/>
      <c r="D92" s="48"/>
      <c r="E92" s="48"/>
      <c r="F92" s="48"/>
    </row>
    <row r="93" spans="1:6" ht="15.75" customHeight="1">
      <c r="A93" s="47"/>
      <c r="B93" s="48"/>
      <c r="C93" s="48"/>
      <c r="D93" s="48"/>
      <c r="E93" s="48"/>
      <c r="F93" s="48"/>
    </row>
    <row r="94" spans="1:6" ht="15.75" customHeight="1">
      <c r="A94" s="47"/>
      <c r="B94" s="48"/>
      <c r="C94" s="48"/>
      <c r="D94" s="48"/>
      <c r="E94" s="48"/>
      <c r="F94" s="48"/>
    </row>
    <row r="95" spans="1:6" ht="15.75" customHeight="1">
      <c r="A95" s="47"/>
      <c r="B95" s="48"/>
      <c r="C95" s="48"/>
      <c r="D95" s="48"/>
      <c r="E95" s="48"/>
      <c r="F95" s="48"/>
    </row>
    <row r="96" spans="1:6" ht="15.75" customHeight="1">
      <c r="A96" s="47"/>
      <c r="B96" s="48"/>
      <c r="C96" s="48"/>
      <c r="D96" s="48"/>
      <c r="E96" s="48"/>
      <c r="F96" s="48"/>
    </row>
    <row r="97" spans="1:6" ht="15.75" customHeight="1">
      <c r="A97" s="47"/>
      <c r="B97" s="48"/>
      <c r="C97" s="48"/>
      <c r="D97" s="48"/>
      <c r="E97" s="48"/>
      <c r="F97" s="48"/>
    </row>
    <row r="98" spans="1:6" ht="15.75" customHeight="1">
      <c r="A98" s="47"/>
      <c r="B98" s="48"/>
      <c r="C98" s="48"/>
      <c r="D98" s="48"/>
      <c r="E98" s="48"/>
      <c r="F98" s="48"/>
    </row>
    <row r="99" spans="1:6" ht="15.75" customHeight="1">
      <c r="A99" s="47"/>
      <c r="B99" s="48"/>
      <c r="C99" s="48"/>
      <c r="D99" s="48"/>
      <c r="E99" s="48"/>
      <c r="F99" s="48"/>
    </row>
    <row r="100" spans="1:6" ht="15.75" customHeight="1">
      <c r="A100" s="47"/>
      <c r="B100" s="48"/>
      <c r="C100" s="48"/>
      <c r="D100" s="48"/>
      <c r="E100" s="48"/>
      <c r="F100" s="48"/>
    </row>
    <row r="101" spans="1:6" ht="15.75" customHeight="1">
      <c r="A101" s="47"/>
      <c r="B101" s="48"/>
      <c r="C101" s="48"/>
      <c r="D101" s="48"/>
      <c r="E101" s="48"/>
      <c r="F101" s="48"/>
    </row>
    <row r="102" spans="1:6" ht="15.75" customHeight="1">
      <c r="A102" s="47"/>
      <c r="B102" s="48"/>
      <c r="C102" s="48"/>
      <c r="D102" s="48"/>
      <c r="E102" s="48"/>
      <c r="F102" s="48"/>
    </row>
    <row r="103" spans="1:6" ht="15.75" customHeight="1">
      <c r="A103" s="47"/>
      <c r="B103" s="48"/>
      <c r="C103" s="48"/>
      <c r="D103" s="48"/>
      <c r="E103" s="48"/>
      <c r="F103" s="48"/>
    </row>
    <row r="104" spans="1:6" ht="15.75" customHeight="1">
      <c r="A104" s="47"/>
      <c r="B104" s="48"/>
      <c r="C104" s="48"/>
      <c r="D104" s="48"/>
      <c r="E104" s="48"/>
      <c r="F104" s="48"/>
    </row>
    <row r="105" spans="1:6" ht="15.75" customHeight="1">
      <c r="A105" s="47"/>
      <c r="B105" s="48"/>
      <c r="C105" s="48"/>
      <c r="D105" s="48"/>
      <c r="E105" s="48"/>
      <c r="F105" s="48"/>
    </row>
    <row r="106" spans="1:6" ht="15.75" customHeight="1">
      <c r="A106" s="47"/>
      <c r="B106" s="48"/>
      <c r="C106" s="48"/>
      <c r="D106" s="48"/>
      <c r="E106" s="48"/>
      <c r="F106" s="48"/>
    </row>
    <row r="107" spans="1:6" ht="15.75" customHeight="1">
      <c r="A107" s="47"/>
      <c r="B107" s="48"/>
      <c r="C107" s="48"/>
      <c r="D107" s="48"/>
      <c r="E107" s="48"/>
      <c r="F107" s="48"/>
    </row>
    <row r="108" spans="1:6" ht="15.75" customHeight="1">
      <c r="A108" s="47"/>
      <c r="B108" s="48"/>
      <c r="C108" s="48"/>
      <c r="D108" s="48"/>
      <c r="E108" s="48"/>
      <c r="F108" s="48"/>
    </row>
    <row r="109" spans="1:6" ht="15.75" customHeight="1">
      <c r="A109" s="47"/>
      <c r="B109" s="48"/>
      <c r="C109" s="48"/>
      <c r="D109" s="48"/>
      <c r="E109" s="48"/>
      <c r="F109" s="48"/>
    </row>
    <row r="110" spans="1:6" ht="15.75" customHeight="1">
      <c r="A110" s="47"/>
      <c r="B110" s="48"/>
      <c r="C110" s="48"/>
      <c r="D110" s="48"/>
      <c r="E110" s="48"/>
      <c r="F110" s="48"/>
    </row>
    <row r="111" spans="1:6" ht="15.75" customHeight="1">
      <c r="A111" s="47"/>
      <c r="B111" s="48"/>
      <c r="C111" s="48"/>
      <c r="D111" s="48"/>
      <c r="E111" s="48"/>
      <c r="F111" s="48"/>
    </row>
    <row r="112" spans="1:6" ht="15.75" customHeight="1">
      <c r="A112" s="47"/>
      <c r="B112" s="48"/>
      <c r="C112" s="48"/>
      <c r="D112" s="48"/>
      <c r="E112" s="48"/>
      <c r="F112" s="48"/>
    </row>
    <row r="113" spans="1:6" ht="15.75" customHeight="1">
      <c r="A113" s="47"/>
      <c r="B113" s="48"/>
      <c r="C113" s="48"/>
      <c r="D113" s="48"/>
      <c r="E113" s="48"/>
      <c r="F113" s="48"/>
    </row>
    <row r="114" spans="1:6" ht="15.75" customHeight="1">
      <c r="A114" s="47"/>
      <c r="B114" s="48"/>
      <c r="C114" s="48"/>
      <c r="D114" s="48"/>
      <c r="E114" s="48"/>
      <c r="F114" s="48"/>
    </row>
    <row r="115" spans="1:6" ht="15.75" customHeight="1">
      <c r="A115" s="47"/>
      <c r="B115" s="48"/>
      <c r="C115" s="48"/>
      <c r="D115" s="48"/>
      <c r="E115" s="48"/>
      <c r="F115" s="48"/>
    </row>
    <row r="116" spans="1:6" ht="15.75" customHeight="1">
      <c r="A116" s="47"/>
      <c r="B116" s="48"/>
      <c r="C116" s="48"/>
      <c r="D116" s="48"/>
      <c r="E116" s="48"/>
      <c r="F116" s="48"/>
    </row>
    <row r="117" spans="1:6" ht="15.75" customHeight="1">
      <c r="A117" s="47"/>
      <c r="B117" s="48"/>
      <c r="C117" s="48"/>
      <c r="D117" s="48"/>
      <c r="E117" s="48"/>
      <c r="F117" s="48"/>
    </row>
    <row r="118" spans="1:6" ht="15.75" customHeight="1">
      <c r="A118" s="47"/>
      <c r="B118" s="48"/>
      <c r="C118" s="48"/>
      <c r="D118" s="48"/>
      <c r="E118" s="48"/>
      <c r="F118" s="48"/>
    </row>
    <row r="119" spans="1:6" ht="15.75" customHeight="1">
      <c r="A119" s="47"/>
      <c r="B119" s="48"/>
      <c r="C119" s="48"/>
      <c r="D119" s="48"/>
      <c r="E119" s="48"/>
      <c r="F119" s="48"/>
    </row>
    <row r="120" spans="1:6" ht="15.75" customHeight="1">
      <c r="A120" s="47"/>
      <c r="B120" s="48"/>
      <c r="C120" s="48"/>
      <c r="D120" s="48"/>
      <c r="E120" s="48"/>
      <c r="F120" s="48"/>
    </row>
    <row r="121" spans="1:6" ht="15.75" customHeight="1">
      <c r="A121" s="47"/>
      <c r="B121" s="48"/>
      <c r="C121" s="48"/>
      <c r="D121" s="48"/>
      <c r="E121" s="48"/>
      <c r="F121" s="48"/>
    </row>
    <row r="122" spans="1:6" ht="15.75" customHeight="1">
      <c r="A122" s="47"/>
      <c r="B122" s="48"/>
      <c r="C122" s="48"/>
      <c r="D122" s="48"/>
      <c r="E122" s="48"/>
      <c r="F122" s="48"/>
    </row>
    <row r="123" spans="1:6" ht="15.75" customHeight="1">
      <c r="A123" s="47"/>
      <c r="B123" s="48"/>
      <c r="C123" s="48"/>
      <c r="D123" s="48"/>
      <c r="E123" s="48"/>
      <c r="F123" s="48"/>
    </row>
    <row r="124" spans="1:6" ht="15.75" customHeight="1">
      <c r="A124" s="47"/>
      <c r="B124" s="48"/>
      <c r="C124" s="48"/>
      <c r="D124" s="48"/>
      <c r="E124" s="48"/>
      <c r="F124" s="48"/>
    </row>
    <row r="125" spans="1:6" ht="15.75" customHeight="1">
      <c r="A125" s="47"/>
      <c r="B125" s="48"/>
      <c r="C125" s="48"/>
      <c r="D125" s="48"/>
      <c r="E125" s="48"/>
      <c r="F125" s="48"/>
    </row>
    <row r="126" spans="1:6" ht="15.75" customHeight="1">
      <c r="A126" s="47"/>
      <c r="B126" s="48"/>
      <c r="C126" s="48"/>
      <c r="D126" s="48"/>
      <c r="E126" s="48"/>
      <c r="F126" s="48"/>
    </row>
    <row r="127" spans="1:6" ht="15.75" customHeight="1">
      <c r="A127" s="47"/>
      <c r="B127" s="48"/>
      <c r="C127" s="48"/>
      <c r="D127" s="48"/>
      <c r="E127" s="48"/>
      <c r="F127" s="48"/>
    </row>
    <row r="128" spans="1:6" ht="15.75" customHeight="1">
      <c r="A128" s="47"/>
      <c r="B128" s="48"/>
      <c r="C128" s="48"/>
      <c r="D128" s="48"/>
      <c r="E128" s="48"/>
      <c r="F128" s="48"/>
    </row>
    <row r="129" spans="1:6" ht="15.75" customHeight="1">
      <c r="A129" s="47"/>
      <c r="B129" s="48"/>
      <c r="C129" s="48"/>
      <c r="D129" s="48"/>
      <c r="E129" s="48"/>
      <c r="F129" s="48"/>
    </row>
    <row r="130" spans="1:6" ht="15.75" customHeight="1">
      <c r="A130" s="47"/>
      <c r="B130" s="48"/>
      <c r="C130" s="48"/>
      <c r="D130" s="48"/>
      <c r="E130" s="48"/>
      <c r="F130" s="48"/>
    </row>
    <row r="131" spans="1:6" ht="15.75" customHeight="1">
      <c r="A131" s="47"/>
      <c r="B131" s="48"/>
      <c r="C131" s="48"/>
      <c r="D131" s="48"/>
      <c r="E131" s="48"/>
      <c r="F131" s="48"/>
    </row>
    <row r="132" spans="1:6" ht="15.75" customHeight="1">
      <c r="A132" s="47"/>
      <c r="B132" s="48"/>
      <c r="C132" s="48"/>
      <c r="D132" s="48"/>
      <c r="E132" s="48"/>
      <c r="F132" s="48"/>
    </row>
    <row r="133" spans="1:6" ht="15.75" customHeight="1">
      <c r="A133" s="47"/>
      <c r="B133" s="48"/>
      <c r="C133" s="48"/>
      <c r="D133" s="48"/>
      <c r="E133" s="48"/>
      <c r="F133" s="48"/>
    </row>
    <row r="134" spans="1:6" ht="15.75" customHeight="1">
      <c r="A134" s="47"/>
      <c r="B134" s="48"/>
      <c r="C134" s="48"/>
      <c r="D134" s="48"/>
      <c r="E134" s="48"/>
      <c r="F134" s="48"/>
    </row>
    <row r="135" spans="1:6" ht="15.75" customHeight="1">
      <c r="A135" s="47"/>
      <c r="B135" s="48"/>
      <c r="C135" s="48"/>
      <c r="D135" s="48"/>
      <c r="E135" s="48"/>
      <c r="F135" s="48"/>
    </row>
    <row r="136" spans="1:6" ht="15.75" customHeight="1">
      <c r="A136" s="47"/>
      <c r="B136" s="48"/>
      <c r="C136" s="48"/>
      <c r="D136" s="48"/>
      <c r="E136" s="48"/>
      <c r="F136" s="48"/>
    </row>
    <row r="137" spans="1:6" ht="15.75" customHeight="1">
      <c r="A137" s="47"/>
      <c r="B137" s="48"/>
      <c r="C137" s="48"/>
      <c r="D137" s="48"/>
      <c r="E137" s="48"/>
      <c r="F137" s="48"/>
    </row>
    <row r="138" spans="1:6" ht="15.75" customHeight="1">
      <c r="A138" s="47"/>
      <c r="B138" s="48"/>
      <c r="C138" s="48"/>
      <c r="D138" s="48"/>
      <c r="E138" s="48"/>
      <c r="F138" s="48"/>
    </row>
    <row r="139" spans="1:6" ht="15.75" customHeight="1">
      <c r="A139" s="47"/>
      <c r="B139" s="48"/>
      <c r="C139" s="48"/>
      <c r="D139" s="48"/>
      <c r="E139" s="48"/>
      <c r="F139" s="48"/>
    </row>
    <row r="140" spans="1:6" ht="15.75" customHeight="1">
      <c r="A140" s="47"/>
      <c r="B140" s="48"/>
      <c r="C140" s="48"/>
      <c r="D140" s="48"/>
      <c r="E140" s="48"/>
      <c r="F140" s="48"/>
    </row>
    <row r="141" spans="1:6" ht="15.75" customHeight="1">
      <c r="A141" s="47"/>
      <c r="B141" s="48"/>
      <c r="C141" s="48"/>
      <c r="D141" s="48"/>
      <c r="E141" s="48"/>
      <c r="F141" s="48"/>
    </row>
    <row r="142" spans="1:6" ht="15.75" customHeight="1">
      <c r="A142" s="47"/>
      <c r="B142" s="48"/>
      <c r="C142" s="48"/>
      <c r="D142" s="48"/>
      <c r="E142" s="48"/>
      <c r="F142" s="48"/>
    </row>
    <row r="143" spans="1:6" ht="15.75" customHeight="1">
      <c r="A143" s="47"/>
      <c r="B143" s="48"/>
      <c r="C143" s="48"/>
      <c r="D143" s="48"/>
      <c r="E143" s="48"/>
      <c r="F143" s="48"/>
    </row>
    <row r="144" spans="1:6" ht="15.75" customHeight="1">
      <c r="A144" s="47"/>
      <c r="B144" s="48"/>
      <c r="C144" s="48"/>
      <c r="D144" s="48"/>
      <c r="E144" s="48"/>
      <c r="F144" s="48"/>
    </row>
    <row r="145" spans="1:6" ht="15.75" customHeight="1">
      <c r="A145" s="47"/>
      <c r="B145" s="48"/>
      <c r="C145" s="48"/>
      <c r="D145" s="48"/>
      <c r="E145" s="48"/>
      <c r="F145" s="48"/>
    </row>
    <row r="146" spans="1:6" ht="15.75" customHeight="1">
      <c r="A146" s="47"/>
      <c r="B146" s="48"/>
      <c r="C146" s="48"/>
      <c r="D146" s="48"/>
      <c r="E146" s="48"/>
      <c r="F146" s="48"/>
    </row>
    <row r="147" spans="1:6" ht="15.75" customHeight="1">
      <c r="A147" s="47"/>
      <c r="B147" s="48"/>
      <c r="C147" s="48"/>
      <c r="D147" s="48"/>
      <c r="E147" s="48"/>
      <c r="F147" s="48"/>
    </row>
    <row r="148" spans="1:6" ht="15.75" customHeight="1">
      <c r="A148" s="47"/>
      <c r="B148" s="48"/>
      <c r="C148" s="48"/>
      <c r="D148" s="48"/>
      <c r="E148" s="48"/>
      <c r="F148" s="48"/>
    </row>
    <row r="149" spans="1:6" ht="15.75" customHeight="1">
      <c r="A149" s="47"/>
      <c r="B149" s="48"/>
      <c r="C149" s="48"/>
      <c r="D149" s="48"/>
      <c r="E149" s="48"/>
      <c r="F149" s="48"/>
    </row>
    <row r="150" spans="1:6" ht="15.75" customHeight="1">
      <c r="A150" s="47"/>
      <c r="B150" s="48"/>
      <c r="C150" s="48"/>
      <c r="D150" s="48"/>
      <c r="E150" s="48"/>
      <c r="F150" s="48"/>
    </row>
    <row r="151" spans="1:6" ht="15.75" customHeight="1">
      <c r="A151" s="47"/>
      <c r="B151" s="48"/>
      <c r="C151" s="48"/>
      <c r="D151" s="48"/>
      <c r="E151" s="48"/>
      <c r="F151" s="48"/>
    </row>
    <row r="152" spans="1:6" ht="15.75" customHeight="1">
      <c r="A152" s="47"/>
      <c r="B152" s="48"/>
      <c r="C152" s="48"/>
      <c r="D152" s="48"/>
      <c r="E152" s="48"/>
      <c r="F152" s="48"/>
    </row>
    <row r="153" spans="1:6" ht="15.75" customHeight="1">
      <c r="A153" s="47"/>
      <c r="B153" s="48"/>
      <c r="C153" s="48"/>
      <c r="D153" s="48"/>
      <c r="E153" s="48"/>
      <c r="F153" s="48"/>
    </row>
    <row r="154" spans="1:6" ht="15.75" customHeight="1">
      <c r="A154" s="47"/>
      <c r="B154" s="48"/>
      <c r="C154" s="48"/>
      <c r="D154" s="48"/>
      <c r="E154" s="48"/>
      <c r="F154" s="48"/>
    </row>
    <row r="155" spans="1:6" ht="15.75" customHeight="1">
      <c r="A155" s="47"/>
      <c r="B155" s="48"/>
      <c r="C155" s="48"/>
      <c r="D155" s="48"/>
      <c r="E155" s="48"/>
      <c r="F155" s="48"/>
    </row>
    <row r="156" spans="1:6" ht="15.75" customHeight="1">
      <c r="A156" s="47"/>
      <c r="B156" s="48"/>
      <c r="C156" s="48"/>
      <c r="D156" s="48"/>
      <c r="E156" s="48"/>
      <c r="F156" s="48"/>
    </row>
    <row r="157" spans="1:6" ht="15.75" customHeight="1">
      <c r="A157" s="47"/>
      <c r="B157" s="48"/>
      <c r="C157" s="48"/>
      <c r="D157" s="48"/>
      <c r="E157" s="48"/>
      <c r="F157" s="48"/>
    </row>
    <row r="158" spans="1:6" ht="15.75" customHeight="1">
      <c r="A158" s="47"/>
      <c r="B158" s="48"/>
      <c r="C158" s="48"/>
      <c r="D158" s="48"/>
      <c r="E158" s="48"/>
      <c r="F158" s="48"/>
    </row>
    <row r="159" spans="1:6" ht="15.75" customHeight="1">
      <c r="A159" s="47"/>
      <c r="B159" s="48"/>
      <c r="C159" s="48"/>
      <c r="D159" s="48"/>
      <c r="E159" s="48"/>
      <c r="F159" s="48"/>
    </row>
    <row r="160" spans="1:6" ht="15.75" customHeight="1">
      <c r="A160" s="47"/>
      <c r="B160" s="48"/>
      <c r="C160" s="48"/>
      <c r="D160" s="48"/>
      <c r="E160" s="48"/>
      <c r="F160" s="48"/>
    </row>
    <row r="161" spans="1:6" ht="15.75" customHeight="1">
      <c r="A161" s="47"/>
      <c r="B161" s="48"/>
      <c r="C161" s="48"/>
      <c r="D161" s="48"/>
      <c r="E161" s="48"/>
      <c r="F161" s="48"/>
    </row>
    <row r="162" spans="1:6" ht="15.75" customHeight="1">
      <c r="A162" s="47"/>
      <c r="B162" s="48"/>
      <c r="C162" s="48"/>
      <c r="D162" s="48"/>
      <c r="E162" s="48"/>
      <c r="F162" s="48"/>
    </row>
    <row r="163" spans="1:6" ht="15.75" customHeight="1">
      <c r="A163" s="47"/>
      <c r="B163" s="48"/>
      <c r="C163" s="48"/>
      <c r="D163" s="48"/>
      <c r="E163" s="48"/>
      <c r="F163" s="48"/>
    </row>
    <row r="164" spans="1:6" ht="15.75" customHeight="1">
      <c r="A164" s="47"/>
      <c r="B164" s="48"/>
      <c r="C164" s="48"/>
      <c r="D164" s="48"/>
      <c r="E164" s="48"/>
      <c r="F164" s="48"/>
    </row>
    <row r="165" spans="1:6" ht="15.75" customHeight="1">
      <c r="A165" s="47"/>
      <c r="B165" s="48"/>
      <c r="C165" s="48"/>
      <c r="D165" s="48"/>
      <c r="E165" s="48"/>
      <c r="F165" s="48"/>
    </row>
    <row r="166" spans="1:6" ht="15.75" customHeight="1">
      <c r="A166" s="47"/>
      <c r="B166" s="48"/>
      <c r="C166" s="48"/>
      <c r="D166" s="48"/>
      <c r="E166" s="48"/>
      <c r="F166" s="48"/>
    </row>
    <row r="167" spans="1:6" ht="15.75" customHeight="1">
      <c r="A167" s="47"/>
      <c r="B167" s="48"/>
      <c r="C167" s="48"/>
      <c r="D167" s="48"/>
      <c r="E167" s="48"/>
      <c r="F167" s="48"/>
    </row>
    <row r="168" spans="1:6" ht="15.75" customHeight="1">
      <c r="A168" s="47"/>
      <c r="B168" s="48"/>
      <c r="C168" s="48"/>
      <c r="D168" s="48"/>
      <c r="E168" s="48"/>
      <c r="F168" s="48"/>
    </row>
    <row r="169" spans="1:6" ht="15.75" customHeight="1">
      <c r="A169" s="47"/>
      <c r="B169" s="48"/>
      <c r="C169" s="48"/>
      <c r="D169" s="48"/>
      <c r="E169" s="48"/>
      <c r="F169" s="48"/>
    </row>
    <row r="170" spans="1:6" ht="15.75" customHeight="1">
      <c r="A170" s="47"/>
      <c r="B170" s="48"/>
      <c r="C170" s="48"/>
      <c r="D170" s="48"/>
      <c r="E170" s="48"/>
      <c r="F170" s="48"/>
    </row>
    <row r="171" spans="1:6" ht="15.75" customHeight="1">
      <c r="A171" s="47"/>
      <c r="B171" s="48"/>
      <c r="C171" s="48"/>
      <c r="D171" s="48"/>
      <c r="E171" s="48"/>
      <c r="F171" s="48"/>
    </row>
    <row r="172" spans="1:6" ht="15.75" customHeight="1">
      <c r="A172" s="47"/>
      <c r="B172" s="48"/>
      <c r="C172" s="48"/>
      <c r="D172" s="48"/>
      <c r="E172" s="48"/>
      <c r="F172" s="48"/>
    </row>
    <row r="173" spans="1:6" ht="15.75" customHeight="1">
      <c r="A173" s="47"/>
      <c r="B173" s="48"/>
      <c r="C173" s="48"/>
      <c r="D173" s="48"/>
      <c r="E173" s="48"/>
      <c r="F173" s="48"/>
    </row>
    <row r="174" spans="1:6" ht="15.75" customHeight="1">
      <c r="A174" s="47"/>
      <c r="B174" s="48"/>
      <c r="C174" s="48"/>
      <c r="D174" s="48"/>
      <c r="E174" s="48"/>
      <c r="F174" s="48"/>
    </row>
    <row r="175" spans="1:6" ht="15.75" customHeight="1">
      <c r="A175" s="47"/>
      <c r="B175" s="48"/>
      <c r="C175" s="48"/>
      <c r="D175" s="48"/>
      <c r="E175" s="48"/>
      <c r="F175" s="48"/>
    </row>
    <row r="176" spans="1:6" ht="15.75" customHeight="1">
      <c r="A176" s="47"/>
      <c r="B176" s="48"/>
      <c r="C176" s="48"/>
      <c r="D176" s="48"/>
      <c r="E176" s="48"/>
      <c r="F176" s="48"/>
    </row>
    <row r="177" spans="1:6" ht="15.75" customHeight="1">
      <c r="A177" s="47"/>
      <c r="B177" s="48"/>
      <c r="C177" s="48"/>
      <c r="D177" s="48"/>
      <c r="E177" s="48"/>
      <c r="F177" s="48"/>
    </row>
    <row r="178" spans="1:6" ht="15.75" customHeight="1">
      <c r="A178" s="47"/>
      <c r="B178" s="48"/>
      <c r="C178" s="48"/>
      <c r="D178" s="48"/>
      <c r="E178" s="48"/>
      <c r="F178" s="48"/>
    </row>
    <row r="179" spans="1:6" ht="15.75" customHeight="1">
      <c r="A179" s="47"/>
      <c r="B179" s="48"/>
      <c r="C179" s="48"/>
      <c r="D179" s="48"/>
      <c r="E179" s="48"/>
      <c r="F179" s="48"/>
    </row>
    <row r="180" spans="1:6" ht="15.75" customHeight="1">
      <c r="A180" s="47"/>
      <c r="B180" s="48"/>
      <c r="C180" s="48"/>
      <c r="D180" s="48"/>
      <c r="E180" s="48"/>
      <c r="F180" s="48"/>
    </row>
    <row r="181" spans="1:6" ht="15.75" customHeight="1">
      <c r="A181" s="47"/>
      <c r="B181" s="48"/>
      <c r="C181" s="48"/>
      <c r="D181" s="48"/>
      <c r="E181" s="48"/>
      <c r="F181" s="48"/>
    </row>
    <row r="182" spans="1:6" ht="15.75" customHeight="1">
      <c r="A182" s="47"/>
      <c r="B182" s="48"/>
      <c r="C182" s="48"/>
      <c r="D182" s="48"/>
      <c r="E182" s="48"/>
      <c r="F182" s="48"/>
    </row>
    <row r="183" spans="1:6" ht="15.75" customHeight="1">
      <c r="A183" s="47"/>
      <c r="B183" s="48"/>
      <c r="C183" s="48"/>
      <c r="D183" s="48"/>
      <c r="E183" s="48"/>
      <c r="F183" s="48"/>
    </row>
    <row r="184" spans="1:6" ht="15.75" customHeight="1">
      <c r="A184" s="47"/>
      <c r="B184" s="48"/>
      <c r="C184" s="48"/>
      <c r="D184" s="48"/>
      <c r="E184" s="48"/>
      <c r="F184" s="48"/>
    </row>
    <row r="185" spans="1:6" ht="15.75" customHeight="1">
      <c r="A185" s="47"/>
      <c r="B185" s="48"/>
      <c r="C185" s="48"/>
      <c r="D185" s="48"/>
      <c r="E185" s="48"/>
      <c r="F185" s="48"/>
    </row>
    <row r="186" spans="1:6" ht="15.75" customHeight="1">
      <c r="A186" s="47"/>
      <c r="B186" s="48"/>
      <c r="C186" s="48"/>
      <c r="D186" s="48"/>
      <c r="E186" s="48"/>
      <c r="F186" s="48"/>
    </row>
    <row r="187" spans="1:6" ht="15.75" customHeight="1">
      <c r="A187" s="47"/>
      <c r="B187" s="48"/>
      <c r="C187" s="48"/>
      <c r="D187" s="48"/>
      <c r="E187" s="48"/>
      <c r="F187" s="48"/>
    </row>
    <row r="188" spans="1:6" ht="15.75" customHeight="1">
      <c r="A188" s="47"/>
      <c r="B188" s="48"/>
      <c r="C188" s="48"/>
      <c r="D188" s="48"/>
      <c r="E188" s="48"/>
      <c r="F188" s="48"/>
    </row>
    <row r="189" spans="1:6" ht="15.75" customHeight="1">
      <c r="A189" s="47"/>
      <c r="B189" s="48"/>
      <c r="C189" s="48"/>
      <c r="D189" s="48"/>
      <c r="E189" s="48"/>
      <c r="F189" s="48"/>
    </row>
    <row r="190" spans="1:6" ht="15.75" customHeight="1">
      <c r="A190" s="47"/>
      <c r="B190" s="48"/>
      <c r="C190" s="48"/>
      <c r="D190" s="48"/>
      <c r="E190" s="48"/>
      <c r="F190" s="48"/>
    </row>
    <row r="191" spans="1:6" ht="15.75" customHeight="1">
      <c r="A191" s="47"/>
      <c r="B191" s="48"/>
      <c r="C191" s="48"/>
      <c r="D191" s="48"/>
      <c r="E191" s="48"/>
      <c r="F191" s="48"/>
    </row>
    <row r="192" spans="1:6" ht="15.75" customHeight="1">
      <c r="A192" s="47"/>
      <c r="B192" s="48"/>
      <c r="C192" s="48"/>
      <c r="D192" s="48"/>
      <c r="E192" s="48"/>
      <c r="F192" s="48"/>
    </row>
    <row r="193" spans="1:6" ht="15.75" customHeight="1">
      <c r="A193" s="47"/>
      <c r="B193" s="48"/>
      <c r="C193" s="48"/>
      <c r="D193" s="48"/>
      <c r="E193" s="48"/>
      <c r="F193" s="48"/>
    </row>
    <row r="194" spans="1:6" ht="15.75" customHeight="1">
      <c r="A194" s="47"/>
      <c r="B194" s="48"/>
      <c r="C194" s="48"/>
      <c r="D194" s="48"/>
      <c r="E194" s="48"/>
      <c r="F194" s="48"/>
    </row>
    <row r="195" spans="1:6" ht="15.75" customHeight="1">
      <c r="A195" s="47"/>
      <c r="B195" s="48"/>
      <c r="C195" s="48"/>
      <c r="D195" s="48"/>
      <c r="E195" s="48"/>
      <c r="F195" s="48"/>
    </row>
    <row r="196" spans="1:6" ht="15.75" customHeight="1">
      <c r="A196" s="47"/>
      <c r="B196" s="48"/>
      <c r="C196" s="48"/>
      <c r="D196" s="48"/>
      <c r="E196" s="48"/>
      <c r="F196" s="48"/>
    </row>
    <row r="197" spans="1:6" ht="15.75" customHeight="1">
      <c r="A197" s="47"/>
      <c r="B197" s="48"/>
      <c r="C197" s="48"/>
      <c r="D197" s="48"/>
      <c r="E197" s="48"/>
      <c r="F197" s="48"/>
    </row>
    <row r="198" spans="1:6" ht="15.75" customHeight="1">
      <c r="A198" s="47"/>
      <c r="B198" s="48"/>
      <c r="C198" s="48"/>
      <c r="D198" s="48"/>
      <c r="E198" s="48"/>
      <c r="F198" s="48"/>
    </row>
    <row r="199" spans="1:6" ht="15.75" customHeight="1">
      <c r="A199" s="47"/>
      <c r="B199" s="48"/>
      <c r="C199" s="48"/>
      <c r="D199" s="48"/>
      <c r="E199" s="48"/>
      <c r="F199" s="48"/>
    </row>
    <row r="200" spans="1:6" ht="15.75" customHeight="1">
      <c r="A200" s="47"/>
      <c r="B200" s="48"/>
      <c r="C200" s="48"/>
      <c r="D200" s="48"/>
      <c r="E200" s="48"/>
      <c r="F200" s="48"/>
    </row>
    <row r="201" spans="1:6" ht="15.75" customHeight="1">
      <c r="A201" s="47"/>
      <c r="B201" s="48"/>
      <c r="C201" s="48"/>
      <c r="D201" s="48"/>
      <c r="E201" s="48"/>
      <c r="F201" s="48"/>
    </row>
    <row r="202" spans="1:6" ht="15.75" customHeight="1">
      <c r="A202" s="47"/>
      <c r="B202" s="48"/>
      <c r="C202" s="48"/>
      <c r="D202" s="48"/>
      <c r="E202" s="48"/>
      <c r="F202" s="48"/>
    </row>
    <row r="203" spans="1:6" ht="15.75" customHeight="1">
      <c r="A203" s="47"/>
      <c r="B203" s="48"/>
      <c r="C203" s="48"/>
      <c r="D203" s="48"/>
      <c r="E203" s="48"/>
      <c r="F203" s="48"/>
    </row>
    <row r="204" spans="1:6" ht="15.75" customHeight="1">
      <c r="A204" s="47"/>
      <c r="B204" s="48"/>
      <c r="C204" s="48"/>
      <c r="D204" s="48"/>
      <c r="E204" s="48"/>
      <c r="F204" s="48"/>
    </row>
    <row r="205" spans="1:6" ht="15.75" customHeight="1">
      <c r="A205" s="47"/>
      <c r="B205" s="48"/>
      <c r="C205" s="48"/>
      <c r="D205" s="48"/>
      <c r="E205" s="48"/>
      <c r="F205" s="48"/>
    </row>
    <row r="206" spans="1:6" ht="15.75" customHeight="1">
      <c r="A206" s="47"/>
      <c r="B206" s="48"/>
      <c r="C206" s="48"/>
      <c r="D206" s="48"/>
      <c r="E206" s="48"/>
      <c r="F206" s="48"/>
    </row>
    <row r="207" spans="1:6" ht="15.75" customHeight="1">
      <c r="A207" s="47"/>
      <c r="B207" s="48"/>
      <c r="C207" s="48"/>
      <c r="D207" s="48"/>
      <c r="E207" s="48"/>
      <c r="F207" s="48"/>
    </row>
    <row r="208" spans="1:6" ht="15.75" customHeight="1">
      <c r="A208" s="47"/>
      <c r="B208" s="48"/>
      <c r="C208" s="48"/>
      <c r="D208" s="48"/>
      <c r="E208" s="48"/>
      <c r="F208" s="48"/>
    </row>
    <row r="209" spans="1:6" ht="15.75" customHeight="1">
      <c r="A209" s="47"/>
      <c r="B209" s="48"/>
      <c r="C209" s="48"/>
      <c r="D209" s="48"/>
      <c r="E209" s="48"/>
      <c r="F209" s="48"/>
    </row>
    <row r="210" spans="1:6" ht="15.75" customHeight="1">
      <c r="A210" s="47"/>
      <c r="B210" s="48"/>
      <c r="C210" s="48"/>
      <c r="D210" s="48"/>
      <c r="E210" s="48"/>
      <c r="F210" s="48"/>
    </row>
    <row r="211" spans="1:6" ht="15.75" customHeight="1">
      <c r="A211" s="47"/>
      <c r="B211" s="48"/>
      <c r="C211" s="48"/>
      <c r="D211" s="48"/>
      <c r="E211" s="48"/>
      <c r="F211" s="48"/>
    </row>
    <row r="212" spans="1:6" ht="15.75" customHeight="1">
      <c r="A212" s="47"/>
      <c r="B212" s="48"/>
      <c r="C212" s="48"/>
      <c r="D212" s="48"/>
      <c r="E212" s="48"/>
      <c r="F212" s="48"/>
    </row>
    <row r="213" spans="1:6" ht="15.75" customHeight="1">
      <c r="A213" s="47"/>
      <c r="B213" s="48"/>
      <c r="C213" s="48"/>
      <c r="D213" s="48"/>
      <c r="E213" s="48"/>
      <c r="F213" s="48"/>
    </row>
    <row r="214" spans="1:6" ht="15.75" customHeight="1">
      <c r="A214" s="47"/>
      <c r="B214" s="48"/>
      <c r="C214" s="48"/>
      <c r="D214" s="48"/>
      <c r="E214" s="48"/>
      <c r="F214" s="48"/>
    </row>
    <row r="215" spans="1:6" ht="15.75" customHeight="1">
      <c r="A215" s="47"/>
      <c r="B215" s="48"/>
      <c r="C215" s="48"/>
      <c r="D215" s="48"/>
      <c r="E215" s="48"/>
      <c r="F215" s="48"/>
    </row>
    <row r="216" spans="1:6" ht="15.75" customHeight="1">
      <c r="A216" s="47"/>
      <c r="B216" s="48"/>
      <c r="C216" s="48"/>
      <c r="D216" s="48"/>
      <c r="E216" s="48"/>
      <c r="F216" s="48"/>
    </row>
    <row r="217" spans="1:6" ht="15.75" customHeight="1">
      <c r="A217" s="47"/>
      <c r="B217" s="48"/>
      <c r="C217" s="48"/>
      <c r="D217" s="48"/>
      <c r="E217" s="48"/>
      <c r="F217" s="48"/>
    </row>
    <row r="218" spans="1:6" ht="15.75" customHeight="1">
      <c r="A218" s="47"/>
      <c r="B218" s="48"/>
      <c r="C218" s="48"/>
      <c r="D218" s="48"/>
      <c r="E218" s="48"/>
      <c r="F218" s="48"/>
    </row>
    <row r="219" spans="1:6" ht="15.75" customHeight="1">
      <c r="A219" s="47"/>
      <c r="B219" s="48"/>
      <c r="C219" s="48"/>
      <c r="D219" s="48"/>
      <c r="E219" s="48"/>
      <c r="F219" s="48"/>
    </row>
    <row r="220" spans="1:6" ht="15.75" customHeight="1">
      <c r="A220" s="47"/>
      <c r="B220" s="48"/>
      <c r="C220" s="48"/>
      <c r="D220" s="48"/>
      <c r="E220" s="48"/>
      <c r="F220" s="48"/>
    </row>
    <row r="221" spans="1:6" ht="15.75" customHeight="1"/>
    <row r="222" spans="1:6" ht="15.75" customHeight="1"/>
    <row r="223" spans="1:6" ht="15.75" customHeight="1"/>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0:F20"/>
    <mergeCell ref="A2:F2"/>
    <mergeCell ref="A4:F4"/>
    <mergeCell ref="A5:F5"/>
    <mergeCell ref="A6:F6"/>
    <mergeCell ref="A7:F7"/>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Z1000"/>
  <sheetViews>
    <sheetView workbookViewId="0"/>
  </sheetViews>
  <sheetFormatPr defaultColWidth="14.3984375" defaultRowHeight="15" customHeight="1"/>
  <cols>
    <col min="1" max="1" width="23.73046875" customWidth="1"/>
    <col min="2" max="2" width="10.86328125" customWidth="1"/>
    <col min="3" max="3" width="30" customWidth="1"/>
    <col min="4" max="4" width="22.73046875" customWidth="1"/>
    <col min="5" max="5" width="17.73046875" customWidth="1"/>
    <col min="6" max="6" width="26.3984375" customWidth="1"/>
    <col min="7" max="9" width="13.73046875" customWidth="1"/>
    <col min="10" max="26" width="8" customWidth="1"/>
  </cols>
  <sheetData>
    <row r="1" spans="1:26" ht="14.25">
      <c r="A1" s="47"/>
      <c r="B1" s="47"/>
      <c r="C1" s="48"/>
      <c r="D1" s="48"/>
      <c r="E1" s="48"/>
      <c r="F1" s="48"/>
      <c r="G1" s="1"/>
      <c r="H1" s="1"/>
      <c r="I1" s="1"/>
    </row>
    <row r="2" spans="1:26" ht="15.75" customHeight="1">
      <c r="A2" s="283" t="s">
        <v>4254</v>
      </c>
      <c r="B2" s="276"/>
      <c r="C2" s="276"/>
      <c r="D2" s="276"/>
      <c r="E2" s="276"/>
      <c r="F2" s="277"/>
      <c r="G2" s="251"/>
      <c r="H2" s="251"/>
      <c r="I2" s="251"/>
      <c r="J2" s="50"/>
      <c r="K2" s="50"/>
      <c r="L2" s="50"/>
      <c r="M2" s="50"/>
      <c r="N2" s="50"/>
      <c r="O2" s="50"/>
      <c r="P2" s="50"/>
      <c r="Q2" s="50"/>
      <c r="R2" s="50"/>
      <c r="S2" s="50"/>
      <c r="T2" s="50"/>
      <c r="U2" s="50"/>
      <c r="V2" s="50"/>
      <c r="W2" s="50"/>
      <c r="X2" s="50"/>
      <c r="Y2" s="50"/>
      <c r="Z2" s="50"/>
    </row>
    <row r="3" spans="1:26" ht="15.75" customHeight="1">
      <c r="A3" s="123"/>
      <c r="B3" s="123"/>
      <c r="C3" s="123"/>
      <c r="D3" s="123"/>
      <c r="E3" s="123"/>
      <c r="F3" s="252"/>
      <c r="G3" s="251"/>
      <c r="H3" s="251"/>
      <c r="I3" s="251"/>
      <c r="J3" s="50"/>
      <c r="K3" s="50"/>
      <c r="L3" s="50"/>
      <c r="M3" s="50"/>
      <c r="N3" s="50"/>
      <c r="O3" s="50"/>
      <c r="P3" s="50"/>
      <c r="Q3" s="50"/>
      <c r="R3" s="50"/>
      <c r="S3" s="50"/>
      <c r="T3" s="50"/>
      <c r="U3" s="50"/>
      <c r="V3" s="50"/>
      <c r="W3" s="50"/>
      <c r="X3" s="50"/>
      <c r="Y3" s="50"/>
      <c r="Z3" s="50"/>
    </row>
    <row r="4" spans="1:26" ht="14.25" customHeight="1">
      <c r="A4" s="285" t="s">
        <v>4255</v>
      </c>
      <c r="B4" s="276"/>
      <c r="C4" s="276"/>
      <c r="D4" s="276"/>
      <c r="E4" s="276"/>
      <c r="F4" s="277"/>
      <c r="G4" s="251"/>
      <c r="H4" s="251"/>
      <c r="I4" s="251"/>
      <c r="J4" s="50"/>
      <c r="K4" s="50"/>
      <c r="L4" s="50"/>
      <c r="M4" s="50"/>
      <c r="N4" s="50"/>
      <c r="O4" s="50"/>
      <c r="P4" s="50"/>
      <c r="Q4" s="50"/>
      <c r="R4" s="50"/>
      <c r="S4" s="50"/>
      <c r="T4" s="50"/>
      <c r="U4" s="50"/>
      <c r="V4" s="50"/>
      <c r="W4" s="50"/>
      <c r="X4" s="50"/>
      <c r="Y4" s="50"/>
      <c r="Z4" s="50"/>
    </row>
    <row r="5" spans="1:26" ht="16.5" customHeight="1">
      <c r="A5" s="293" t="s">
        <v>4256</v>
      </c>
      <c r="B5" s="276"/>
      <c r="C5" s="276"/>
      <c r="D5" s="276"/>
      <c r="E5" s="276"/>
      <c r="F5" s="277"/>
      <c r="G5" s="251"/>
      <c r="H5" s="251"/>
      <c r="I5" s="251"/>
      <c r="J5" s="50"/>
      <c r="K5" s="50"/>
      <c r="L5" s="50"/>
      <c r="M5" s="50"/>
      <c r="N5" s="50"/>
      <c r="O5" s="50"/>
      <c r="P5" s="50"/>
      <c r="Q5" s="50"/>
      <c r="R5" s="50"/>
      <c r="S5" s="50"/>
      <c r="T5" s="50"/>
      <c r="U5" s="50"/>
      <c r="V5" s="50"/>
      <c r="W5" s="50"/>
      <c r="X5" s="50"/>
      <c r="Y5" s="50"/>
      <c r="Z5" s="50"/>
    </row>
    <row r="6" spans="1:26" ht="16.5" customHeight="1">
      <c r="A6" s="293" t="s">
        <v>4257</v>
      </c>
      <c r="B6" s="276"/>
      <c r="C6" s="276"/>
      <c r="D6" s="276"/>
      <c r="E6" s="276"/>
      <c r="F6" s="277"/>
      <c r="G6" s="251"/>
      <c r="H6" s="251"/>
      <c r="I6" s="251"/>
      <c r="J6" s="50"/>
      <c r="K6" s="50"/>
      <c r="L6" s="50"/>
      <c r="M6" s="50"/>
      <c r="N6" s="50"/>
      <c r="O6" s="50"/>
      <c r="P6" s="50"/>
      <c r="Q6" s="50"/>
      <c r="R6" s="50"/>
      <c r="S6" s="50"/>
      <c r="T6" s="50"/>
      <c r="U6" s="50"/>
      <c r="V6" s="50"/>
      <c r="W6" s="50"/>
      <c r="X6" s="50"/>
      <c r="Y6" s="50"/>
      <c r="Z6" s="50"/>
    </row>
    <row r="7" spans="1:26" ht="17.25" customHeight="1">
      <c r="A7" s="293" t="s">
        <v>4258</v>
      </c>
      <c r="B7" s="276"/>
      <c r="C7" s="276"/>
      <c r="D7" s="276"/>
      <c r="E7" s="276"/>
      <c r="F7" s="277"/>
      <c r="G7" s="251"/>
      <c r="H7" s="251"/>
      <c r="I7" s="251"/>
      <c r="J7" s="50"/>
      <c r="K7" s="50"/>
      <c r="L7" s="50"/>
      <c r="M7" s="50"/>
      <c r="N7" s="50"/>
      <c r="O7" s="50"/>
      <c r="P7" s="50"/>
      <c r="Q7" s="50"/>
      <c r="R7" s="50"/>
      <c r="S7" s="50"/>
      <c r="T7" s="50"/>
      <c r="U7" s="50"/>
      <c r="V7" s="50"/>
      <c r="W7" s="50"/>
      <c r="X7" s="50"/>
      <c r="Y7" s="50"/>
      <c r="Z7" s="50"/>
    </row>
    <row r="8" spans="1:26" ht="30" customHeight="1">
      <c r="A8" s="293" t="s">
        <v>4259</v>
      </c>
      <c r="B8" s="276"/>
      <c r="C8" s="276"/>
      <c r="D8" s="276"/>
      <c r="E8" s="276"/>
      <c r="F8" s="277"/>
      <c r="G8" s="251"/>
      <c r="H8" s="251"/>
      <c r="I8" s="251"/>
      <c r="J8" s="50"/>
      <c r="K8" s="50"/>
      <c r="L8" s="50"/>
      <c r="M8" s="50"/>
      <c r="N8" s="50"/>
      <c r="O8" s="50"/>
      <c r="P8" s="50"/>
      <c r="Q8" s="50"/>
      <c r="R8" s="50"/>
      <c r="S8" s="50"/>
      <c r="T8" s="50"/>
      <c r="U8" s="50"/>
      <c r="V8" s="50"/>
      <c r="W8" s="50"/>
      <c r="X8" s="50"/>
      <c r="Y8" s="50"/>
      <c r="Z8" s="50"/>
    </row>
    <row r="9" spans="1:26" ht="57" customHeight="1">
      <c r="A9" s="293" t="s">
        <v>4260</v>
      </c>
      <c r="B9" s="276"/>
      <c r="C9" s="276"/>
      <c r="D9" s="276"/>
      <c r="E9" s="276"/>
      <c r="F9" s="277"/>
      <c r="G9" s="251"/>
      <c r="H9" s="251"/>
      <c r="I9" s="251"/>
      <c r="J9" s="50"/>
      <c r="K9" s="50"/>
      <c r="L9" s="50"/>
      <c r="M9" s="50"/>
      <c r="N9" s="50"/>
      <c r="O9" s="50"/>
      <c r="P9" s="50"/>
      <c r="Q9" s="50"/>
      <c r="R9" s="50"/>
      <c r="S9" s="50"/>
      <c r="T9" s="50"/>
      <c r="U9" s="50"/>
      <c r="V9" s="50"/>
      <c r="W9" s="50"/>
      <c r="X9" s="50"/>
      <c r="Y9" s="50"/>
      <c r="Z9" s="50"/>
    </row>
    <row r="10" spans="1:26" ht="14.25">
      <c r="A10" s="53"/>
      <c r="B10" s="53"/>
      <c r="C10" s="54"/>
      <c r="D10" s="54"/>
      <c r="E10" s="54"/>
      <c r="F10" s="54"/>
      <c r="G10" s="53"/>
      <c r="H10" s="53"/>
      <c r="I10" s="53"/>
      <c r="J10" s="50"/>
      <c r="K10" s="50"/>
      <c r="L10" s="50"/>
      <c r="M10" s="50"/>
      <c r="N10" s="50"/>
      <c r="O10" s="50"/>
      <c r="P10" s="50"/>
      <c r="Q10" s="50"/>
      <c r="R10" s="50"/>
      <c r="S10" s="50"/>
      <c r="T10" s="50"/>
      <c r="U10" s="50"/>
      <c r="V10" s="50"/>
      <c r="W10" s="50"/>
      <c r="X10" s="50"/>
      <c r="Y10" s="50"/>
      <c r="Z10" s="50"/>
    </row>
    <row r="11" spans="1:26" ht="61.5" customHeight="1">
      <c r="A11" s="113" t="s">
        <v>2393</v>
      </c>
      <c r="B11" s="57" t="s">
        <v>7</v>
      </c>
      <c r="C11" s="113" t="s">
        <v>4261</v>
      </c>
      <c r="D11" s="56" t="s">
        <v>4262</v>
      </c>
      <c r="E11" s="113" t="s">
        <v>158</v>
      </c>
      <c r="F11" s="113" t="s">
        <v>162</v>
      </c>
      <c r="G11" s="60" t="s">
        <v>163</v>
      </c>
      <c r="J11" s="50"/>
      <c r="K11" s="50"/>
      <c r="L11" s="50"/>
      <c r="M11" s="50"/>
      <c r="N11" s="50"/>
      <c r="O11" s="50"/>
      <c r="P11" s="50"/>
      <c r="Q11" s="50"/>
      <c r="R11" s="50"/>
      <c r="S11" s="50"/>
      <c r="T11" s="50"/>
      <c r="U11" s="50"/>
      <c r="V11" s="50"/>
      <c r="W11" s="50"/>
      <c r="X11" s="50"/>
      <c r="Y11" s="50"/>
      <c r="Z11" s="50"/>
    </row>
    <row r="12" spans="1:26" ht="38.25">
      <c r="A12" s="106" t="s">
        <v>3791</v>
      </c>
      <c r="B12" s="106" t="s">
        <v>4263</v>
      </c>
      <c r="C12" s="106" t="s">
        <v>4264</v>
      </c>
      <c r="D12" s="101" t="s">
        <v>4265</v>
      </c>
      <c r="E12" s="101">
        <v>50</v>
      </c>
      <c r="F12" s="101">
        <v>50</v>
      </c>
      <c r="G12" s="23" t="s">
        <v>50</v>
      </c>
    </row>
    <row r="13" spans="1:26" ht="14.25">
      <c r="A13" s="253"/>
      <c r="B13" s="254"/>
      <c r="C13" s="254"/>
      <c r="D13" s="255"/>
      <c r="E13" s="256"/>
      <c r="F13" s="257"/>
    </row>
    <row r="14" spans="1:26" ht="14.25">
      <c r="A14" s="106"/>
      <c r="B14" s="208"/>
      <c r="C14" s="208"/>
      <c r="D14" s="101"/>
      <c r="E14" s="102"/>
      <c r="F14" s="209"/>
    </row>
    <row r="15" spans="1:26" ht="14.25">
      <c r="A15" s="106"/>
      <c r="B15" s="208"/>
      <c r="C15" s="208"/>
      <c r="D15" s="101"/>
      <c r="E15" s="105"/>
      <c r="F15" s="209"/>
    </row>
    <row r="16" spans="1:26" ht="14.25">
      <c r="A16" s="106"/>
      <c r="B16" s="208"/>
      <c r="C16" s="208"/>
      <c r="D16" s="101"/>
      <c r="E16" s="105"/>
      <c r="F16" s="209"/>
    </row>
    <row r="17" spans="1:26" ht="14.25">
      <c r="A17" s="106"/>
      <c r="B17" s="208"/>
      <c r="C17" s="208"/>
      <c r="D17" s="101"/>
      <c r="E17" s="105"/>
      <c r="F17" s="209"/>
    </row>
    <row r="18" spans="1:26" ht="14.25">
      <c r="A18" s="54"/>
      <c r="B18" s="211"/>
      <c r="C18" s="211"/>
      <c r="D18" s="211"/>
      <c r="E18" s="212"/>
      <c r="F18" s="212">
        <f>SUM(F12:F17)</f>
        <v>50</v>
      </c>
    </row>
    <row r="19" spans="1:26" ht="14.25">
      <c r="A19" s="47"/>
      <c r="B19" s="47"/>
      <c r="C19" s="48"/>
      <c r="D19" s="48"/>
      <c r="E19" s="48"/>
      <c r="F19" s="48"/>
      <c r="G19" s="1"/>
      <c r="H19" s="1"/>
      <c r="I19" s="1"/>
    </row>
    <row r="20" spans="1:26" ht="14.25">
      <c r="A20" s="279" t="s">
        <v>726</v>
      </c>
      <c r="B20" s="280"/>
      <c r="C20" s="280"/>
      <c r="D20" s="280"/>
      <c r="E20" s="280"/>
      <c r="F20" s="280"/>
      <c r="G20" s="280"/>
      <c r="H20" s="280"/>
      <c r="I20" s="281"/>
      <c r="J20" s="47"/>
      <c r="K20" s="47"/>
      <c r="L20" s="47"/>
      <c r="M20" s="47"/>
      <c r="N20" s="47"/>
      <c r="O20" s="47"/>
      <c r="P20" s="47"/>
      <c r="Q20" s="47"/>
      <c r="R20" s="47"/>
      <c r="S20" s="47"/>
      <c r="T20" s="47"/>
      <c r="U20" s="47"/>
      <c r="V20" s="47"/>
      <c r="W20" s="47"/>
      <c r="X20" s="47"/>
      <c r="Y20" s="47"/>
      <c r="Z20" s="47"/>
    </row>
    <row r="21" spans="1:26" ht="15.75" customHeight="1">
      <c r="A21" s="47"/>
      <c r="B21" s="47"/>
      <c r="C21" s="48"/>
      <c r="D21" s="48"/>
      <c r="E21" s="48"/>
      <c r="F21" s="1"/>
      <c r="G21" s="1"/>
      <c r="H21" s="1"/>
      <c r="I21" s="1"/>
    </row>
    <row r="22" spans="1:26" ht="15.75" customHeight="1">
      <c r="A22" s="47"/>
      <c r="B22" s="47"/>
      <c r="C22" s="48"/>
      <c r="D22" s="48"/>
      <c r="E22" s="48"/>
      <c r="F22" s="48"/>
      <c r="G22" s="1"/>
      <c r="H22" s="1"/>
      <c r="I22" s="1"/>
    </row>
    <row r="23" spans="1:26" ht="15.75" customHeight="1">
      <c r="A23" s="47"/>
      <c r="B23" s="47"/>
      <c r="C23" s="48"/>
      <c r="D23" s="48"/>
      <c r="E23" s="48"/>
      <c r="F23" s="1"/>
      <c r="G23" s="1"/>
      <c r="H23" s="1"/>
      <c r="I23" s="1"/>
    </row>
    <row r="24" spans="1:26" ht="15.75" customHeight="1">
      <c r="A24" s="47"/>
      <c r="B24" s="47"/>
      <c r="C24" s="48"/>
      <c r="D24" s="48"/>
      <c r="E24" s="48"/>
      <c r="F24" s="48"/>
      <c r="G24" s="1"/>
      <c r="H24" s="1"/>
      <c r="I24" s="1"/>
    </row>
    <row r="25" spans="1:26" ht="15.75" customHeight="1">
      <c r="A25" s="47"/>
      <c r="B25" s="47"/>
      <c r="C25" s="48"/>
      <c r="D25" s="48"/>
      <c r="E25" s="48"/>
      <c r="F25" s="48"/>
      <c r="G25" s="1"/>
      <c r="H25" s="1"/>
      <c r="I25" s="1"/>
    </row>
    <row r="26" spans="1:26" ht="15.75" customHeight="1">
      <c r="A26" s="47"/>
      <c r="B26" s="47"/>
      <c r="C26" s="48"/>
      <c r="D26" s="48"/>
      <c r="E26" s="48"/>
      <c r="F26" s="48"/>
      <c r="G26" s="1"/>
      <c r="H26" s="1"/>
      <c r="I26" s="1"/>
    </row>
    <row r="27" spans="1:26" ht="15.75" customHeight="1">
      <c r="A27" s="47"/>
      <c r="B27" s="47"/>
      <c r="C27" s="48"/>
      <c r="D27" s="48"/>
      <c r="E27" s="48"/>
      <c r="F27" s="48"/>
      <c r="G27" s="1"/>
      <c r="H27" s="1"/>
      <c r="I27" s="1"/>
    </row>
    <row r="28" spans="1:26" ht="15.75" customHeight="1">
      <c r="A28" s="47"/>
      <c r="B28" s="47"/>
      <c r="C28" s="48"/>
      <c r="D28" s="48"/>
      <c r="E28" s="48"/>
      <c r="F28" s="48"/>
      <c r="G28" s="1"/>
      <c r="H28" s="1"/>
      <c r="I28" s="1"/>
    </row>
    <row r="29" spans="1:26" ht="15.75" customHeight="1">
      <c r="A29" s="47"/>
      <c r="B29" s="47"/>
      <c r="C29" s="48"/>
      <c r="D29" s="48"/>
      <c r="E29" s="48"/>
      <c r="F29" s="48"/>
      <c r="G29" s="1"/>
      <c r="H29" s="1"/>
      <c r="I29" s="1"/>
    </row>
    <row r="30" spans="1:26" ht="15.75" customHeight="1">
      <c r="A30" s="47"/>
      <c r="B30" s="47"/>
      <c r="C30" s="48"/>
      <c r="D30" s="48"/>
      <c r="E30" s="48"/>
      <c r="F30" s="48"/>
      <c r="G30" s="1"/>
      <c r="H30" s="1"/>
      <c r="I30" s="1"/>
    </row>
    <row r="31" spans="1:26" ht="15.75" customHeight="1">
      <c r="A31" s="47"/>
      <c r="B31" s="47"/>
      <c r="C31" s="48"/>
      <c r="D31" s="48"/>
      <c r="E31" s="48"/>
      <c r="F31" s="48"/>
      <c r="G31" s="1"/>
      <c r="H31" s="1"/>
      <c r="I31" s="1"/>
    </row>
    <row r="32" spans="1:26" ht="15.75" customHeight="1">
      <c r="A32" s="47"/>
      <c r="B32" s="47"/>
      <c r="C32" s="48"/>
      <c r="D32" s="48"/>
      <c r="E32" s="48"/>
      <c r="F32" s="48"/>
      <c r="G32" s="1"/>
      <c r="H32" s="1"/>
      <c r="I32" s="1"/>
    </row>
    <row r="33" spans="1:9" ht="15.75" customHeight="1">
      <c r="A33" s="47"/>
      <c r="B33" s="47"/>
      <c r="C33" s="48"/>
      <c r="D33" s="48"/>
      <c r="E33" s="48"/>
      <c r="F33" s="48"/>
      <c r="G33" s="1"/>
      <c r="H33" s="1"/>
      <c r="I33" s="1"/>
    </row>
    <row r="34" spans="1:9" ht="15.75" customHeight="1">
      <c r="A34" s="47"/>
      <c r="B34" s="47"/>
      <c r="C34" s="48"/>
      <c r="D34" s="48"/>
      <c r="E34" s="48"/>
      <c r="F34" s="48"/>
      <c r="G34" s="1"/>
      <c r="H34" s="1"/>
      <c r="I34" s="1"/>
    </row>
    <row r="35" spans="1:9" ht="15.75" customHeight="1">
      <c r="A35" s="47"/>
      <c r="B35" s="47"/>
      <c r="C35" s="48"/>
      <c r="D35" s="48"/>
      <c r="E35" s="48"/>
      <c r="F35" s="48"/>
      <c r="G35" s="1"/>
      <c r="H35" s="1"/>
      <c r="I35" s="1"/>
    </row>
    <row r="36" spans="1:9" ht="15.75" customHeight="1">
      <c r="A36" s="47"/>
      <c r="B36" s="47"/>
      <c r="C36" s="48"/>
      <c r="D36" s="48"/>
      <c r="E36" s="48"/>
      <c r="F36" s="48"/>
      <c r="G36" s="1"/>
      <c r="H36" s="1"/>
      <c r="I36" s="1"/>
    </row>
    <row r="37" spans="1:9" ht="15.75" customHeight="1">
      <c r="A37" s="47"/>
      <c r="B37" s="47"/>
      <c r="C37" s="48"/>
      <c r="D37" s="48"/>
      <c r="E37" s="48"/>
      <c r="F37" s="48"/>
      <c r="G37" s="1"/>
      <c r="H37" s="1"/>
      <c r="I37" s="1"/>
    </row>
    <row r="38" spans="1:9" ht="15.75" customHeight="1">
      <c r="A38" s="47"/>
      <c r="B38" s="47"/>
      <c r="C38" s="48"/>
      <c r="D38" s="48"/>
      <c r="E38" s="48"/>
      <c r="F38" s="48"/>
      <c r="G38" s="1"/>
      <c r="H38" s="1"/>
      <c r="I38" s="1"/>
    </row>
    <row r="39" spans="1:9" ht="15.75" customHeight="1">
      <c r="A39" s="47"/>
      <c r="B39" s="47"/>
      <c r="C39" s="48"/>
      <c r="D39" s="48"/>
      <c r="E39" s="48"/>
      <c r="F39" s="48"/>
      <c r="G39" s="1"/>
      <c r="H39" s="1"/>
      <c r="I39" s="1"/>
    </row>
    <row r="40" spans="1:9" ht="15.75" customHeight="1">
      <c r="A40" s="47"/>
      <c r="B40" s="47"/>
      <c r="C40" s="48"/>
      <c r="D40" s="48"/>
      <c r="E40" s="48"/>
      <c r="F40" s="48"/>
      <c r="G40" s="1"/>
      <c r="H40" s="1"/>
      <c r="I40" s="1"/>
    </row>
    <row r="41" spans="1:9" ht="15.75" customHeight="1">
      <c r="A41" s="47"/>
      <c r="B41" s="47"/>
      <c r="C41" s="48"/>
      <c r="D41" s="48"/>
      <c r="E41" s="48"/>
      <c r="F41" s="48"/>
      <c r="G41" s="1"/>
      <c r="H41" s="1"/>
      <c r="I41" s="1"/>
    </row>
    <row r="42" spans="1:9" ht="15.75" customHeight="1">
      <c r="A42" s="47"/>
      <c r="B42" s="47"/>
      <c r="C42" s="48"/>
      <c r="D42" s="48"/>
      <c r="E42" s="48"/>
      <c r="F42" s="48"/>
      <c r="G42" s="1"/>
      <c r="H42" s="1"/>
      <c r="I42" s="1"/>
    </row>
    <row r="43" spans="1:9" ht="15.75" customHeight="1">
      <c r="A43" s="47"/>
      <c r="B43" s="47"/>
      <c r="C43" s="48"/>
      <c r="D43" s="48"/>
      <c r="E43" s="48"/>
      <c r="F43" s="48"/>
      <c r="G43" s="1"/>
      <c r="H43" s="1"/>
      <c r="I43" s="1"/>
    </row>
    <row r="44" spans="1:9" ht="15.75" customHeight="1">
      <c r="A44" s="47"/>
      <c r="B44" s="47"/>
      <c r="C44" s="48"/>
      <c r="D44" s="48"/>
      <c r="E44" s="48"/>
      <c r="F44" s="48"/>
      <c r="G44" s="1"/>
      <c r="H44" s="1"/>
      <c r="I44" s="1"/>
    </row>
    <row r="45" spans="1:9" ht="15.75" customHeight="1">
      <c r="A45" s="47"/>
      <c r="B45" s="47"/>
      <c r="C45" s="48"/>
      <c r="D45" s="48"/>
      <c r="E45" s="48"/>
      <c r="F45" s="48"/>
      <c r="G45" s="1"/>
      <c r="H45" s="1"/>
      <c r="I45" s="1"/>
    </row>
    <row r="46" spans="1:9" ht="15.75" customHeight="1">
      <c r="A46" s="47"/>
      <c r="B46" s="47"/>
      <c r="C46" s="48"/>
      <c r="D46" s="48"/>
      <c r="E46" s="48"/>
      <c r="F46" s="48"/>
      <c r="G46" s="1"/>
      <c r="H46" s="1"/>
      <c r="I46" s="1"/>
    </row>
    <row r="47" spans="1:9" ht="15.75" customHeight="1">
      <c r="A47" s="47"/>
      <c r="B47" s="47"/>
      <c r="C47" s="48"/>
      <c r="D47" s="48"/>
      <c r="E47" s="48"/>
      <c r="F47" s="48"/>
      <c r="G47" s="1"/>
      <c r="H47" s="1"/>
      <c r="I47" s="1"/>
    </row>
    <row r="48" spans="1:9" ht="15.75" customHeight="1">
      <c r="A48" s="47"/>
      <c r="B48" s="47"/>
      <c r="C48" s="48"/>
      <c r="D48" s="48"/>
      <c r="E48" s="48"/>
      <c r="F48" s="48"/>
      <c r="G48" s="1"/>
      <c r="H48" s="1"/>
      <c r="I48" s="1"/>
    </row>
    <row r="49" spans="1:9" ht="15.75" customHeight="1">
      <c r="A49" s="47"/>
      <c r="B49" s="47"/>
      <c r="C49" s="48"/>
      <c r="D49" s="48"/>
      <c r="E49" s="48"/>
      <c r="F49" s="48"/>
      <c r="G49" s="1"/>
      <c r="H49" s="1"/>
      <c r="I49" s="1"/>
    </row>
    <row r="50" spans="1:9" ht="15.75" customHeight="1">
      <c r="A50" s="47"/>
      <c r="B50" s="47"/>
      <c r="C50" s="48"/>
      <c r="D50" s="48"/>
      <c r="E50" s="48"/>
      <c r="F50" s="48"/>
      <c r="G50" s="1"/>
      <c r="H50" s="1"/>
      <c r="I50" s="1"/>
    </row>
    <row r="51" spans="1:9" ht="15.75" customHeight="1">
      <c r="A51" s="47"/>
      <c r="B51" s="47"/>
      <c r="C51" s="48"/>
      <c r="D51" s="48"/>
      <c r="E51" s="48"/>
      <c r="F51" s="48"/>
      <c r="G51" s="1"/>
      <c r="H51" s="1"/>
      <c r="I51" s="1"/>
    </row>
    <row r="52" spans="1:9" ht="15.75" customHeight="1">
      <c r="A52" s="47"/>
      <c r="B52" s="47"/>
      <c r="C52" s="48"/>
      <c r="D52" s="48"/>
      <c r="E52" s="48"/>
      <c r="F52" s="48"/>
      <c r="G52" s="1"/>
      <c r="H52" s="1"/>
      <c r="I52" s="1"/>
    </row>
    <row r="53" spans="1:9" ht="15.75" customHeight="1">
      <c r="A53" s="47"/>
      <c r="B53" s="47"/>
      <c r="C53" s="48"/>
      <c r="D53" s="48"/>
      <c r="E53" s="48"/>
      <c r="F53" s="48"/>
      <c r="G53" s="1"/>
      <c r="H53" s="1"/>
      <c r="I53" s="1"/>
    </row>
    <row r="54" spans="1:9" ht="15.75" customHeight="1">
      <c r="A54" s="47"/>
      <c r="B54" s="47"/>
      <c r="C54" s="48"/>
      <c r="D54" s="48"/>
      <c r="E54" s="48"/>
      <c r="F54" s="48"/>
      <c r="G54" s="1"/>
      <c r="H54" s="1"/>
      <c r="I54" s="1"/>
    </row>
    <row r="55" spans="1:9" ht="15.75" customHeight="1">
      <c r="A55" s="47"/>
      <c r="B55" s="47"/>
      <c r="C55" s="48"/>
      <c r="D55" s="48"/>
      <c r="E55" s="48"/>
      <c r="F55" s="48"/>
      <c r="G55" s="1"/>
      <c r="H55" s="1"/>
      <c r="I55" s="1"/>
    </row>
    <row r="56" spans="1:9" ht="15.75" customHeight="1">
      <c r="A56" s="47"/>
      <c r="B56" s="47"/>
      <c r="C56" s="48"/>
      <c r="D56" s="48"/>
      <c r="E56" s="48"/>
      <c r="F56" s="48"/>
      <c r="G56" s="1"/>
      <c r="H56" s="1"/>
      <c r="I56" s="1"/>
    </row>
    <row r="57" spans="1:9" ht="15.75" customHeight="1">
      <c r="A57" s="47"/>
      <c r="B57" s="47"/>
      <c r="C57" s="48"/>
      <c r="D57" s="48"/>
      <c r="E57" s="48"/>
      <c r="F57" s="48"/>
      <c r="G57" s="1"/>
      <c r="H57" s="1"/>
      <c r="I57" s="1"/>
    </row>
    <row r="58" spans="1:9" ht="15.75" customHeight="1">
      <c r="A58" s="47"/>
      <c r="B58" s="47"/>
      <c r="C58" s="48"/>
      <c r="D58" s="48"/>
      <c r="E58" s="48"/>
      <c r="F58" s="48"/>
      <c r="G58" s="1"/>
      <c r="H58" s="1"/>
      <c r="I58" s="1"/>
    </row>
    <row r="59" spans="1:9" ht="15.75" customHeight="1">
      <c r="A59" s="47"/>
      <c r="B59" s="47"/>
      <c r="C59" s="48"/>
      <c r="D59" s="48"/>
      <c r="E59" s="48"/>
      <c r="F59" s="48"/>
      <c r="G59" s="1"/>
      <c r="H59" s="1"/>
      <c r="I59" s="1"/>
    </row>
    <row r="60" spans="1:9" ht="15.75" customHeight="1">
      <c r="A60" s="47"/>
      <c r="B60" s="47"/>
      <c r="C60" s="48"/>
      <c r="D60" s="48"/>
      <c r="E60" s="48"/>
      <c r="F60" s="48"/>
      <c r="G60" s="1"/>
      <c r="H60" s="1"/>
      <c r="I60" s="1"/>
    </row>
    <row r="61" spans="1:9" ht="15.75" customHeight="1">
      <c r="A61" s="47"/>
      <c r="B61" s="47"/>
      <c r="C61" s="48"/>
      <c r="D61" s="48"/>
      <c r="E61" s="48"/>
      <c r="F61" s="48"/>
      <c r="G61" s="1"/>
      <c r="H61" s="1"/>
      <c r="I61" s="1"/>
    </row>
    <row r="62" spans="1:9" ht="15.75" customHeight="1">
      <c r="A62" s="47"/>
      <c r="B62" s="47"/>
      <c r="C62" s="48"/>
      <c r="D62" s="48"/>
      <c r="E62" s="48"/>
      <c r="F62" s="48"/>
      <c r="G62" s="1"/>
      <c r="H62" s="1"/>
      <c r="I62" s="1"/>
    </row>
    <row r="63" spans="1:9" ht="15.75" customHeight="1">
      <c r="A63" s="47"/>
      <c r="B63" s="47"/>
      <c r="C63" s="48"/>
      <c r="D63" s="48"/>
      <c r="E63" s="48"/>
      <c r="F63" s="48"/>
      <c r="G63" s="1"/>
      <c r="H63" s="1"/>
      <c r="I63" s="1"/>
    </row>
    <row r="64" spans="1:9" ht="15.75" customHeight="1">
      <c r="A64" s="47"/>
      <c r="B64" s="47"/>
      <c r="C64" s="48"/>
      <c r="D64" s="48"/>
      <c r="E64" s="48"/>
      <c r="F64" s="48"/>
      <c r="G64" s="1"/>
      <c r="H64" s="1"/>
      <c r="I64" s="1"/>
    </row>
    <row r="65" spans="1:9" ht="15.75" customHeight="1">
      <c r="A65" s="47"/>
      <c r="B65" s="47"/>
      <c r="C65" s="48"/>
      <c r="D65" s="48"/>
      <c r="E65" s="48"/>
      <c r="F65" s="48"/>
      <c r="G65" s="1"/>
      <c r="H65" s="1"/>
      <c r="I65" s="1"/>
    </row>
    <row r="66" spans="1:9" ht="15.75" customHeight="1">
      <c r="A66" s="47"/>
      <c r="B66" s="47"/>
      <c r="C66" s="48"/>
      <c r="D66" s="48"/>
      <c r="E66" s="48"/>
      <c r="F66" s="48"/>
      <c r="G66" s="1"/>
      <c r="H66" s="1"/>
      <c r="I66" s="1"/>
    </row>
    <row r="67" spans="1:9" ht="15.75" customHeight="1">
      <c r="A67" s="47"/>
      <c r="B67" s="47"/>
      <c r="C67" s="48"/>
      <c r="D67" s="48"/>
      <c r="E67" s="48"/>
      <c r="F67" s="48"/>
      <c r="G67" s="1"/>
      <c r="H67" s="1"/>
      <c r="I67" s="1"/>
    </row>
    <row r="68" spans="1:9" ht="15.75" customHeight="1">
      <c r="A68" s="47"/>
      <c r="B68" s="47"/>
      <c r="C68" s="48"/>
      <c r="D68" s="48"/>
      <c r="E68" s="48"/>
      <c r="F68" s="48"/>
      <c r="G68" s="1"/>
      <c r="H68" s="1"/>
      <c r="I68" s="1"/>
    </row>
    <row r="69" spans="1:9" ht="15.75" customHeight="1">
      <c r="A69" s="47"/>
      <c r="B69" s="47"/>
      <c r="C69" s="48"/>
      <c r="D69" s="48"/>
      <c r="E69" s="48"/>
      <c r="F69" s="48"/>
      <c r="G69" s="1"/>
      <c r="H69" s="1"/>
      <c r="I69" s="1"/>
    </row>
    <row r="70" spans="1:9" ht="15.75" customHeight="1">
      <c r="A70" s="47"/>
      <c r="B70" s="47"/>
      <c r="C70" s="48"/>
      <c r="D70" s="48"/>
      <c r="E70" s="48"/>
      <c r="F70" s="48"/>
      <c r="G70" s="1"/>
      <c r="H70" s="1"/>
      <c r="I70" s="1"/>
    </row>
    <row r="71" spans="1:9" ht="15.75" customHeight="1">
      <c r="A71" s="47"/>
      <c r="B71" s="47"/>
      <c r="C71" s="48"/>
      <c r="D71" s="48"/>
      <c r="E71" s="48"/>
      <c r="F71" s="48"/>
      <c r="G71" s="1"/>
      <c r="H71" s="1"/>
      <c r="I71" s="1"/>
    </row>
    <row r="72" spans="1:9" ht="15.75" customHeight="1">
      <c r="A72" s="47"/>
      <c r="B72" s="47"/>
      <c r="C72" s="48"/>
      <c r="D72" s="48"/>
      <c r="E72" s="48"/>
      <c r="F72" s="48"/>
      <c r="G72" s="1"/>
      <c r="H72" s="1"/>
      <c r="I72" s="1"/>
    </row>
    <row r="73" spans="1:9" ht="15.75" customHeight="1">
      <c r="A73" s="47"/>
      <c r="B73" s="47"/>
      <c r="C73" s="48"/>
      <c r="D73" s="48"/>
      <c r="E73" s="48"/>
      <c r="F73" s="48"/>
      <c r="G73" s="1"/>
      <c r="H73" s="1"/>
      <c r="I73" s="1"/>
    </row>
    <row r="74" spans="1:9" ht="15.75" customHeight="1">
      <c r="A74" s="47"/>
      <c r="B74" s="47"/>
      <c r="C74" s="48"/>
      <c r="D74" s="48"/>
      <c r="E74" s="48"/>
      <c r="F74" s="48"/>
      <c r="G74" s="1"/>
      <c r="H74" s="1"/>
      <c r="I74" s="1"/>
    </row>
    <row r="75" spans="1:9" ht="15.75" customHeight="1">
      <c r="A75" s="47"/>
      <c r="B75" s="47"/>
      <c r="C75" s="48"/>
      <c r="D75" s="48"/>
      <c r="E75" s="48"/>
      <c r="F75" s="48"/>
      <c r="G75" s="1"/>
      <c r="H75" s="1"/>
      <c r="I75" s="1"/>
    </row>
    <row r="76" spans="1:9" ht="15.75" customHeight="1">
      <c r="A76" s="47"/>
      <c r="B76" s="47"/>
      <c r="C76" s="48"/>
      <c r="D76" s="48"/>
      <c r="E76" s="48"/>
      <c r="F76" s="48"/>
      <c r="G76" s="1"/>
      <c r="H76" s="1"/>
      <c r="I76" s="1"/>
    </row>
    <row r="77" spans="1:9" ht="15.75" customHeight="1">
      <c r="A77" s="47"/>
      <c r="B77" s="47"/>
      <c r="C77" s="48"/>
      <c r="D77" s="48"/>
      <c r="E77" s="48"/>
      <c r="F77" s="48"/>
      <c r="G77" s="1"/>
      <c r="H77" s="1"/>
      <c r="I77" s="1"/>
    </row>
    <row r="78" spans="1:9" ht="15.75" customHeight="1">
      <c r="A78" s="47"/>
      <c r="B78" s="47"/>
      <c r="C78" s="48"/>
      <c r="D78" s="48"/>
      <c r="E78" s="48"/>
      <c r="F78" s="48"/>
      <c r="G78" s="1"/>
      <c r="H78" s="1"/>
      <c r="I78" s="1"/>
    </row>
    <row r="79" spans="1:9" ht="15.75" customHeight="1">
      <c r="A79" s="47"/>
      <c r="B79" s="47"/>
      <c r="C79" s="48"/>
      <c r="D79" s="48"/>
      <c r="E79" s="48"/>
      <c r="F79" s="48"/>
      <c r="G79" s="1"/>
      <c r="H79" s="1"/>
      <c r="I79" s="1"/>
    </row>
    <row r="80" spans="1:9" ht="15.75" customHeight="1">
      <c r="A80" s="47"/>
      <c r="B80" s="47"/>
      <c r="C80" s="48"/>
      <c r="D80" s="48"/>
      <c r="E80" s="48"/>
      <c r="F80" s="48"/>
      <c r="G80" s="1"/>
      <c r="H80" s="1"/>
      <c r="I80" s="1"/>
    </row>
    <row r="81" spans="1:9" ht="15.75" customHeight="1">
      <c r="A81" s="47"/>
      <c r="B81" s="47"/>
      <c r="C81" s="48"/>
      <c r="D81" s="48"/>
      <c r="E81" s="48"/>
      <c r="F81" s="48"/>
      <c r="G81" s="1"/>
      <c r="H81" s="1"/>
      <c r="I81" s="1"/>
    </row>
    <row r="82" spans="1:9" ht="15.75" customHeight="1">
      <c r="A82" s="47"/>
      <c r="B82" s="47"/>
      <c r="C82" s="48"/>
      <c r="D82" s="48"/>
      <c r="E82" s="48"/>
      <c r="F82" s="48"/>
      <c r="G82" s="1"/>
      <c r="H82" s="1"/>
      <c r="I82" s="1"/>
    </row>
    <row r="83" spans="1:9" ht="15.75" customHeight="1">
      <c r="A83" s="47"/>
      <c r="B83" s="47"/>
      <c r="C83" s="48"/>
      <c r="D83" s="48"/>
      <c r="E83" s="48"/>
      <c r="F83" s="48"/>
      <c r="G83" s="1"/>
      <c r="H83" s="1"/>
      <c r="I83" s="1"/>
    </row>
    <row r="84" spans="1:9" ht="15.75" customHeight="1">
      <c r="A84" s="47"/>
      <c r="B84" s="47"/>
      <c r="C84" s="48"/>
      <c r="D84" s="48"/>
      <c r="E84" s="48"/>
      <c r="F84" s="48"/>
      <c r="G84" s="1"/>
      <c r="H84" s="1"/>
      <c r="I84" s="1"/>
    </row>
    <row r="85" spans="1:9" ht="15.75" customHeight="1">
      <c r="A85" s="47"/>
      <c r="B85" s="47"/>
      <c r="C85" s="48"/>
      <c r="D85" s="48"/>
      <c r="E85" s="48"/>
      <c r="F85" s="48"/>
      <c r="G85" s="1"/>
      <c r="H85" s="1"/>
      <c r="I85" s="1"/>
    </row>
    <row r="86" spans="1:9" ht="15.75" customHeight="1">
      <c r="A86" s="47"/>
      <c r="B86" s="47"/>
      <c r="C86" s="48"/>
      <c r="D86" s="48"/>
      <c r="E86" s="48"/>
      <c r="F86" s="48"/>
      <c r="G86" s="1"/>
      <c r="H86" s="1"/>
      <c r="I86" s="1"/>
    </row>
    <row r="87" spans="1:9" ht="15.75" customHeight="1">
      <c r="A87" s="47"/>
      <c r="B87" s="47"/>
      <c r="C87" s="48"/>
      <c r="D87" s="48"/>
      <c r="E87" s="48"/>
      <c r="F87" s="48"/>
      <c r="G87" s="1"/>
      <c r="H87" s="1"/>
      <c r="I87" s="1"/>
    </row>
    <row r="88" spans="1:9" ht="15.75" customHeight="1">
      <c r="A88" s="47"/>
      <c r="B88" s="47"/>
      <c r="C88" s="48"/>
      <c r="D88" s="48"/>
      <c r="E88" s="48"/>
      <c r="F88" s="48"/>
      <c r="G88" s="1"/>
      <c r="H88" s="1"/>
      <c r="I88" s="1"/>
    </row>
    <row r="89" spans="1:9" ht="15.75" customHeight="1">
      <c r="A89" s="47"/>
      <c r="B89" s="47"/>
      <c r="C89" s="48"/>
      <c r="D89" s="48"/>
      <c r="E89" s="48"/>
      <c r="F89" s="48"/>
      <c r="G89" s="1"/>
      <c r="H89" s="1"/>
      <c r="I89" s="1"/>
    </row>
    <row r="90" spans="1:9" ht="15.75" customHeight="1">
      <c r="A90" s="47"/>
      <c r="B90" s="47"/>
      <c r="C90" s="48"/>
      <c r="D90" s="48"/>
      <c r="E90" s="48"/>
      <c r="F90" s="48"/>
      <c r="G90" s="1"/>
      <c r="H90" s="1"/>
      <c r="I90" s="1"/>
    </row>
    <row r="91" spans="1:9" ht="15.75" customHeight="1">
      <c r="A91" s="47"/>
      <c r="B91" s="47"/>
      <c r="C91" s="48"/>
      <c r="D91" s="48"/>
      <c r="E91" s="48"/>
      <c r="F91" s="48"/>
      <c r="G91" s="1"/>
      <c r="H91" s="1"/>
      <c r="I91" s="1"/>
    </row>
    <row r="92" spans="1:9" ht="15.75" customHeight="1">
      <c r="A92" s="47"/>
      <c r="B92" s="47"/>
      <c r="C92" s="48"/>
      <c r="D92" s="48"/>
      <c r="E92" s="48"/>
      <c r="F92" s="48"/>
      <c r="G92" s="1"/>
      <c r="H92" s="1"/>
      <c r="I92" s="1"/>
    </row>
    <row r="93" spans="1:9" ht="15.75" customHeight="1">
      <c r="A93" s="47"/>
      <c r="B93" s="47"/>
      <c r="C93" s="48"/>
      <c r="D93" s="48"/>
      <c r="E93" s="48"/>
      <c r="F93" s="48"/>
      <c r="G93" s="1"/>
      <c r="H93" s="1"/>
      <c r="I93" s="1"/>
    </row>
    <row r="94" spans="1:9" ht="15.75" customHeight="1">
      <c r="A94" s="47"/>
      <c r="B94" s="47"/>
      <c r="C94" s="48"/>
      <c r="D94" s="48"/>
      <c r="E94" s="48"/>
      <c r="F94" s="48"/>
      <c r="G94" s="1"/>
      <c r="H94" s="1"/>
      <c r="I94" s="1"/>
    </row>
    <row r="95" spans="1:9" ht="15.75" customHeight="1">
      <c r="A95" s="47"/>
      <c r="B95" s="47"/>
      <c r="C95" s="48"/>
      <c r="D95" s="48"/>
      <c r="E95" s="48"/>
      <c r="F95" s="48"/>
      <c r="G95" s="1"/>
      <c r="H95" s="1"/>
      <c r="I95" s="1"/>
    </row>
    <row r="96" spans="1:9" ht="15.75" customHeight="1">
      <c r="A96" s="47"/>
      <c r="B96" s="47"/>
      <c r="C96" s="48"/>
      <c r="D96" s="48"/>
      <c r="E96" s="48"/>
      <c r="F96" s="48"/>
      <c r="G96" s="1"/>
      <c r="H96" s="1"/>
      <c r="I96" s="1"/>
    </row>
    <row r="97" spans="1:9" ht="15.75" customHeight="1">
      <c r="A97" s="47"/>
      <c r="B97" s="47"/>
      <c r="C97" s="48"/>
      <c r="D97" s="48"/>
      <c r="E97" s="48"/>
      <c r="F97" s="48"/>
      <c r="G97" s="1"/>
      <c r="H97" s="1"/>
      <c r="I97" s="1"/>
    </row>
    <row r="98" spans="1:9" ht="15.75" customHeight="1">
      <c r="A98" s="47"/>
      <c r="B98" s="47"/>
      <c r="C98" s="48"/>
      <c r="D98" s="48"/>
      <c r="E98" s="48"/>
      <c r="F98" s="48"/>
      <c r="G98" s="1"/>
      <c r="H98" s="1"/>
      <c r="I98" s="1"/>
    </row>
    <row r="99" spans="1:9" ht="15.75" customHeight="1">
      <c r="A99" s="47"/>
      <c r="B99" s="47"/>
      <c r="C99" s="48"/>
      <c r="D99" s="48"/>
      <c r="E99" s="48"/>
      <c r="F99" s="48"/>
      <c r="G99" s="1"/>
      <c r="H99" s="1"/>
      <c r="I99" s="1"/>
    </row>
    <row r="100" spans="1:9" ht="15.75" customHeight="1">
      <c r="A100" s="47"/>
      <c r="B100" s="47"/>
      <c r="C100" s="48"/>
      <c r="D100" s="48"/>
      <c r="E100" s="48"/>
      <c r="F100" s="48"/>
      <c r="G100" s="1"/>
      <c r="H100" s="1"/>
      <c r="I100" s="1"/>
    </row>
    <row r="101" spans="1:9" ht="15.75" customHeight="1">
      <c r="A101" s="47"/>
      <c r="B101" s="47"/>
      <c r="C101" s="48"/>
      <c r="D101" s="48"/>
      <c r="E101" s="48"/>
      <c r="F101" s="48"/>
      <c r="G101" s="1"/>
      <c r="H101" s="1"/>
      <c r="I101" s="1"/>
    </row>
    <row r="102" spans="1:9" ht="15.75" customHeight="1">
      <c r="A102" s="47"/>
      <c r="B102" s="47"/>
      <c r="C102" s="48"/>
      <c r="D102" s="48"/>
      <c r="E102" s="48"/>
      <c r="F102" s="48"/>
      <c r="G102" s="1"/>
      <c r="H102" s="1"/>
      <c r="I102" s="1"/>
    </row>
    <row r="103" spans="1:9" ht="15.75" customHeight="1">
      <c r="A103" s="47"/>
      <c r="B103" s="47"/>
      <c r="C103" s="48"/>
      <c r="D103" s="48"/>
      <c r="E103" s="48"/>
      <c r="F103" s="48"/>
      <c r="G103" s="1"/>
      <c r="H103" s="1"/>
      <c r="I103" s="1"/>
    </row>
    <row r="104" spans="1:9" ht="15.75" customHeight="1">
      <c r="A104" s="47"/>
      <c r="B104" s="47"/>
      <c r="C104" s="48"/>
      <c r="D104" s="48"/>
      <c r="E104" s="48"/>
      <c r="F104" s="48"/>
      <c r="G104" s="1"/>
      <c r="H104" s="1"/>
      <c r="I104" s="1"/>
    </row>
    <row r="105" spans="1:9" ht="15.75" customHeight="1">
      <c r="A105" s="47"/>
      <c r="B105" s="47"/>
      <c r="C105" s="48"/>
      <c r="D105" s="48"/>
      <c r="E105" s="48"/>
      <c r="F105" s="48"/>
      <c r="G105" s="1"/>
      <c r="H105" s="1"/>
      <c r="I105" s="1"/>
    </row>
    <row r="106" spans="1:9" ht="15.75" customHeight="1">
      <c r="A106" s="47"/>
      <c r="B106" s="47"/>
      <c r="C106" s="48"/>
      <c r="D106" s="48"/>
      <c r="E106" s="48"/>
      <c r="F106" s="48"/>
      <c r="G106" s="1"/>
      <c r="H106" s="1"/>
      <c r="I106" s="1"/>
    </row>
    <row r="107" spans="1:9" ht="15.75" customHeight="1">
      <c r="A107" s="47"/>
      <c r="B107" s="47"/>
      <c r="C107" s="48"/>
      <c r="D107" s="48"/>
      <c r="E107" s="48"/>
      <c r="F107" s="48"/>
      <c r="G107" s="1"/>
      <c r="H107" s="1"/>
      <c r="I107" s="1"/>
    </row>
    <row r="108" spans="1:9" ht="15.75" customHeight="1">
      <c r="A108" s="47"/>
      <c r="B108" s="47"/>
      <c r="C108" s="48"/>
      <c r="D108" s="48"/>
      <c r="E108" s="48"/>
      <c r="F108" s="48"/>
      <c r="G108" s="1"/>
      <c r="H108" s="1"/>
      <c r="I108" s="1"/>
    </row>
    <row r="109" spans="1:9" ht="15.75" customHeight="1">
      <c r="A109" s="47"/>
      <c r="B109" s="47"/>
      <c r="C109" s="48"/>
      <c r="D109" s="48"/>
      <c r="E109" s="48"/>
      <c r="F109" s="48"/>
      <c r="G109" s="1"/>
      <c r="H109" s="1"/>
      <c r="I109" s="1"/>
    </row>
    <row r="110" spans="1:9" ht="15.75" customHeight="1">
      <c r="A110" s="47"/>
      <c r="B110" s="47"/>
      <c r="C110" s="48"/>
      <c r="D110" s="48"/>
      <c r="E110" s="48"/>
      <c r="F110" s="48"/>
      <c r="G110" s="1"/>
      <c r="H110" s="1"/>
      <c r="I110" s="1"/>
    </row>
    <row r="111" spans="1:9" ht="15.75" customHeight="1">
      <c r="A111" s="47"/>
      <c r="B111" s="47"/>
      <c r="C111" s="48"/>
      <c r="D111" s="48"/>
      <c r="E111" s="48"/>
      <c r="F111" s="48"/>
      <c r="G111" s="1"/>
      <c r="H111" s="1"/>
      <c r="I111" s="1"/>
    </row>
    <row r="112" spans="1:9" ht="15.75" customHeight="1">
      <c r="A112" s="47"/>
      <c r="B112" s="47"/>
      <c r="C112" s="48"/>
      <c r="D112" s="48"/>
      <c r="E112" s="48"/>
      <c r="F112" s="48"/>
      <c r="G112" s="1"/>
      <c r="H112" s="1"/>
      <c r="I112" s="1"/>
    </row>
    <row r="113" spans="1:9" ht="15.75" customHeight="1">
      <c r="A113" s="47"/>
      <c r="B113" s="47"/>
      <c r="C113" s="48"/>
      <c r="D113" s="48"/>
      <c r="E113" s="48"/>
      <c r="F113" s="48"/>
      <c r="G113" s="1"/>
      <c r="H113" s="1"/>
      <c r="I113" s="1"/>
    </row>
    <row r="114" spans="1:9" ht="15.75" customHeight="1">
      <c r="A114" s="47"/>
      <c r="B114" s="47"/>
      <c r="C114" s="48"/>
      <c r="D114" s="48"/>
      <c r="E114" s="48"/>
      <c r="F114" s="48"/>
      <c r="G114" s="1"/>
      <c r="H114" s="1"/>
      <c r="I114" s="1"/>
    </row>
    <row r="115" spans="1:9" ht="15.75" customHeight="1">
      <c r="A115" s="47"/>
      <c r="B115" s="47"/>
      <c r="C115" s="48"/>
      <c r="D115" s="48"/>
      <c r="E115" s="48"/>
      <c r="F115" s="48"/>
      <c r="G115" s="1"/>
      <c r="H115" s="1"/>
      <c r="I115" s="1"/>
    </row>
    <row r="116" spans="1:9" ht="15.75" customHeight="1">
      <c r="A116" s="47"/>
      <c r="B116" s="47"/>
      <c r="C116" s="48"/>
      <c r="D116" s="48"/>
      <c r="E116" s="48"/>
      <c r="F116" s="48"/>
      <c r="G116" s="1"/>
      <c r="H116" s="1"/>
      <c r="I116" s="1"/>
    </row>
    <row r="117" spans="1:9" ht="15.75" customHeight="1">
      <c r="A117" s="47"/>
      <c r="B117" s="47"/>
      <c r="C117" s="48"/>
      <c r="D117" s="48"/>
      <c r="E117" s="48"/>
      <c r="F117" s="48"/>
      <c r="G117" s="1"/>
      <c r="H117" s="1"/>
      <c r="I117" s="1"/>
    </row>
    <row r="118" spans="1:9" ht="15.75" customHeight="1">
      <c r="A118" s="47"/>
      <c r="B118" s="47"/>
      <c r="C118" s="48"/>
      <c r="D118" s="48"/>
      <c r="E118" s="48"/>
      <c r="F118" s="48"/>
      <c r="G118" s="1"/>
      <c r="H118" s="1"/>
      <c r="I118" s="1"/>
    </row>
    <row r="119" spans="1:9" ht="15.75" customHeight="1">
      <c r="A119" s="47"/>
      <c r="B119" s="47"/>
      <c r="C119" s="48"/>
      <c r="D119" s="48"/>
      <c r="E119" s="48"/>
      <c r="F119" s="48"/>
      <c r="G119" s="1"/>
      <c r="H119" s="1"/>
      <c r="I119" s="1"/>
    </row>
    <row r="120" spans="1:9" ht="15.75" customHeight="1">
      <c r="A120" s="47"/>
      <c r="B120" s="47"/>
      <c r="C120" s="48"/>
      <c r="D120" s="48"/>
      <c r="E120" s="48"/>
      <c r="F120" s="48"/>
      <c r="G120" s="1"/>
      <c r="H120" s="1"/>
      <c r="I120" s="1"/>
    </row>
    <row r="121" spans="1:9" ht="15.75" customHeight="1">
      <c r="A121" s="47"/>
      <c r="B121" s="47"/>
      <c r="C121" s="48"/>
      <c r="D121" s="48"/>
      <c r="E121" s="48"/>
      <c r="F121" s="48"/>
      <c r="G121" s="1"/>
      <c r="H121" s="1"/>
      <c r="I121" s="1"/>
    </row>
    <row r="122" spans="1:9" ht="15.75" customHeight="1">
      <c r="A122" s="47"/>
      <c r="B122" s="47"/>
      <c r="C122" s="48"/>
      <c r="D122" s="48"/>
      <c r="E122" s="48"/>
      <c r="F122" s="48"/>
      <c r="G122" s="1"/>
      <c r="H122" s="1"/>
      <c r="I122" s="1"/>
    </row>
    <row r="123" spans="1:9" ht="15.75" customHeight="1">
      <c r="A123" s="47"/>
      <c r="B123" s="47"/>
      <c r="C123" s="48"/>
      <c r="D123" s="48"/>
      <c r="E123" s="48"/>
      <c r="F123" s="48"/>
      <c r="G123" s="1"/>
      <c r="H123" s="1"/>
      <c r="I123" s="1"/>
    </row>
    <row r="124" spans="1:9" ht="15.75" customHeight="1">
      <c r="A124" s="47"/>
      <c r="B124" s="47"/>
      <c r="C124" s="48"/>
      <c r="D124" s="48"/>
      <c r="E124" s="48"/>
      <c r="F124" s="48"/>
      <c r="G124" s="1"/>
      <c r="H124" s="1"/>
      <c r="I124" s="1"/>
    </row>
    <row r="125" spans="1:9" ht="15.75" customHeight="1">
      <c r="A125" s="47"/>
      <c r="B125" s="47"/>
      <c r="C125" s="48"/>
      <c r="D125" s="48"/>
      <c r="E125" s="48"/>
      <c r="F125" s="48"/>
      <c r="G125" s="1"/>
      <c r="H125" s="1"/>
      <c r="I125" s="1"/>
    </row>
    <row r="126" spans="1:9" ht="15.75" customHeight="1">
      <c r="A126" s="47"/>
      <c r="B126" s="47"/>
      <c r="C126" s="48"/>
      <c r="D126" s="48"/>
      <c r="E126" s="48"/>
      <c r="F126" s="48"/>
      <c r="G126" s="1"/>
      <c r="H126" s="1"/>
      <c r="I126" s="1"/>
    </row>
    <row r="127" spans="1:9" ht="15.75" customHeight="1">
      <c r="A127" s="47"/>
      <c r="B127" s="47"/>
      <c r="C127" s="48"/>
      <c r="D127" s="48"/>
      <c r="E127" s="48"/>
      <c r="F127" s="48"/>
      <c r="G127" s="1"/>
      <c r="H127" s="1"/>
      <c r="I127" s="1"/>
    </row>
    <row r="128" spans="1:9" ht="15.75" customHeight="1">
      <c r="A128" s="47"/>
      <c r="B128" s="47"/>
      <c r="C128" s="48"/>
      <c r="D128" s="48"/>
      <c r="E128" s="48"/>
      <c r="F128" s="48"/>
      <c r="G128" s="1"/>
      <c r="H128" s="1"/>
      <c r="I128" s="1"/>
    </row>
    <row r="129" spans="1:9" ht="15.75" customHeight="1">
      <c r="A129" s="47"/>
      <c r="B129" s="47"/>
      <c r="C129" s="48"/>
      <c r="D129" s="48"/>
      <c r="E129" s="48"/>
      <c r="F129" s="48"/>
      <c r="G129" s="1"/>
      <c r="H129" s="1"/>
      <c r="I129" s="1"/>
    </row>
    <row r="130" spans="1:9" ht="15.75" customHeight="1">
      <c r="A130" s="47"/>
      <c r="B130" s="47"/>
      <c r="C130" s="48"/>
      <c r="D130" s="48"/>
      <c r="E130" s="48"/>
      <c r="F130" s="48"/>
      <c r="G130" s="1"/>
      <c r="H130" s="1"/>
      <c r="I130" s="1"/>
    </row>
    <row r="131" spans="1:9" ht="15.75" customHeight="1">
      <c r="A131" s="47"/>
      <c r="B131" s="47"/>
      <c r="C131" s="48"/>
      <c r="D131" s="48"/>
      <c r="E131" s="48"/>
      <c r="F131" s="48"/>
      <c r="G131" s="1"/>
      <c r="H131" s="1"/>
      <c r="I131" s="1"/>
    </row>
    <row r="132" spans="1:9" ht="15.75" customHeight="1">
      <c r="A132" s="47"/>
      <c r="B132" s="47"/>
      <c r="C132" s="48"/>
      <c r="D132" s="48"/>
      <c r="E132" s="48"/>
      <c r="F132" s="48"/>
      <c r="G132" s="1"/>
      <c r="H132" s="1"/>
      <c r="I132" s="1"/>
    </row>
    <row r="133" spans="1:9" ht="15.75" customHeight="1">
      <c r="A133" s="47"/>
      <c r="B133" s="47"/>
      <c r="C133" s="48"/>
      <c r="D133" s="48"/>
      <c r="E133" s="48"/>
      <c r="F133" s="48"/>
      <c r="G133" s="1"/>
      <c r="H133" s="1"/>
      <c r="I133" s="1"/>
    </row>
    <row r="134" spans="1:9" ht="15.75" customHeight="1">
      <c r="A134" s="47"/>
      <c r="B134" s="47"/>
      <c r="C134" s="48"/>
      <c r="D134" s="48"/>
      <c r="E134" s="48"/>
      <c r="F134" s="48"/>
      <c r="G134" s="1"/>
      <c r="H134" s="1"/>
      <c r="I134" s="1"/>
    </row>
    <row r="135" spans="1:9" ht="15.75" customHeight="1">
      <c r="A135" s="47"/>
      <c r="B135" s="47"/>
      <c r="C135" s="48"/>
      <c r="D135" s="48"/>
      <c r="E135" s="48"/>
      <c r="F135" s="48"/>
      <c r="G135" s="1"/>
      <c r="H135" s="1"/>
      <c r="I135" s="1"/>
    </row>
    <row r="136" spans="1:9" ht="15.75" customHeight="1">
      <c r="A136" s="47"/>
      <c r="B136" s="47"/>
      <c r="C136" s="48"/>
      <c r="D136" s="48"/>
      <c r="E136" s="48"/>
      <c r="F136" s="48"/>
      <c r="G136" s="1"/>
      <c r="H136" s="1"/>
      <c r="I136" s="1"/>
    </row>
    <row r="137" spans="1:9" ht="15.75" customHeight="1">
      <c r="A137" s="47"/>
      <c r="B137" s="47"/>
      <c r="C137" s="48"/>
      <c r="D137" s="48"/>
      <c r="E137" s="48"/>
      <c r="F137" s="48"/>
      <c r="G137" s="1"/>
      <c r="H137" s="1"/>
      <c r="I137" s="1"/>
    </row>
    <row r="138" spans="1:9" ht="15.75" customHeight="1">
      <c r="A138" s="47"/>
      <c r="B138" s="47"/>
      <c r="C138" s="48"/>
      <c r="D138" s="48"/>
      <c r="E138" s="48"/>
      <c r="F138" s="48"/>
      <c r="G138" s="1"/>
      <c r="H138" s="1"/>
      <c r="I138" s="1"/>
    </row>
    <row r="139" spans="1:9" ht="15.75" customHeight="1">
      <c r="A139" s="47"/>
      <c r="B139" s="47"/>
      <c r="C139" s="48"/>
      <c r="D139" s="48"/>
      <c r="E139" s="48"/>
      <c r="F139" s="48"/>
      <c r="G139" s="1"/>
      <c r="H139" s="1"/>
      <c r="I139" s="1"/>
    </row>
    <row r="140" spans="1:9" ht="15.75" customHeight="1">
      <c r="A140" s="47"/>
      <c r="B140" s="47"/>
      <c r="C140" s="48"/>
      <c r="D140" s="48"/>
      <c r="E140" s="48"/>
      <c r="F140" s="48"/>
      <c r="G140" s="1"/>
      <c r="H140" s="1"/>
      <c r="I140" s="1"/>
    </row>
    <row r="141" spans="1:9" ht="15.75" customHeight="1">
      <c r="A141" s="47"/>
      <c r="B141" s="47"/>
      <c r="C141" s="48"/>
      <c r="D141" s="48"/>
      <c r="E141" s="48"/>
      <c r="F141" s="48"/>
      <c r="G141" s="1"/>
      <c r="H141" s="1"/>
      <c r="I141" s="1"/>
    </row>
    <row r="142" spans="1:9" ht="15.75" customHeight="1">
      <c r="A142" s="47"/>
      <c r="B142" s="47"/>
      <c r="C142" s="48"/>
      <c r="D142" s="48"/>
      <c r="E142" s="48"/>
      <c r="F142" s="48"/>
      <c r="G142" s="1"/>
      <c r="H142" s="1"/>
      <c r="I142" s="1"/>
    </row>
    <row r="143" spans="1:9" ht="15.75" customHeight="1">
      <c r="A143" s="47"/>
      <c r="B143" s="47"/>
      <c r="C143" s="48"/>
      <c r="D143" s="48"/>
      <c r="E143" s="48"/>
      <c r="F143" s="48"/>
      <c r="G143" s="1"/>
      <c r="H143" s="1"/>
      <c r="I143" s="1"/>
    </row>
    <row r="144" spans="1:9" ht="15.75" customHeight="1">
      <c r="A144" s="47"/>
      <c r="B144" s="47"/>
      <c r="C144" s="48"/>
      <c r="D144" s="48"/>
      <c r="E144" s="48"/>
      <c r="F144" s="48"/>
      <c r="G144" s="1"/>
      <c r="H144" s="1"/>
      <c r="I144" s="1"/>
    </row>
    <row r="145" spans="1:9" ht="15.75" customHeight="1">
      <c r="A145" s="47"/>
      <c r="B145" s="47"/>
      <c r="C145" s="48"/>
      <c r="D145" s="48"/>
      <c r="E145" s="48"/>
      <c r="F145" s="48"/>
      <c r="G145" s="1"/>
      <c r="H145" s="1"/>
      <c r="I145" s="1"/>
    </row>
    <row r="146" spans="1:9" ht="15.75" customHeight="1">
      <c r="A146" s="47"/>
      <c r="B146" s="47"/>
      <c r="C146" s="48"/>
      <c r="D146" s="48"/>
      <c r="E146" s="48"/>
      <c r="F146" s="48"/>
      <c r="G146" s="1"/>
      <c r="H146" s="1"/>
      <c r="I146" s="1"/>
    </row>
    <row r="147" spans="1:9" ht="15.75" customHeight="1">
      <c r="A147" s="47"/>
      <c r="B147" s="47"/>
      <c r="C147" s="48"/>
      <c r="D147" s="48"/>
      <c r="E147" s="48"/>
      <c r="F147" s="48"/>
      <c r="G147" s="1"/>
      <c r="H147" s="1"/>
      <c r="I147" s="1"/>
    </row>
    <row r="148" spans="1:9" ht="15.75" customHeight="1">
      <c r="A148" s="47"/>
      <c r="B148" s="47"/>
      <c r="C148" s="48"/>
      <c r="D148" s="48"/>
      <c r="E148" s="48"/>
      <c r="F148" s="48"/>
      <c r="G148" s="1"/>
      <c r="H148" s="1"/>
      <c r="I148" s="1"/>
    </row>
    <row r="149" spans="1:9" ht="15.75" customHeight="1">
      <c r="A149" s="47"/>
      <c r="B149" s="47"/>
      <c r="C149" s="48"/>
      <c r="D149" s="48"/>
      <c r="E149" s="48"/>
      <c r="F149" s="48"/>
      <c r="G149" s="1"/>
      <c r="H149" s="1"/>
      <c r="I149" s="1"/>
    </row>
    <row r="150" spans="1:9" ht="15.75" customHeight="1">
      <c r="A150" s="47"/>
      <c r="B150" s="47"/>
      <c r="C150" s="48"/>
      <c r="D150" s="48"/>
      <c r="E150" s="48"/>
      <c r="F150" s="48"/>
      <c r="G150" s="1"/>
      <c r="H150" s="1"/>
      <c r="I150" s="1"/>
    </row>
    <row r="151" spans="1:9" ht="15.75" customHeight="1">
      <c r="A151" s="47"/>
      <c r="B151" s="47"/>
      <c r="C151" s="48"/>
      <c r="D151" s="48"/>
      <c r="E151" s="48"/>
      <c r="F151" s="48"/>
      <c r="G151" s="1"/>
      <c r="H151" s="1"/>
      <c r="I151" s="1"/>
    </row>
    <row r="152" spans="1:9" ht="15.75" customHeight="1">
      <c r="A152" s="47"/>
      <c r="B152" s="47"/>
      <c r="C152" s="48"/>
      <c r="D152" s="48"/>
      <c r="E152" s="48"/>
      <c r="F152" s="48"/>
      <c r="G152" s="1"/>
      <c r="H152" s="1"/>
      <c r="I152" s="1"/>
    </row>
    <row r="153" spans="1:9" ht="15.75" customHeight="1">
      <c r="A153" s="47"/>
      <c r="B153" s="47"/>
      <c r="C153" s="48"/>
      <c r="D153" s="48"/>
      <c r="E153" s="48"/>
      <c r="F153" s="48"/>
      <c r="G153" s="1"/>
      <c r="H153" s="1"/>
      <c r="I153" s="1"/>
    </row>
    <row r="154" spans="1:9" ht="15.75" customHeight="1">
      <c r="A154" s="47"/>
      <c r="B154" s="47"/>
      <c r="C154" s="48"/>
      <c r="D154" s="48"/>
      <c r="E154" s="48"/>
      <c r="F154" s="48"/>
      <c r="G154" s="1"/>
      <c r="H154" s="1"/>
      <c r="I154" s="1"/>
    </row>
    <row r="155" spans="1:9" ht="15.75" customHeight="1">
      <c r="A155" s="47"/>
      <c r="B155" s="47"/>
      <c r="C155" s="48"/>
      <c r="D155" s="48"/>
      <c r="E155" s="48"/>
      <c r="F155" s="48"/>
      <c r="G155" s="1"/>
      <c r="H155" s="1"/>
      <c r="I155" s="1"/>
    </row>
    <row r="156" spans="1:9" ht="15.75" customHeight="1">
      <c r="A156" s="47"/>
      <c r="B156" s="47"/>
      <c r="C156" s="48"/>
      <c r="D156" s="48"/>
      <c r="E156" s="48"/>
      <c r="F156" s="48"/>
      <c r="G156" s="1"/>
      <c r="H156" s="1"/>
      <c r="I156" s="1"/>
    </row>
    <row r="157" spans="1:9" ht="15.75" customHeight="1">
      <c r="A157" s="47"/>
      <c r="B157" s="47"/>
      <c r="C157" s="48"/>
      <c r="D157" s="48"/>
      <c r="E157" s="48"/>
      <c r="F157" s="48"/>
      <c r="G157" s="1"/>
      <c r="H157" s="1"/>
      <c r="I157" s="1"/>
    </row>
    <row r="158" spans="1:9" ht="15.75" customHeight="1">
      <c r="A158" s="47"/>
      <c r="B158" s="47"/>
      <c r="C158" s="48"/>
      <c r="D158" s="48"/>
      <c r="E158" s="48"/>
      <c r="F158" s="48"/>
      <c r="G158" s="1"/>
      <c r="H158" s="1"/>
      <c r="I158" s="1"/>
    </row>
    <row r="159" spans="1:9" ht="15.75" customHeight="1">
      <c r="A159" s="47"/>
      <c r="B159" s="47"/>
      <c r="C159" s="48"/>
      <c r="D159" s="48"/>
      <c r="E159" s="48"/>
      <c r="F159" s="48"/>
      <c r="G159" s="1"/>
      <c r="H159" s="1"/>
      <c r="I159" s="1"/>
    </row>
    <row r="160" spans="1:9" ht="15.75" customHeight="1">
      <c r="A160" s="47"/>
      <c r="B160" s="47"/>
      <c r="C160" s="48"/>
      <c r="D160" s="48"/>
      <c r="E160" s="48"/>
      <c r="F160" s="48"/>
      <c r="G160" s="1"/>
      <c r="H160" s="1"/>
      <c r="I160" s="1"/>
    </row>
    <row r="161" spans="1:9" ht="15.75" customHeight="1">
      <c r="A161" s="47"/>
      <c r="B161" s="47"/>
      <c r="C161" s="48"/>
      <c r="D161" s="48"/>
      <c r="E161" s="48"/>
      <c r="F161" s="48"/>
      <c r="G161" s="1"/>
      <c r="H161" s="1"/>
      <c r="I161" s="1"/>
    </row>
    <row r="162" spans="1:9" ht="15.75" customHeight="1">
      <c r="A162" s="47"/>
      <c r="B162" s="47"/>
      <c r="C162" s="48"/>
      <c r="D162" s="48"/>
      <c r="E162" s="48"/>
      <c r="F162" s="48"/>
      <c r="G162" s="1"/>
      <c r="H162" s="1"/>
      <c r="I162" s="1"/>
    </row>
    <row r="163" spans="1:9" ht="15.75" customHeight="1">
      <c r="A163" s="47"/>
      <c r="B163" s="47"/>
      <c r="C163" s="48"/>
      <c r="D163" s="48"/>
      <c r="E163" s="48"/>
      <c r="F163" s="48"/>
      <c r="G163" s="1"/>
      <c r="H163" s="1"/>
      <c r="I163" s="1"/>
    </row>
    <row r="164" spans="1:9" ht="15.75" customHeight="1">
      <c r="A164" s="47"/>
      <c r="B164" s="47"/>
      <c r="C164" s="48"/>
      <c r="D164" s="48"/>
      <c r="E164" s="48"/>
      <c r="F164" s="48"/>
      <c r="G164" s="1"/>
      <c r="H164" s="1"/>
      <c r="I164" s="1"/>
    </row>
    <row r="165" spans="1:9" ht="15.75" customHeight="1">
      <c r="A165" s="47"/>
      <c r="B165" s="47"/>
      <c r="C165" s="48"/>
      <c r="D165" s="48"/>
      <c r="E165" s="48"/>
      <c r="F165" s="48"/>
      <c r="G165" s="1"/>
      <c r="H165" s="1"/>
      <c r="I165" s="1"/>
    </row>
    <row r="166" spans="1:9" ht="15.75" customHeight="1">
      <c r="A166" s="47"/>
      <c r="B166" s="47"/>
      <c r="C166" s="48"/>
      <c r="D166" s="48"/>
      <c r="E166" s="48"/>
      <c r="F166" s="48"/>
      <c r="G166" s="1"/>
      <c r="H166" s="1"/>
      <c r="I166" s="1"/>
    </row>
    <row r="167" spans="1:9" ht="15.75" customHeight="1">
      <c r="A167" s="47"/>
      <c r="B167" s="47"/>
      <c r="C167" s="48"/>
      <c r="D167" s="48"/>
      <c r="E167" s="48"/>
      <c r="F167" s="48"/>
      <c r="G167" s="1"/>
      <c r="H167" s="1"/>
      <c r="I167" s="1"/>
    </row>
    <row r="168" spans="1:9" ht="15.75" customHeight="1">
      <c r="A168" s="47"/>
      <c r="B168" s="47"/>
      <c r="C168" s="48"/>
      <c r="D168" s="48"/>
      <c r="E168" s="48"/>
      <c r="F168" s="48"/>
      <c r="G168" s="1"/>
      <c r="H168" s="1"/>
      <c r="I168" s="1"/>
    </row>
    <row r="169" spans="1:9" ht="15.75" customHeight="1">
      <c r="A169" s="47"/>
      <c r="B169" s="47"/>
      <c r="C169" s="48"/>
      <c r="D169" s="48"/>
      <c r="E169" s="48"/>
      <c r="F169" s="48"/>
      <c r="G169" s="1"/>
      <c r="H169" s="1"/>
      <c r="I169" s="1"/>
    </row>
    <row r="170" spans="1:9" ht="15.75" customHeight="1">
      <c r="A170" s="47"/>
      <c r="B170" s="47"/>
      <c r="C170" s="48"/>
      <c r="D170" s="48"/>
      <c r="E170" s="48"/>
      <c r="F170" s="48"/>
      <c r="G170" s="1"/>
      <c r="H170" s="1"/>
      <c r="I170" s="1"/>
    </row>
    <row r="171" spans="1:9" ht="15.75" customHeight="1">
      <c r="A171" s="47"/>
      <c r="B171" s="47"/>
      <c r="C171" s="48"/>
      <c r="D171" s="48"/>
      <c r="E171" s="48"/>
      <c r="F171" s="48"/>
      <c r="G171" s="1"/>
      <c r="H171" s="1"/>
      <c r="I171" s="1"/>
    </row>
    <row r="172" spans="1:9" ht="15.75" customHeight="1">
      <c r="A172" s="47"/>
      <c r="B172" s="47"/>
      <c r="C172" s="48"/>
      <c r="D172" s="48"/>
      <c r="E172" s="48"/>
      <c r="F172" s="48"/>
      <c r="G172" s="1"/>
      <c r="H172" s="1"/>
      <c r="I172" s="1"/>
    </row>
    <row r="173" spans="1:9" ht="15.75" customHeight="1">
      <c r="A173" s="47"/>
      <c r="B173" s="47"/>
      <c r="C173" s="48"/>
      <c r="D173" s="48"/>
      <c r="E173" s="48"/>
      <c r="F173" s="48"/>
      <c r="G173" s="1"/>
      <c r="H173" s="1"/>
      <c r="I173" s="1"/>
    </row>
    <row r="174" spans="1:9" ht="15.75" customHeight="1">
      <c r="A174" s="47"/>
      <c r="B174" s="47"/>
      <c r="C174" s="48"/>
      <c r="D174" s="48"/>
      <c r="E174" s="48"/>
      <c r="F174" s="48"/>
      <c r="G174" s="1"/>
      <c r="H174" s="1"/>
      <c r="I174" s="1"/>
    </row>
    <row r="175" spans="1:9" ht="15.75" customHeight="1">
      <c r="A175" s="47"/>
      <c r="B175" s="47"/>
      <c r="C175" s="48"/>
      <c r="D175" s="48"/>
      <c r="E175" s="48"/>
      <c r="F175" s="48"/>
      <c r="G175" s="1"/>
      <c r="H175" s="1"/>
      <c r="I175" s="1"/>
    </row>
    <row r="176" spans="1:9" ht="15.75" customHeight="1">
      <c r="A176" s="47"/>
      <c r="B176" s="47"/>
      <c r="C176" s="48"/>
      <c r="D176" s="48"/>
      <c r="E176" s="48"/>
      <c r="F176" s="48"/>
      <c r="G176" s="1"/>
      <c r="H176" s="1"/>
      <c r="I176" s="1"/>
    </row>
    <row r="177" spans="1:9" ht="15.75" customHeight="1">
      <c r="A177" s="47"/>
      <c r="B177" s="47"/>
      <c r="C177" s="48"/>
      <c r="D177" s="48"/>
      <c r="E177" s="48"/>
      <c r="F177" s="48"/>
      <c r="G177" s="1"/>
      <c r="H177" s="1"/>
      <c r="I177" s="1"/>
    </row>
    <row r="178" spans="1:9" ht="15.75" customHeight="1">
      <c r="A178" s="47"/>
      <c r="B178" s="47"/>
      <c r="C178" s="48"/>
      <c r="D178" s="48"/>
      <c r="E178" s="48"/>
      <c r="F178" s="48"/>
      <c r="G178" s="1"/>
      <c r="H178" s="1"/>
      <c r="I178" s="1"/>
    </row>
    <row r="179" spans="1:9" ht="15.75" customHeight="1">
      <c r="A179" s="47"/>
      <c r="B179" s="47"/>
      <c r="C179" s="48"/>
      <c r="D179" s="48"/>
      <c r="E179" s="48"/>
      <c r="F179" s="48"/>
      <c r="G179" s="1"/>
      <c r="H179" s="1"/>
      <c r="I179" s="1"/>
    </row>
    <row r="180" spans="1:9" ht="15.75" customHeight="1">
      <c r="A180" s="47"/>
      <c r="B180" s="47"/>
      <c r="C180" s="48"/>
      <c r="D180" s="48"/>
      <c r="E180" s="48"/>
      <c r="F180" s="48"/>
      <c r="G180" s="1"/>
      <c r="H180" s="1"/>
      <c r="I180" s="1"/>
    </row>
    <row r="181" spans="1:9" ht="15.75" customHeight="1">
      <c r="A181" s="47"/>
      <c r="B181" s="47"/>
      <c r="C181" s="48"/>
      <c r="D181" s="48"/>
      <c r="E181" s="48"/>
      <c r="F181" s="48"/>
      <c r="G181" s="1"/>
      <c r="H181" s="1"/>
      <c r="I181" s="1"/>
    </row>
    <row r="182" spans="1:9" ht="15.75" customHeight="1">
      <c r="A182" s="47"/>
      <c r="B182" s="47"/>
      <c r="C182" s="48"/>
      <c r="D182" s="48"/>
      <c r="E182" s="48"/>
      <c r="F182" s="48"/>
      <c r="G182" s="1"/>
      <c r="H182" s="1"/>
      <c r="I182" s="1"/>
    </row>
    <row r="183" spans="1:9" ht="15.75" customHeight="1">
      <c r="A183" s="47"/>
      <c r="B183" s="47"/>
      <c r="C183" s="48"/>
      <c r="D183" s="48"/>
      <c r="E183" s="48"/>
      <c r="F183" s="48"/>
      <c r="G183" s="1"/>
      <c r="H183" s="1"/>
      <c r="I183" s="1"/>
    </row>
    <row r="184" spans="1:9" ht="15.75" customHeight="1">
      <c r="A184" s="47"/>
      <c r="B184" s="47"/>
      <c r="C184" s="48"/>
      <c r="D184" s="48"/>
      <c r="E184" s="48"/>
      <c r="F184" s="48"/>
      <c r="G184" s="1"/>
      <c r="H184" s="1"/>
      <c r="I184" s="1"/>
    </row>
    <row r="185" spans="1:9" ht="15.75" customHeight="1">
      <c r="A185" s="47"/>
      <c r="B185" s="47"/>
      <c r="C185" s="48"/>
      <c r="D185" s="48"/>
      <c r="E185" s="48"/>
      <c r="F185" s="48"/>
      <c r="G185" s="1"/>
      <c r="H185" s="1"/>
      <c r="I185" s="1"/>
    </row>
    <row r="186" spans="1:9" ht="15.75" customHeight="1">
      <c r="A186" s="47"/>
      <c r="B186" s="47"/>
      <c r="C186" s="48"/>
      <c r="D186" s="48"/>
      <c r="E186" s="48"/>
      <c r="F186" s="48"/>
      <c r="G186" s="1"/>
      <c r="H186" s="1"/>
      <c r="I186" s="1"/>
    </row>
    <row r="187" spans="1:9" ht="15.75" customHeight="1">
      <c r="A187" s="47"/>
      <c r="B187" s="47"/>
      <c r="C187" s="48"/>
      <c r="D187" s="48"/>
      <c r="E187" s="48"/>
      <c r="F187" s="48"/>
      <c r="G187" s="1"/>
      <c r="H187" s="1"/>
      <c r="I187" s="1"/>
    </row>
    <row r="188" spans="1:9" ht="15.75" customHeight="1">
      <c r="A188" s="47"/>
      <c r="B188" s="47"/>
      <c r="C188" s="48"/>
      <c r="D188" s="48"/>
      <c r="E188" s="48"/>
      <c r="F188" s="48"/>
      <c r="G188" s="1"/>
      <c r="H188" s="1"/>
      <c r="I188" s="1"/>
    </row>
    <row r="189" spans="1:9" ht="15.75" customHeight="1">
      <c r="A189" s="47"/>
      <c r="B189" s="47"/>
      <c r="C189" s="48"/>
      <c r="D189" s="48"/>
      <c r="E189" s="48"/>
      <c r="F189" s="48"/>
      <c r="G189" s="1"/>
      <c r="H189" s="1"/>
      <c r="I189" s="1"/>
    </row>
    <row r="190" spans="1:9" ht="15.75" customHeight="1">
      <c r="A190" s="47"/>
      <c r="B190" s="47"/>
      <c r="C190" s="48"/>
      <c r="D190" s="48"/>
      <c r="E190" s="48"/>
      <c r="F190" s="48"/>
      <c r="G190" s="1"/>
      <c r="H190" s="1"/>
      <c r="I190" s="1"/>
    </row>
    <row r="191" spans="1:9" ht="15.75" customHeight="1">
      <c r="A191" s="47"/>
      <c r="B191" s="47"/>
      <c r="C191" s="48"/>
      <c r="D191" s="48"/>
      <c r="E191" s="48"/>
      <c r="F191" s="48"/>
      <c r="G191" s="1"/>
      <c r="H191" s="1"/>
      <c r="I191" s="1"/>
    </row>
    <row r="192" spans="1:9" ht="15.75" customHeight="1">
      <c r="A192" s="47"/>
      <c r="B192" s="47"/>
      <c r="C192" s="48"/>
      <c r="D192" s="48"/>
      <c r="E192" s="48"/>
      <c r="F192" s="48"/>
      <c r="G192" s="1"/>
      <c r="H192" s="1"/>
      <c r="I192" s="1"/>
    </row>
    <row r="193" spans="1:9" ht="15.75" customHeight="1">
      <c r="A193" s="47"/>
      <c r="B193" s="47"/>
      <c r="C193" s="48"/>
      <c r="D193" s="48"/>
      <c r="E193" s="48"/>
      <c r="F193" s="48"/>
      <c r="G193" s="1"/>
      <c r="H193" s="1"/>
      <c r="I193" s="1"/>
    </row>
    <row r="194" spans="1:9" ht="15.75" customHeight="1">
      <c r="A194" s="47"/>
      <c r="B194" s="47"/>
      <c r="C194" s="48"/>
      <c r="D194" s="48"/>
      <c r="E194" s="48"/>
      <c r="F194" s="48"/>
      <c r="G194" s="1"/>
      <c r="H194" s="1"/>
      <c r="I194" s="1"/>
    </row>
    <row r="195" spans="1:9" ht="15.75" customHeight="1">
      <c r="A195" s="47"/>
      <c r="B195" s="47"/>
      <c r="C195" s="48"/>
      <c r="D195" s="48"/>
      <c r="E195" s="48"/>
      <c r="F195" s="48"/>
      <c r="G195" s="1"/>
      <c r="H195" s="1"/>
      <c r="I195" s="1"/>
    </row>
    <row r="196" spans="1:9" ht="15.75" customHeight="1">
      <c r="A196" s="47"/>
      <c r="B196" s="47"/>
      <c r="C196" s="48"/>
      <c r="D196" s="48"/>
      <c r="E196" s="48"/>
      <c r="F196" s="48"/>
      <c r="G196" s="1"/>
      <c r="H196" s="1"/>
      <c r="I196" s="1"/>
    </row>
    <row r="197" spans="1:9" ht="15.75" customHeight="1">
      <c r="A197" s="47"/>
      <c r="B197" s="47"/>
      <c r="C197" s="48"/>
      <c r="D197" s="48"/>
      <c r="E197" s="48"/>
      <c r="F197" s="48"/>
      <c r="G197" s="1"/>
      <c r="H197" s="1"/>
      <c r="I197" s="1"/>
    </row>
    <row r="198" spans="1:9" ht="15.75" customHeight="1">
      <c r="A198" s="47"/>
      <c r="B198" s="47"/>
      <c r="C198" s="48"/>
      <c r="D198" s="48"/>
      <c r="E198" s="48"/>
      <c r="F198" s="48"/>
      <c r="G198" s="1"/>
      <c r="H198" s="1"/>
      <c r="I198" s="1"/>
    </row>
    <row r="199" spans="1:9" ht="15.75" customHeight="1">
      <c r="A199" s="47"/>
      <c r="B199" s="47"/>
      <c r="C199" s="48"/>
      <c r="D199" s="48"/>
      <c r="E199" s="48"/>
      <c r="F199" s="48"/>
      <c r="G199" s="1"/>
      <c r="H199" s="1"/>
      <c r="I199" s="1"/>
    </row>
    <row r="200" spans="1:9" ht="15.75" customHeight="1">
      <c r="A200" s="47"/>
      <c r="B200" s="47"/>
      <c r="C200" s="48"/>
      <c r="D200" s="48"/>
      <c r="E200" s="48"/>
      <c r="F200" s="48"/>
      <c r="G200" s="1"/>
      <c r="H200" s="1"/>
      <c r="I200" s="1"/>
    </row>
    <row r="201" spans="1:9" ht="15.75" customHeight="1">
      <c r="A201" s="47"/>
      <c r="B201" s="47"/>
      <c r="C201" s="48"/>
      <c r="D201" s="48"/>
      <c r="E201" s="48"/>
      <c r="F201" s="48"/>
      <c r="G201" s="1"/>
      <c r="H201" s="1"/>
      <c r="I201" s="1"/>
    </row>
    <row r="202" spans="1:9" ht="15.75" customHeight="1">
      <c r="A202" s="47"/>
      <c r="B202" s="47"/>
      <c r="C202" s="48"/>
      <c r="D202" s="48"/>
      <c r="E202" s="48"/>
      <c r="F202" s="48"/>
      <c r="G202" s="1"/>
      <c r="H202" s="1"/>
      <c r="I202" s="1"/>
    </row>
    <row r="203" spans="1:9" ht="15.75" customHeight="1">
      <c r="A203" s="47"/>
      <c r="B203" s="47"/>
      <c r="C203" s="48"/>
      <c r="D203" s="48"/>
      <c r="E203" s="48"/>
      <c r="F203" s="48"/>
      <c r="G203" s="1"/>
      <c r="H203" s="1"/>
      <c r="I203" s="1"/>
    </row>
    <row r="204" spans="1:9" ht="15.75" customHeight="1">
      <c r="A204" s="47"/>
      <c r="B204" s="47"/>
      <c r="C204" s="48"/>
      <c r="D204" s="48"/>
      <c r="E204" s="48"/>
      <c r="F204" s="48"/>
      <c r="G204" s="1"/>
      <c r="H204" s="1"/>
      <c r="I204" s="1"/>
    </row>
    <row r="205" spans="1:9" ht="15.75" customHeight="1">
      <c r="A205" s="47"/>
      <c r="B205" s="47"/>
      <c r="C205" s="48"/>
      <c r="D205" s="48"/>
      <c r="E205" s="48"/>
      <c r="F205" s="48"/>
      <c r="G205" s="1"/>
      <c r="H205" s="1"/>
      <c r="I205" s="1"/>
    </row>
    <row r="206" spans="1:9" ht="15.75" customHeight="1">
      <c r="A206" s="47"/>
      <c r="B206" s="47"/>
      <c r="C206" s="48"/>
      <c r="D206" s="48"/>
      <c r="E206" s="48"/>
      <c r="F206" s="48"/>
      <c r="G206" s="1"/>
      <c r="H206" s="1"/>
      <c r="I206" s="1"/>
    </row>
    <row r="207" spans="1:9" ht="15.75" customHeight="1">
      <c r="A207" s="47"/>
      <c r="B207" s="47"/>
      <c r="C207" s="48"/>
      <c r="D207" s="48"/>
      <c r="E207" s="48"/>
      <c r="F207" s="48"/>
      <c r="G207" s="1"/>
      <c r="H207" s="1"/>
      <c r="I207" s="1"/>
    </row>
    <row r="208" spans="1:9" ht="15.75" customHeight="1">
      <c r="A208" s="47"/>
      <c r="B208" s="47"/>
      <c r="C208" s="48"/>
      <c r="D208" s="48"/>
      <c r="E208" s="48"/>
      <c r="F208" s="48"/>
      <c r="G208" s="1"/>
      <c r="H208" s="1"/>
      <c r="I208" s="1"/>
    </row>
    <row r="209" spans="1:9" ht="15.75" customHeight="1">
      <c r="A209" s="47"/>
      <c r="B209" s="47"/>
      <c r="C209" s="48"/>
      <c r="D209" s="48"/>
      <c r="E209" s="48"/>
      <c r="F209" s="48"/>
      <c r="G209" s="1"/>
      <c r="H209" s="1"/>
      <c r="I209" s="1"/>
    </row>
    <row r="210" spans="1:9" ht="15.75" customHeight="1">
      <c r="A210" s="47"/>
      <c r="B210" s="47"/>
      <c r="C210" s="48"/>
      <c r="D210" s="48"/>
      <c r="E210" s="48"/>
      <c r="F210" s="48"/>
      <c r="G210" s="1"/>
      <c r="H210" s="1"/>
      <c r="I210" s="1"/>
    </row>
    <row r="211" spans="1:9" ht="15.75" customHeight="1">
      <c r="A211" s="47"/>
      <c r="B211" s="47"/>
      <c r="C211" s="48"/>
      <c r="D211" s="48"/>
      <c r="E211" s="48"/>
      <c r="F211" s="48"/>
      <c r="G211" s="1"/>
      <c r="H211" s="1"/>
      <c r="I211" s="1"/>
    </row>
    <row r="212" spans="1:9" ht="15.75" customHeight="1">
      <c r="A212" s="47"/>
      <c r="B212" s="47"/>
      <c r="C212" s="48"/>
      <c r="D212" s="48"/>
      <c r="E212" s="48"/>
      <c r="F212" s="48"/>
      <c r="G212" s="1"/>
      <c r="H212" s="1"/>
      <c r="I212" s="1"/>
    </row>
    <row r="213" spans="1:9" ht="15.75" customHeight="1">
      <c r="A213" s="47"/>
      <c r="B213" s="47"/>
      <c r="C213" s="48"/>
      <c r="D213" s="48"/>
      <c r="E213" s="48"/>
      <c r="F213" s="48"/>
      <c r="G213" s="1"/>
      <c r="H213" s="1"/>
      <c r="I213" s="1"/>
    </row>
    <row r="214" spans="1:9" ht="15.75" customHeight="1">
      <c r="A214" s="47"/>
      <c r="B214" s="47"/>
      <c r="C214" s="48"/>
      <c r="D214" s="48"/>
      <c r="E214" s="48"/>
      <c r="F214" s="48"/>
      <c r="G214" s="1"/>
      <c r="H214" s="1"/>
      <c r="I214" s="1"/>
    </row>
    <row r="215" spans="1:9" ht="15.75" customHeight="1">
      <c r="A215" s="47"/>
      <c r="B215" s="47"/>
      <c r="C215" s="48"/>
      <c r="D215" s="48"/>
      <c r="E215" s="48"/>
      <c r="F215" s="48"/>
      <c r="G215" s="1"/>
      <c r="H215" s="1"/>
      <c r="I215" s="1"/>
    </row>
    <row r="216" spans="1:9" ht="15.75" customHeight="1">
      <c r="A216" s="47"/>
      <c r="B216" s="47"/>
      <c r="C216" s="48"/>
      <c r="D216" s="48"/>
      <c r="E216" s="48"/>
      <c r="F216" s="48"/>
      <c r="G216" s="1"/>
      <c r="H216" s="1"/>
      <c r="I216" s="1"/>
    </row>
    <row r="217" spans="1:9" ht="15.75" customHeight="1">
      <c r="A217" s="47"/>
      <c r="B217" s="47"/>
      <c r="C217" s="48"/>
      <c r="D217" s="48"/>
      <c r="E217" s="48"/>
      <c r="F217" s="48"/>
      <c r="G217" s="1"/>
      <c r="H217" s="1"/>
      <c r="I217" s="1"/>
    </row>
    <row r="218" spans="1:9" ht="15.75" customHeight="1">
      <c r="A218" s="47"/>
      <c r="B218" s="47"/>
      <c r="C218" s="48"/>
      <c r="D218" s="48"/>
      <c r="E218" s="48"/>
      <c r="F218" s="48"/>
      <c r="G218" s="1"/>
      <c r="H218" s="1"/>
      <c r="I218" s="1"/>
    </row>
    <row r="219" spans="1:9" ht="15.75" customHeight="1">
      <c r="A219" s="47"/>
      <c r="B219" s="47"/>
      <c r="C219" s="48"/>
      <c r="D219" s="48"/>
      <c r="E219" s="48"/>
      <c r="F219" s="48"/>
      <c r="G219" s="1"/>
      <c r="H219" s="1"/>
      <c r="I219" s="1"/>
    </row>
    <row r="220" spans="1:9" ht="15.75" customHeight="1">
      <c r="A220" s="47"/>
      <c r="B220" s="47"/>
      <c r="C220" s="48"/>
      <c r="D220" s="48"/>
      <c r="E220" s="48"/>
      <c r="F220" s="48"/>
      <c r="G220" s="1"/>
      <c r="H220" s="1"/>
      <c r="I220" s="1"/>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0:I20"/>
    <mergeCell ref="A2:F2"/>
    <mergeCell ref="A4:F4"/>
    <mergeCell ref="A5:F5"/>
    <mergeCell ref="A6:F6"/>
    <mergeCell ref="A7:F7"/>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6" width="20.265625" customWidth="1"/>
    <col min="7" max="8" width="13.73046875" customWidth="1"/>
    <col min="9" max="25" width="8" customWidth="1"/>
  </cols>
  <sheetData>
    <row r="1" spans="1:25" ht="14.25">
      <c r="A1" s="47"/>
      <c r="B1" s="47"/>
      <c r="C1" s="48"/>
      <c r="D1" s="48"/>
      <c r="E1" s="48"/>
      <c r="F1" s="1"/>
      <c r="G1" s="1"/>
      <c r="H1" s="1"/>
    </row>
    <row r="2" spans="1:25" ht="15.75" customHeight="1">
      <c r="A2" s="283" t="s">
        <v>4266</v>
      </c>
      <c r="B2" s="276"/>
      <c r="C2" s="276"/>
      <c r="D2" s="276"/>
      <c r="E2" s="277"/>
      <c r="F2" s="251"/>
      <c r="G2" s="251"/>
      <c r="H2" s="251"/>
      <c r="I2" s="50"/>
      <c r="J2" s="50"/>
      <c r="K2" s="50"/>
      <c r="L2" s="50"/>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14.25" customHeight="1">
      <c r="A4" s="285" t="s">
        <v>4267</v>
      </c>
      <c r="B4" s="276"/>
      <c r="C4" s="276"/>
      <c r="D4" s="276"/>
      <c r="E4" s="277"/>
      <c r="F4" s="251"/>
      <c r="G4" s="251"/>
      <c r="H4" s="251"/>
      <c r="I4" s="50"/>
      <c r="J4" s="50"/>
      <c r="K4" s="50"/>
      <c r="L4" s="50"/>
      <c r="M4" s="50"/>
      <c r="N4" s="50"/>
      <c r="O4" s="50"/>
      <c r="P4" s="50"/>
      <c r="Q4" s="50"/>
      <c r="R4" s="50"/>
      <c r="S4" s="50"/>
      <c r="T4" s="50"/>
      <c r="U4" s="50"/>
      <c r="V4" s="50"/>
      <c r="W4" s="50"/>
      <c r="X4" s="50"/>
      <c r="Y4" s="50"/>
    </row>
    <row r="5" spans="1:25" ht="16.5" customHeight="1">
      <c r="A5" s="293" t="s">
        <v>4268</v>
      </c>
      <c r="B5" s="276"/>
      <c r="C5" s="276"/>
      <c r="D5" s="276"/>
      <c r="E5" s="277"/>
      <c r="F5" s="251"/>
      <c r="G5" s="251"/>
      <c r="H5" s="251"/>
      <c r="I5" s="50"/>
      <c r="J5" s="50"/>
      <c r="K5" s="50"/>
      <c r="L5" s="50"/>
      <c r="M5" s="50"/>
      <c r="N5" s="50"/>
      <c r="O5" s="50"/>
      <c r="P5" s="50"/>
      <c r="Q5" s="50"/>
      <c r="R5" s="50"/>
      <c r="S5" s="50"/>
      <c r="T5" s="50"/>
      <c r="U5" s="50"/>
      <c r="V5" s="50"/>
      <c r="W5" s="50"/>
      <c r="X5" s="50"/>
      <c r="Y5" s="50"/>
    </row>
    <row r="6" spans="1:25" ht="27" customHeight="1">
      <c r="A6" s="303" t="s">
        <v>4269</v>
      </c>
      <c r="B6" s="276"/>
      <c r="C6" s="276"/>
      <c r="D6" s="276"/>
      <c r="E6" s="277"/>
      <c r="F6" s="251"/>
      <c r="G6" s="251"/>
      <c r="H6" s="251"/>
      <c r="I6" s="50"/>
      <c r="J6" s="50"/>
      <c r="K6" s="50"/>
      <c r="L6" s="50"/>
      <c r="M6" s="50"/>
      <c r="N6" s="50"/>
      <c r="O6" s="50"/>
      <c r="P6" s="50"/>
      <c r="Q6" s="50"/>
      <c r="R6" s="50"/>
      <c r="S6" s="50"/>
      <c r="T6" s="50"/>
      <c r="U6" s="50"/>
      <c r="V6" s="50"/>
      <c r="W6" s="50"/>
      <c r="X6" s="50"/>
      <c r="Y6" s="50"/>
    </row>
    <row r="7" spans="1:25" ht="14.25">
      <c r="A7" s="53"/>
      <c r="B7" s="53"/>
      <c r="C7" s="54"/>
      <c r="D7" s="54"/>
      <c r="E7" s="54"/>
      <c r="F7" s="53"/>
      <c r="G7" s="53"/>
      <c r="H7" s="53"/>
      <c r="I7" s="50"/>
      <c r="J7" s="50"/>
      <c r="K7" s="50"/>
      <c r="L7" s="50"/>
      <c r="M7" s="50"/>
      <c r="N7" s="50"/>
      <c r="O7" s="50"/>
      <c r="P7" s="50"/>
      <c r="Q7" s="50"/>
      <c r="R7" s="50"/>
      <c r="S7" s="50"/>
      <c r="T7" s="50"/>
      <c r="U7" s="50"/>
      <c r="V7" s="50"/>
      <c r="W7" s="50"/>
      <c r="X7" s="50"/>
      <c r="Y7" s="50"/>
    </row>
    <row r="8" spans="1:25" ht="61.5" customHeight="1">
      <c r="A8" s="113" t="s">
        <v>2393</v>
      </c>
      <c r="B8" s="57" t="s">
        <v>7</v>
      </c>
      <c r="C8" s="113" t="s">
        <v>4270</v>
      </c>
      <c r="D8" s="113" t="s">
        <v>158</v>
      </c>
      <c r="E8" s="113" t="s">
        <v>162</v>
      </c>
      <c r="F8" s="60" t="s">
        <v>163</v>
      </c>
      <c r="I8" s="50"/>
      <c r="J8" s="50"/>
      <c r="K8" s="50"/>
      <c r="L8" s="50"/>
      <c r="M8" s="50"/>
      <c r="N8" s="50"/>
      <c r="O8" s="50"/>
      <c r="P8" s="50"/>
      <c r="Q8" s="50"/>
      <c r="R8" s="50"/>
      <c r="S8" s="50"/>
      <c r="T8" s="50"/>
      <c r="U8" s="50"/>
      <c r="V8" s="50"/>
      <c r="W8" s="50"/>
      <c r="X8" s="50"/>
      <c r="Y8" s="50"/>
    </row>
    <row r="9" spans="1:25" ht="14.25">
      <c r="A9" s="106" t="s">
        <v>3791</v>
      </c>
      <c r="B9" s="208" t="s">
        <v>4263</v>
      </c>
      <c r="C9" s="208">
        <v>7</v>
      </c>
      <c r="D9" s="105" t="s">
        <v>4271</v>
      </c>
      <c r="E9" s="209">
        <v>196</v>
      </c>
      <c r="F9" s="23" t="s">
        <v>50</v>
      </c>
    </row>
    <row r="10" spans="1:25" ht="14.25">
      <c r="A10" s="106" t="s">
        <v>53</v>
      </c>
      <c r="B10" s="208" t="s">
        <v>51</v>
      </c>
      <c r="C10" s="208">
        <v>8.25</v>
      </c>
      <c r="D10" s="105">
        <v>231</v>
      </c>
      <c r="E10" s="209">
        <v>231</v>
      </c>
      <c r="F10" s="23" t="s">
        <v>53</v>
      </c>
    </row>
    <row r="11" spans="1:25" ht="14.25">
      <c r="A11" s="106" t="s">
        <v>1103</v>
      </c>
      <c r="B11" s="208" t="s">
        <v>51</v>
      </c>
      <c r="C11" s="208">
        <v>16</v>
      </c>
      <c r="D11" s="105">
        <v>448</v>
      </c>
      <c r="E11" s="209">
        <v>448</v>
      </c>
      <c r="F11" s="23" t="s">
        <v>1103</v>
      </c>
    </row>
    <row r="12" spans="1:25" ht="14.25">
      <c r="A12" s="106" t="s">
        <v>56</v>
      </c>
      <c r="B12" s="106" t="s">
        <v>51</v>
      </c>
      <c r="C12" s="106">
        <v>7</v>
      </c>
      <c r="D12" s="101">
        <v>196</v>
      </c>
      <c r="E12" s="101">
        <v>196</v>
      </c>
      <c r="F12" s="23" t="s">
        <v>56</v>
      </c>
    </row>
    <row r="13" spans="1:25" ht="14.25">
      <c r="A13" s="106" t="s">
        <v>57</v>
      </c>
      <c r="B13" s="106" t="s">
        <v>51</v>
      </c>
      <c r="C13" s="106">
        <v>7</v>
      </c>
      <c r="D13" s="101">
        <v>196</v>
      </c>
      <c r="E13" s="101">
        <v>196</v>
      </c>
      <c r="F13" s="23" t="s">
        <v>318</v>
      </c>
    </row>
    <row r="14" spans="1:25" ht="14.25">
      <c r="A14" s="106" t="s">
        <v>4272</v>
      </c>
      <c r="B14" s="106" t="s">
        <v>51</v>
      </c>
      <c r="C14" s="106">
        <v>16</v>
      </c>
      <c r="D14" s="101">
        <v>448</v>
      </c>
      <c r="E14" s="101">
        <v>448</v>
      </c>
      <c r="F14" s="23" t="s">
        <v>4272</v>
      </c>
    </row>
    <row r="15" spans="1:25" ht="14.25">
      <c r="A15" s="106" t="s">
        <v>60</v>
      </c>
      <c r="B15" s="106" t="s">
        <v>51</v>
      </c>
      <c r="C15" s="106">
        <v>9</v>
      </c>
      <c r="D15" s="101" t="s">
        <v>4273</v>
      </c>
      <c r="E15" s="101">
        <v>252</v>
      </c>
      <c r="F15" s="23" t="s">
        <v>60</v>
      </c>
    </row>
    <row r="16" spans="1:25" ht="14.25">
      <c r="A16" s="106" t="s">
        <v>61</v>
      </c>
      <c r="B16" s="106" t="s">
        <v>51</v>
      </c>
      <c r="C16" s="106" t="s">
        <v>4274</v>
      </c>
      <c r="D16" s="101" t="s">
        <v>4275</v>
      </c>
      <c r="E16" s="101">
        <v>259</v>
      </c>
      <c r="F16" s="23" t="s">
        <v>349</v>
      </c>
    </row>
    <row r="17" spans="1:6" ht="14.25">
      <c r="A17" s="106" t="s">
        <v>3510</v>
      </c>
      <c r="B17" s="106" t="s">
        <v>51</v>
      </c>
      <c r="C17" s="106">
        <v>9</v>
      </c>
      <c r="D17" s="101">
        <v>252</v>
      </c>
      <c r="E17" s="101">
        <v>252</v>
      </c>
      <c r="F17" s="23" t="s">
        <v>62</v>
      </c>
    </row>
    <row r="18" spans="1:6" ht="14.25">
      <c r="A18" s="106" t="s">
        <v>3880</v>
      </c>
      <c r="B18" s="106" t="s">
        <v>51</v>
      </c>
      <c r="C18" s="106">
        <v>16</v>
      </c>
      <c r="D18" s="101">
        <v>448</v>
      </c>
      <c r="E18" s="101">
        <v>448</v>
      </c>
      <c r="F18" s="23" t="s">
        <v>3880</v>
      </c>
    </row>
    <row r="19" spans="1:6" ht="14.25">
      <c r="A19" s="106" t="s">
        <v>3885</v>
      </c>
      <c r="B19" s="106" t="s">
        <v>51</v>
      </c>
      <c r="C19" s="106">
        <v>11</v>
      </c>
      <c r="D19" s="101">
        <v>308</v>
      </c>
      <c r="E19" s="101">
        <v>308</v>
      </c>
      <c r="F19" s="23" t="s">
        <v>3885</v>
      </c>
    </row>
    <row r="20" spans="1:6" ht="14.25">
      <c r="A20" s="106" t="s">
        <v>3515</v>
      </c>
      <c r="B20" s="106" t="s">
        <v>51</v>
      </c>
      <c r="C20" s="106">
        <v>12</v>
      </c>
      <c r="D20" s="101">
        <v>336</v>
      </c>
      <c r="E20" s="101">
        <v>336</v>
      </c>
      <c r="F20" s="106" t="s">
        <v>66</v>
      </c>
    </row>
    <row r="21" spans="1:6" ht="15.75" customHeight="1">
      <c r="A21" s="106" t="s">
        <v>2684</v>
      </c>
      <c r="B21" s="106" t="s">
        <v>51</v>
      </c>
      <c r="C21" s="106">
        <v>11</v>
      </c>
      <c r="D21" s="101">
        <v>308</v>
      </c>
      <c r="E21" s="101">
        <v>308</v>
      </c>
      <c r="F21" s="23" t="s">
        <v>2684</v>
      </c>
    </row>
    <row r="22" spans="1:6" ht="15.75" customHeight="1">
      <c r="A22" s="106" t="s">
        <v>68</v>
      </c>
      <c r="B22" s="106" t="s">
        <v>51</v>
      </c>
      <c r="C22" s="106">
        <v>14</v>
      </c>
      <c r="D22" s="101">
        <v>392</v>
      </c>
      <c r="E22" s="101">
        <v>392</v>
      </c>
      <c r="F22" s="23" t="s">
        <v>68</v>
      </c>
    </row>
    <row r="23" spans="1:6" ht="15.75" customHeight="1">
      <c r="A23" s="106" t="s">
        <v>4276</v>
      </c>
      <c r="B23" s="106" t="s">
        <v>51</v>
      </c>
      <c r="C23" s="106">
        <v>11</v>
      </c>
      <c r="D23" s="101">
        <v>308</v>
      </c>
      <c r="E23" s="101">
        <v>308</v>
      </c>
      <c r="F23" s="23" t="s">
        <v>69</v>
      </c>
    </row>
    <row r="24" spans="1:6" ht="15.75" customHeight="1">
      <c r="A24" s="106" t="s">
        <v>397</v>
      </c>
      <c r="B24" s="99" t="s">
        <v>51</v>
      </c>
      <c r="C24" s="106">
        <v>16</v>
      </c>
      <c r="D24" s="101">
        <v>448</v>
      </c>
      <c r="E24" s="101">
        <v>448</v>
      </c>
      <c r="F24" s="23" t="s">
        <v>70</v>
      </c>
    </row>
    <row r="25" spans="1:6" ht="15.75" customHeight="1">
      <c r="A25" s="106" t="s">
        <v>72</v>
      </c>
      <c r="B25" s="101" t="s">
        <v>51</v>
      </c>
      <c r="C25" s="106">
        <v>8</v>
      </c>
      <c r="D25" s="101">
        <v>224</v>
      </c>
      <c r="E25" s="101">
        <v>224</v>
      </c>
      <c r="F25" s="23" t="s">
        <v>72</v>
      </c>
    </row>
    <row r="26" spans="1:6" ht="15.75" customHeight="1">
      <c r="A26" s="106" t="s">
        <v>73</v>
      </c>
      <c r="B26" s="106" t="s">
        <v>51</v>
      </c>
      <c r="C26" s="101">
        <v>9</v>
      </c>
      <c r="D26" s="101" t="s">
        <v>4277</v>
      </c>
      <c r="E26" s="101">
        <v>252</v>
      </c>
      <c r="F26" s="23" t="s">
        <v>73</v>
      </c>
    </row>
    <row r="27" spans="1:6" ht="15.75" customHeight="1">
      <c r="A27" s="106" t="s">
        <v>3563</v>
      </c>
      <c r="B27" s="106" t="s">
        <v>51</v>
      </c>
      <c r="C27" s="101">
        <v>10</v>
      </c>
      <c r="D27" s="101" t="s">
        <v>4278</v>
      </c>
      <c r="E27" s="101">
        <v>280</v>
      </c>
      <c r="F27" s="23" t="s">
        <v>74</v>
      </c>
    </row>
    <row r="28" spans="1:6" ht="15.75" customHeight="1">
      <c r="A28" s="106" t="s">
        <v>1598</v>
      </c>
      <c r="B28" s="106" t="s">
        <v>51</v>
      </c>
      <c r="C28" s="258">
        <v>9</v>
      </c>
      <c r="D28" s="258">
        <v>252</v>
      </c>
      <c r="E28" s="258">
        <v>252</v>
      </c>
      <c r="F28" s="23" t="s">
        <v>75</v>
      </c>
    </row>
    <row r="29" spans="1:6" ht="15.75" customHeight="1">
      <c r="A29" s="106" t="s">
        <v>4279</v>
      </c>
      <c r="B29" s="106" t="s">
        <v>51</v>
      </c>
      <c r="C29" s="106" t="s">
        <v>4280</v>
      </c>
      <c r="D29" s="101">
        <v>392</v>
      </c>
      <c r="E29" s="101">
        <v>392</v>
      </c>
      <c r="F29" s="23" t="s">
        <v>3931</v>
      </c>
    </row>
    <row r="30" spans="1:6" ht="15.75" customHeight="1">
      <c r="A30" s="106" t="s">
        <v>77</v>
      </c>
      <c r="B30" s="106" t="s">
        <v>51</v>
      </c>
      <c r="C30" s="106" t="s">
        <v>4281</v>
      </c>
      <c r="D30" s="101">
        <v>315</v>
      </c>
      <c r="E30" s="101">
        <v>315</v>
      </c>
      <c r="F30" s="23" t="s">
        <v>77</v>
      </c>
    </row>
    <row r="31" spans="1:6" ht="15.75" customHeight="1">
      <c r="A31" s="106" t="s">
        <v>3636</v>
      </c>
      <c r="B31" s="106" t="s">
        <v>51</v>
      </c>
      <c r="C31" s="106" t="s">
        <v>4282</v>
      </c>
      <c r="D31" s="101" t="s">
        <v>4283</v>
      </c>
      <c r="E31" s="101">
        <v>392</v>
      </c>
      <c r="F31" s="23" t="s">
        <v>3639</v>
      </c>
    </row>
    <row r="32" spans="1:6" ht="15.75" customHeight="1">
      <c r="A32" s="106" t="s">
        <v>3958</v>
      </c>
      <c r="B32" s="106" t="s">
        <v>51</v>
      </c>
      <c r="C32" s="106">
        <v>12</v>
      </c>
      <c r="D32" s="101">
        <v>336</v>
      </c>
      <c r="E32" s="101">
        <v>336</v>
      </c>
      <c r="F32" s="23" t="s">
        <v>80</v>
      </c>
    </row>
    <row r="33" spans="1:6" ht="15.75" customHeight="1">
      <c r="A33" s="259" t="s">
        <v>3966</v>
      </c>
      <c r="B33" s="259" t="s">
        <v>51</v>
      </c>
      <c r="C33" s="258">
        <v>14</v>
      </c>
      <c r="D33" s="258">
        <v>392</v>
      </c>
      <c r="E33" s="258">
        <v>392</v>
      </c>
      <c r="F33" s="23" t="s">
        <v>81</v>
      </c>
    </row>
    <row r="34" spans="1:6" ht="15.75" customHeight="1">
      <c r="A34" s="106" t="s">
        <v>82</v>
      </c>
      <c r="B34" s="106" t="s">
        <v>51</v>
      </c>
      <c r="C34" s="106">
        <v>14</v>
      </c>
      <c r="D34" s="101">
        <v>392</v>
      </c>
      <c r="E34" s="101">
        <v>392</v>
      </c>
      <c r="F34" s="23" t="s">
        <v>82</v>
      </c>
    </row>
    <row r="35" spans="1:6" ht="15.75" customHeight="1">
      <c r="A35" s="259" t="s">
        <v>3656</v>
      </c>
      <c r="B35" s="259" t="s">
        <v>51</v>
      </c>
      <c r="C35" s="258">
        <v>11</v>
      </c>
      <c r="D35" s="258">
        <v>308</v>
      </c>
      <c r="E35" s="258">
        <v>308</v>
      </c>
      <c r="F35" s="23" t="s">
        <v>83</v>
      </c>
    </row>
    <row r="36" spans="1:6" ht="15.75" customHeight="1">
      <c r="A36" s="259" t="s">
        <v>3666</v>
      </c>
      <c r="B36" s="259" t="s">
        <v>51</v>
      </c>
      <c r="C36" s="258">
        <v>13</v>
      </c>
      <c r="D36" s="258">
        <v>364</v>
      </c>
      <c r="E36" s="258">
        <v>364</v>
      </c>
      <c r="F36" s="23" t="s">
        <v>1675</v>
      </c>
    </row>
    <row r="37" spans="1:6" ht="15.75" customHeight="1">
      <c r="A37" s="259" t="s">
        <v>88</v>
      </c>
      <c r="B37" s="259" t="s">
        <v>89</v>
      </c>
      <c r="C37" s="258">
        <v>15</v>
      </c>
      <c r="D37" s="258">
        <v>420</v>
      </c>
      <c r="E37" s="258">
        <v>420</v>
      </c>
      <c r="F37" s="23" t="s">
        <v>88</v>
      </c>
    </row>
    <row r="38" spans="1:6" ht="15.75" customHeight="1">
      <c r="A38" s="259" t="s">
        <v>91</v>
      </c>
      <c r="B38" s="259" t="s">
        <v>89</v>
      </c>
      <c r="C38" s="258">
        <v>12</v>
      </c>
      <c r="D38" s="258">
        <v>336</v>
      </c>
      <c r="E38" s="258">
        <v>336</v>
      </c>
      <c r="F38" s="23" t="s">
        <v>484</v>
      </c>
    </row>
    <row r="39" spans="1:6" ht="15.75" customHeight="1">
      <c r="A39" s="259" t="s">
        <v>93</v>
      </c>
      <c r="B39" s="259" t="s">
        <v>89</v>
      </c>
      <c r="C39" s="258">
        <v>16</v>
      </c>
      <c r="D39" s="258">
        <v>448</v>
      </c>
      <c r="E39" s="258">
        <v>448</v>
      </c>
      <c r="F39" s="23" t="s">
        <v>93</v>
      </c>
    </row>
    <row r="40" spans="1:6" ht="15.75" customHeight="1">
      <c r="A40" s="259" t="s">
        <v>493</v>
      </c>
      <c r="B40" s="259" t="s">
        <v>89</v>
      </c>
      <c r="C40" s="258">
        <v>16</v>
      </c>
      <c r="D40" s="258">
        <v>448</v>
      </c>
      <c r="E40" s="258">
        <v>448</v>
      </c>
      <c r="F40" s="23" t="s">
        <v>493</v>
      </c>
    </row>
    <row r="41" spans="1:6" ht="15.75" customHeight="1">
      <c r="A41" s="259" t="s">
        <v>4284</v>
      </c>
      <c r="B41" s="259" t="s">
        <v>89</v>
      </c>
      <c r="C41" s="258">
        <v>15</v>
      </c>
      <c r="D41" s="258">
        <v>420</v>
      </c>
      <c r="E41" s="258">
        <v>420</v>
      </c>
      <c r="F41" s="23" t="s">
        <v>495</v>
      </c>
    </row>
    <row r="42" spans="1:6" ht="15.75" customHeight="1">
      <c r="A42" s="259" t="s">
        <v>96</v>
      </c>
      <c r="B42" s="259" t="s">
        <v>89</v>
      </c>
      <c r="C42" s="258">
        <v>14</v>
      </c>
      <c r="D42" s="258">
        <v>392</v>
      </c>
      <c r="E42" s="258">
        <v>392</v>
      </c>
      <c r="F42" s="23" t="s">
        <v>96</v>
      </c>
    </row>
    <row r="43" spans="1:6" ht="15.75" customHeight="1">
      <c r="A43" s="259" t="s">
        <v>97</v>
      </c>
      <c r="B43" s="259" t="s">
        <v>89</v>
      </c>
      <c r="C43" s="258">
        <v>14</v>
      </c>
      <c r="D43" s="258">
        <v>392</v>
      </c>
      <c r="E43" s="258">
        <v>392</v>
      </c>
      <c r="F43" s="23" t="s">
        <v>97</v>
      </c>
    </row>
    <row r="44" spans="1:6" ht="15.75" customHeight="1">
      <c r="A44" s="259" t="s">
        <v>98</v>
      </c>
      <c r="B44" s="259" t="s">
        <v>89</v>
      </c>
      <c r="C44" s="258">
        <v>13.5</v>
      </c>
      <c r="D44" s="258" t="s">
        <v>4285</v>
      </c>
      <c r="E44" s="258">
        <v>378</v>
      </c>
      <c r="F44" s="23" t="s">
        <v>98</v>
      </c>
    </row>
    <row r="45" spans="1:6" ht="15.75" customHeight="1">
      <c r="A45" s="259" t="s">
        <v>99</v>
      </c>
      <c r="B45" s="259" t="s">
        <v>89</v>
      </c>
      <c r="C45" s="258">
        <v>14</v>
      </c>
      <c r="D45" s="258">
        <v>392</v>
      </c>
      <c r="E45" s="258">
        <v>392</v>
      </c>
      <c r="F45" s="23" t="s">
        <v>99</v>
      </c>
    </row>
    <row r="46" spans="1:6" ht="15.75" customHeight="1">
      <c r="A46" s="259" t="s">
        <v>2432</v>
      </c>
      <c r="B46" s="259" t="s">
        <v>89</v>
      </c>
      <c r="C46" s="258">
        <v>14.5</v>
      </c>
      <c r="D46" s="258">
        <v>406</v>
      </c>
      <c r="E46" s="258">
        <v>406</v>
      </c>
      <c r="F46" s="23" t="s">
        <v>100</v>
      </c>
    </row>
    <row r="47" spans="1:6" ht="15.75" customHeight="1">
      <c r="A47" s="259" t="s">
        <v>101</v>
      </c>
      <c r="B47" s="259" t="s">
        <v>4286</v>
      </c>
      <c r="C47" s="258">
        <v>11</v>
      </c>
      <c r="D47" s="258">
        <v>308</v>
      </c>
      <c r="E47" s="258">
        <v>308</v>
      </c>
      <c r="F47" s="23" t="s">
        <v>101</v>
      </c>
    </row>
    <row r="48" spans="1:6" ht="15.75" customHeight="1">
      <c r="A48" s="259" t="s">
        <v>2443</v>
      </c>
      <c r="B48" s="259" t="s">
        <v>89</v>
      </c>
      <c r="C48" s="258">
        <v>15</v>
      </c>
      <c r="D48" s="258">
        <v>420</v>
      </c>
      <c r="E48" s="258">
        <v>420</v>
      </c>
      <c r="F48" s="23" t="s">
        <v>103</v>
      </c>
    </row>
    <row r="49" spans="1:6" ht="15.75" customHeight="1">
      <c r="A49" s="259" t="s">
        <v>104</v>
      </c>
      <c r="B49" s="259" t="s">
        <v>89</v>
      </c>
      <c r="C49" s="258">
        <v>14</v>
      </c>
      <c r="D49" s="258" t="s">
        <v>4287</v>
      </c>
      <c r="E49" s="258">
        <v>392</v>
      </c>
      <c r="F49" s="23" t="s">
        <v>104</v>
      </c>
    </row>
    <row r="50" spans="1:6" ht="15.75" customHeight="1">
      <c r="A50" s="259" t="s">
        <v>105</v>
      </c>
      <c r="B50" s="259" t="s">
        <v>89</v>
      </c>
      <c r="C50" s="258">
        <v>8.5</v>
      </c>
      <c r="D50" s="258" t="s">
        <v>4288</v>
      </c>
      <c r="E50" s="258">
        <v>238</v>
      </c>
      <c r="F50" s="23" t="s">
        <v>105</v>
      </c>
    </row>
    <row r="51" spans="1:6" ht="15.75" customHeight="1">
      <c r="A51" s="259" t="s">
        <v>1813</v>
      </c>
      <c r="B51" s="259" t="s">
        <v>89</v>
      </c>
      <c r="C51" s="258">
        <v>9.25</v>
      </c>
      <c r="D51" s="258" t="s">
        <v>4289</v>
      </c>
      <c r="E51" s="258">
        <v>259</v>
      </c>
      <c r="F51" s="23" t="s">
        <v>1813</v>
      </c>
    </row>
    <row r="52" spans="1:6" ht="15.75" customHeight="1">
      <c r="A52" s="259" t="s">
        <v>3694</v>
      </c>
      <c r="B52" s="259" t="s">
        <v>89</v>
      </c>
      <c r="C52" s="258">
        <v>10.75</v>
      </c>
      <c r="D52" s="258" t="s">
        <v>4290</v>
      </c>
      <c r="E52" s="258">
        <v>301</v>
      </c>
      <c r="F52" s="23" t="s">
        <v>3694</v>
      </c>
    </row>
    <row r="53" spans="1:6" ht="15.75" customHeight="1">
      <c r="A53" s="259" t="s">
        <v>2595</v>
      </c>
      <c r="B53" s="259" t="s">
        <v>89</v>
      </c>
      <c r="C53" s="258">
        <v>294</v>
      </c>
      <c r="D53" s="258">
        <v>294</v>
      </c>
      <c r="E53" s="258">
        <v>294</v>
      </c>
      <c r="F53" s="23" t="s">
        <v>2595</v>
      </c>
    </row>
    <row r="54" spans="1:6" ht="15.75" customHeight="1">
      <c r="A54" s="259" t="s">
        <v>109</v>
      </c>
      <c r="B54" s="259" t="s">
        <v>89</v>
      </c>
      <c r="C54" s="258">
        <v>12.5</v>
      </c>
      <c r="D54" s="258">
        <f>12.5*28</f>
        <v>350</v>
      </c>
      <c r="E54" s="258">
        <v>350</v>
      </c>
      <c r="F54" s="23" t="s">
        <v>109</v>
      </c>
    </row>
    <row r="55" spans="1:6" ht="15.75" customHeight="1">
      <c r="A55" s="259" t="s">
        <v>110</v>
      </c>
      <c r="B55" s="259" t="s">
        <v>89</v>
      </c>
      <c r="C55" s="258">
        <v>8</v>
      </c>
      <c r="D55" s="258">
        <f>C55*28</f>
        <v>224</v>
      </c>
      <c r="E55" s="258">
        <v>224</v>
      </c>
      <c r="F55" s="23" t="s">
        <v>110</v>
      </c>
    </row>
    <row r="56" spans="1:6" ht="15.75" customHeight="1">
      <c r="A56" s="259" t="s">
        <v>112</v>
      </c>
      <c r="B56" s="259" t="s">
        <v>89</v>
      </c>
      <c r="C56" s="258">
        <v>10</v>
      </c>
      <c r="D56" s="258">
        <v>280</v>
      </c>
      <c r="E56" s="258">
        <v>280</v>
      </c>
      <c r="F56" s="23" t="s">
        <v>112</v>
      </c>
    </row>
    <row r="57" spans="1:6" ht="15.75" customHeight="1">
      <c r="A57" s="259" t="s">
        <v>4291</v>
      </c>
      <c r="B57" s="259" t="s">
        <v>4292</v>
      </c>
      <c r="C57" s="258">
        <v>16</v>
      </c>
      <c r="D57" s="258">
        <v>448</v>
      </c>
      <c r="E57" s="258">
        <v>448</v>
      </c>
      <c r="F57" s="23" t="s">
        <v>4291</v>
      </c>
    </row>
    <row r="58" spans="1:6" ht="15.75" customHeight="1">
      <c r="A58" s="259" t="s">
        <v>3200</v>
      </c>
      <c r="B58" s="259" t="s">
        <v>89</v>
      </c>
      <c r="C58" s="258">
        <v>12</v>
      </c>
      <c r="D58" s="258" t="s">
        <v>4293</v>
      </c>
      <c r="E58" s="258">
        <v>336</v>
      </c>
      <c r="F58" s="23" t="s">
        <v>3200</v>
      </c>
    </row>
    <row r="59" spans="1:6" ht="15.75" customHeight="1">
      <c r="A59" s="259" t="s">
        <v>4294</v>
      </c>
      <c r="B59" s="259" t="s">
        <v>89</v>
      </c>
      <c r="C59" s="258">
        <v>12</v>
      </c>
      <c r="D59" s="258" t="s">
        <v>4295</v>
      </c>
      <c r="E59" s="258">
        <v>336</v>
      </c>
      <c r="F59" s="23" t="s">
        <v>4294</v>
      </c>
    </row>
    <row r="60" spans="1:6" ht="15.75" customHeight="1">
      <c r="A60" s="259" t="s">
        <v>4296</v>
      </c>
      <c r="B60" s="259" t="s">
        <v>89</v>
      </c>
      <c r="C60" s="258">
        <v>14</v>
      </c>
      <c r="D60" s="258">
        <v>392</v>
      </c>
      <c r="E60" s="258">
        <v>392</v>
      </c>
      <c r="F60" s="23" t="s">
        <v>4296</v>
      </c>
    </row>
    <row r="61" spans="1:6" ht="15.75" customHeight="1">
      <c r="A61" s="259" t="s">
        <v>2099</v>
      </c>
      <c r="B61" s="259" t="s">
        <v>89</v>
      </c>
      <c r="C61" s="258">
        <v>11</v>
      </c>
      <c r="D61" s="258">
        <v>298</v>
      </c>
      <c r="E61" s="258">
        <v>298</v>
      </c>
      <c r="F61" s="23" t="s">
        <v>2099</v>
      </c>
    </row>
    <row r="62" spans="1:6" ht="15.75" customHeight="1">
      <c r="A62" s="259" t="s">
        <v>118</v>
      </c>
      <c r="B62" s="259" t="s">
        <v>89</v>
      </c>
      <c r="C62" s="258">
        <v>9</v>
      </c>
      <c r="D62" s="258">
        <v>448</v>
      </c>
      <c r="E62" s="258">
        <v>252</v>
      </c>
      <c r="F62" s="23" t="s">
        <v>118</v>
      </c>
    </row>
    <row r="63" spans="1:6" ht="15.75" customHeight="1">
      <c r="A63" s="259" t="s">
        <v>693</v>
      </c>
      <c r="B63" s="259" t="s">
        <v>89</v>
      </c>
      <c r="C63" s="258">
        <v>10.25</v>
      </c>
      <c r="D63" s="258" t="s">
        <v>4297</v>
      </c>
      <c r="E63" s="258">
        <v>287</v>
      </c>
      <c r="F63" s="23" t="s">
        <v>693</v>
      </c>
    </row>
    <row r="64" spans="1:6" ht="15.75" customHeight="1">
      <c r="A64" s="259" t="s">
        <v>120</v>
      </c>
      <c r="B64" s="259" t="s">
        <v>89</v>
      </c>
      <c r="C64" s="258">
        <v>11</v>
      </c>
      <c r="D64" s="258" t="s">
        <v>4298</v>
      </c>
      <c r="E64" s="258">
        <v>308</v>
      </c>
      <c r="F64" s="23" t="s">
        <v>120</v>
      </c>
    </row>
    <row r="65" spans="1:25" ht="15.75" customHeight="1">
      <c r="A65" s="54"/>
      <c r="B65" s="211"/>
      <c r="C65" s="211"/>
      <c r="D65" s="212"/>
      <c r="E65" s="212">
        <f>SUM(E9:E64)</f>
        <v>18680</v>
      </c>
    </row>
    <row r="66" spans="1:25" ht="15.75" customHeight="1">
      <c r="A66" s="47"/>
      <c r="B66" s="47"/>
      <c r="C66" s="48"/>
      <c r="D66" s="48"/>
      <c r="E66" s="48"/>
      <c r="F66" s="1"/>
      <c r="G66" s="1"/>
      <c r="H66" s="1"/>
    </row>
    <row r="67" spans="1:25" ht="14.25" customHeight="1">
      <c r="A67" s="279" t="s">
        <v>726</v>
      </c>
      <c r="B67" s="280"/>
      <c r="C67" s="280"/>
      <c r="D67" s="280"/>
      <c r="E67" s="281"/>
      <c r="F67" s="3"/>
      <c r="G67" s="3"/>
      <c r="H67" s="3"/>
      <c r="I67" s="47"/>
      <c r="J67" s="47"/>
      <c r="K67" s="47"/>
      <c r="L67" s="47"/>
      <c r="M67" s="47"/>
      <c r="N67" s="47"/>
      <c r="O67" s="47"/>
      <c r="P67" s="47"/>
      <c r="Q67" s="47"/>
      <c r="R67" s="47"/>
      <c r="S67" s="47"/>
      <c r="T67" s="47"/>
      <c r="U67" s="47"/>
      <c r="V67" s="47"/>
      <c r="W67" s="47"/>
      <c r="X67" s="47"/>
      <c r="Y67" s="47"/>
    </row>
    <row r="68" spans="1:25" ht="15.75" customHeight="1">
      <c r="A68" s="47"/>
      <c r="B68" s="47"/>
      <c r="C68" s="48"/>
      <c r="D68" s="48"/>
      <c r="E68" s="1"/>
      <c r="F68" s="1"/>
      <c r="G68" s="1"/>
      <c r="H68" s="1"/>
    </row>
    <row r="69" spans="1:25" ht="15.75" customHeight="1">
      <c r="A69" s="47"/>
      <c r="B69" s="47"/>
      <c r="C69" s="48"/>
      <c r="D69" s="48"/>
      <c r="E69" s="48"/>
      <c r="F69" s="1"/>
      <c r="G69" s="1"/>
      <c r="H69" s="1"/>
    </row>
    <row r="70" spans="1:25" ht="15.75" customHeight="1">
      <c r="A70" s="47"/>
      <c r="B70" s="47"/>
      <c r="C70" s="48"/>
      <c r="D70" s="48"/>
      <c r="E70" s="1"/>
      <c r="F70" s="1"/>
      <c r="G70" s="1"/>
      <c r="H70" s="1"/>
    </row>
    <row r="71" spans="1:25" ht="15.75" customHeight="1">
      <c r="A71" s="47"/>
      <c r="B71" s="47"/>
      <c r="C71" s="48"/>
      <c r="D71" s="48"/>
      <c r="E71" s="48"/>
      <c r="F71" s="1"/>
      <c r="G71" s="1"/>
      <c r="H71" s="1"/>
    </row>
    <row r="72" spans="1:25" ht="15.75" customHeight="1">
      <c r="A72" s="47"/>
      <c r="B72" s="47"/>
      <c r="C72" s="48"/>
      <c r="D72" s="48"/>
      <c r="E72" s="48"/>
      <c r="F72" s="1"/>
      <c r="G72" s="1"/>
      <c r="H72" s="1"/>
    </row>
    <row r="73" spans="1:25" ht="15.75" customHeight="1">
      <c r="A73" s="47"/>
      <c r="B73" s="47"/>
      <c r="C73" s="48"/>
      <c r="D73" s="48"/>
      <c r="E73" s="48"/>
      <c r="F73" s="1"/>
      <c r="G73" s="1"/>
      <c r="H73" s="1"/>
    </row>
    <row r="74" spans="1:25" ht="15.75" customHeight="1">
      <c r="A74" s="47"/>
      <c r="B74" s="47"/>
      <c r="C74" s="48"/>
      <c r="D74" s="48"/>
      <c r="E74" s="48"/>
      <c r="F74" s="1"/>
      <c r="G74" s="1"/>
      <c r="H74" s="1"/>
    </row>
    <row r="75" spans="1:25" ht="15.75" customHeight="1">
      <c r="A75" s="47"/>
      <c r="B75" s="47"/>
      <c r="C75" s="48"/>
      <c r="D75" s="48"/>
      <c r="E75" s="48"/>
      <c r="F75" s="1"/>
      <c r="G75" s="1"/>
      <c r="H75" s="1"/>
    </row>
    <row r="76" spans="1:25" ht="15.75" customHeight="1">
      <c r="A76" s="47"/>
      <c r="B76" s="47"/>
      <c r="C76" s="48"/>
      <c r="D76" s="48"/>
      <c r="E76" s="48"/>
      <c r="F76" s="1"/>
      <c r="G76" s="1"/>
      <c r="H76" s="1"/>
    </row>
    <row r="77" spans="1:25" ht="15.75" customHeight="1">
      <c r="A77" s="47"/>
      <c r="B77" s="47"/>
      <c r="C77" s="48"/>
      <c r="D77" s="48"/>
      <c r="E77" s="48"/>
      <c r="F77" s="1"/>
      <c r="G77" s="1"/>
      <c r="H77" s="1"/>
    </row>
    <row r="78" spans="1:25" ht="15.75" customHeight="1">
      <c r="A78" s="47"/>
      <c r="B78" s="47"/>
      <c r="C78" s="48"/>
      <c r="D78" s="48"/>
      <c r="E78" s="48"/>
      <c r="F78" s="1"/>
      <c r="G78" s="1"/>
      <c r="H78" s="1"/>
    </row>
    <row r="79" spans="1:25" ht="15.75" customHeight="1">
      <c r="A79" s="47"/>
      <c r="B79" s="47"/>
      <c r="C79" s="48"/>
      <c r="D79" s="48"/>
      <c r="E79" s="48"/>
      <c r="F79" s="1"/>
      <c r="G79" s="1"/>
      <c r="H79" s="1"/>
    </row>
    <row r="80" spans="1:25" ht="15.75" customHeight="1">
      <c r="A80" s="47"/>
      <c r="B80" s="47"/>
      <c r="C80" s="48"/>
      <c r="D80" s="48"/>
      <c r="E80" s="48"/>
      <c r="F80" s="1"/>
      <c r="G80" s="1"/>
      <c r="H80" s="1"/>
    </row>
    <row r="81" spans="1:8" ht="15.75" customHeight="1">
      <c r="A81" s="47"/>
      <c r="B81" s="47"/>
      <c r="C81" s="48"/>
      <c r="D81" s="48"/>
      <c r="E81" s="48"/>
      <c r="F81" s="1"/>
      <c r="G81" s="1"/>
      <c r="H81" s="1"/>
    </row>
    <row r="82" spans="1:8" ht="15.75" customHeight="1">
      <c r="A82" s="47"/>
      <c r="B82" s="47"/>
      <c r="C82" s="48"/>
      <c r="D82" s="48"/>
      <c r="E82" s="48"/>
      <c r="F82" s="1"/>
      <c r="G82" s="1"/>
      <c r="H82" s="1"/>
    </row>
    <row r="83" spans="1:8" ht="15.75" customHeight="1">
      <c r="A83" s="47"/>
      <c r="B83" s="47"/>
      <c r="C83" s="48"/>
      <c r="D83" s="48"/>
      <c r="E83" s="48"/>
      <c r="F83" s="1"/>
      <c r="G83" s="1"/>
      <c r="H83" s="1"/>
    </row>
    <row r="84" spans="1:8" ht="15.75" customHeight="1">
      <c r="A84" s="47"/>
      <c r="B84" s="47"/>
      <c r="C84" s="48"/>
      <c r="D84" s="48"/>
      <c r="E84" s="48"/>
      <c r="F84" s="1"/>
      <c r="G84" s="1"/>
      <c r="H84" s="1"/>
    </row>
    <row r="85" spans="1:8" ht="15.75" customHeight="1">
      <c r="A85" s="47"/>
      <c r="B85" s="47"/>
      <c r="C85" s="48"/>
      <c r="D85" s="48"/>
      <c r="E85" s="48"/>
      <c r="F85" s="1"/>
      <c r="G85" s="1"/>
      <c r="H85" s="1"/>
    </row>
    <row r="86" spans="1:8" ht="15.75" customHeight="1">
      <c r="A86" s="47"/>
      <c r="B86" s="47"/>
      <c r="C86" s="48"/>
      <c r="D86" s="48"/>
      <c r="E86" s="48"/>
      <c r="F86" s="1"/>
      <c r="G86" s="1"/>
      <c r="H86" s="1"/>
    </row>
    <row r="87" spans="1:8" ht="15.75" customHeight="1">
      <c r="A87" s="47"/>
      <c r="B87" s="47"/>
      <c r="C87" s="48"/>
      <c r="D87" s="48"/>
      <c r="E87" s="48"/>
      <c r="F87" s="1"/>
      <c r="G87" s="1"/>
      <c r="H87" s="1"/>
    </row>
    <row r="88" spans="1:8" ht="15.75" customHeight="1">
      <c r="A88" s="47"/>
      <c r="B88" s="47"/>
      <c r="C88" s="48"/>
      <c r="D88" s="48"/>
      <c r="E88" s="48"/>
      <c r="F88" s="1"/>
      <c r="G88" s="1"/>
      <c r="H88" s="1"/>
    </row>
    <row r="89" spans="1:8" ht="15.75" customHeight="1">
      <c r="A89" s="47"/>
      <c r="B89" s="47"/>
      <c r="C89" s="48"/>
      <c r="D89" s="48"/>
      <c r="E89" s="48"/>
      <c r="F89" s="1"/>
      <c r="G89" s="1"/>
      <c r="H89" s="1"/>
    </row>
    <row r="90" spans="1:8" ht="15.75" customHeight="1">
      <c r="A90" s="47"/>
      <c r="B90" s="47"/>
      <c r="C90" s="48"/>
      <c r="D90" s="48"/>
      <c r="E90" s="48"/>
      <c r="F90" s="1"/>
      <c r="G90" s="1"/>
      <c r="H90" s="1"/>
    </row>
    <row r="91" spans="1:8" ht="15.75" customHeight="1">
      <c r="A91" s="47"/>
      <c r="B91" s="47"/>
      <c r="C91" s="48"/>
      <c r="D91" s="48"/>
      <c r="E91" s="48"/>
      <c r="F91" s="1"/>
      <c r="G91" s="1"/>
      <c r="H91" s="1"/>
    </row>
    <row r="92" spans="1:8" ht="15.75" customHeight="1">
      <c r="A92" s="47"/>
      <c r="B92" s="47"/>
      <c r="C92" s="48"/>
      <c r="D92" s="48"/>
      <c r="E92" s="48"/>
      <c r="F92" s="1"/>
      <c r="G92" s="1"/>
      <c r="H92" s="1"/>
    </row>
    <row r="93" spans="1:8" ht="15.75" customHeight="1">
      <c r="A93" s="47"/>
      <c r="B93" s="47"/>
      <c r="C93" s="48"/>
      <c r="D93" s="48"/>
      <c r="E93" s="48"/>
      <c r="F93" s="1"/>
      <c r="G93" s="1"/>
      <c r="H93" s="1"/>
    </row>
    <row r="94" spans="1:8" ht="15.75" customHeight="1">
      <c r="A94" s="47"/>
      <c r="B94" s="47"/>
      <c r="C94" s="48"/>
      <c r="D94" s="48"/>
      <c r="E94" s="48"/>
      <c r="F94" s="1"/>
      <c r="G94" s="1"/>
      <c r="H94" s="1"/>
    </row>
    <row r="95" spans="1:8" ht="15.75" customHeight="1">
      <c r="A95" s="47"/>
      <c r="B95" s="47"/>
      <c r="C95" s="48"/>
      <c r="D95" s="48"/>
      <c r="E95" s="48"/>
      <c r="F95" s="1"/>
      <c r="G95" s="1"/>
      <c r="H95" s="1"/>
    </row>
    <row r="96" spans="1:8" ht="15.75" customHeight="1">
      <c r="A96" s="47"/>
      <c r="B96" s="47"/>
      <c r="C96" s="48"/>
      <c r="D96" s="48"/>
      <c r="E96" s="48"/>
      <c r="F96" s="1"/>
      <c r="G96" s="1"/>
      <c r="H96" s="1"/>
    </row>
    <row r="97" spans="1:8" ht="15.75" customHeight="1">
      <c r="A97" s="47"/>
      <c r="B97" s="47"/>
      <c r="C97" s="48"/>
      <c r="D97" s="48"/>
      <c r="E97" s="48"/>
      <c r="F97" s="1"/>
      <c r="G97" s="1"/>
      <c r="H97" s="1"/>
    </row>
    <row r="98" spans="1:8" ht="15.75" customHeight="1">
      <c r="A98" s="47"/>
      <c r="B98" s="47"/>
      <c r="C98" s="48"/>
      <c r="D98" s="48"/>
      <c r="E98" s="48"/>
      <c r="F98" s="1"/>
      <c r="G98" s="1"/>
      <c r="H98" s="1"/>
    </row>
    <row r="99" spans="1:8" ht="15.75" customHeight="1">
      <c r="A99" s="47"/>
      <c r="B99" s="47"/>
      <c r="C99" s="48"/>
      <c r="D99" s="48"/>
      <c r="E99" s="48"/>
      <c r="F99" s="1"/>
      <c r="G99" s="1"/>
      <c r="H99" s="1"/>
    </row>
    <row r="100" spans="1:8" ht="15.75" customHeight="1">
      <c r="A100" s="47"/>
      <c r="B100" s="47"/>
      <c r="C100" s="48"/>
      <c r="D100" s="48"/>
      <c r="E100" s="48"/>
      <c r="F100" s="1"/>
      <c r="G100" s="1"/>
      <c r="H100" s="1"/>
    </row>
    <row r="101" spans="1:8" ht="15.75" customHeight="1">
      <c r="A101" s="47"/>
      <c r="B101" s="47"/>
      <c r="C101" s="48"/>
      <c r="D101" s="48"/>
      <c r="E101" s="48"/>
      <c r="F101" s="1"/>
      <c r="G101" s="1"/>
      <c r="H101" s="1"/>
    </row>
    <row r="102" spans="1:8" ht="15.75" customHeight="1">
      <c r="A102" s="47"/>
      <c r="B102" s="47"/>
      <c r="C102" s="48"/>
      <c r="D102" s="48"/>
      <c r="E102" s="48"/>
      <c r="F102" s="1"/>
      <c r="G102" s="1"/>
      <c r="H102" s="1"/>
    </row>
    <row r="103" spans="1:8" ht="15.75" customHeight="1">
      <c r="A103" s="47"/>
      <c r="B103" s="47"/>
      <c r="C103" s="48"/>
      <c r="D103" s="48"/>
      <c r="E103" s="48"/>
      <c r="F103" s="1"/>
      <c r="G103" s="1"/>
      <c r="H103" s="1"/>
    </row>
    <row r="104" spans="1:8" ht="15.75" customHeight="1">
      <c r="A104" s="47"/>
      <c r="B104" s="47"/>
      <c r="C104" s="48"/>
      <c r="D104" s="48"/>
      <c r="E104" s="48"/>
      <c r="F104" s="1"/>
      <c r="G104" s="1"/>
      <c r="H104" s="1"/>
    </row>
    <row r="105" spans="1:8" ht="15.75" customHeight="1">
      <c r="A105" s="47"/>
      <c r="B105" s="47"/>
      <c r="C105" s="48"/>
      <c r="D105" s="48"/>
      <c r="E105" s="48"/>
      <c r="F105" s="1"/>
      <c r="G105" s="1"/>
      <c r="H105" s="1"/>
    </row>
    <row r="106" spans="1:8" ht="15.75" customHeight="1">
      <c r="A106" s="47"/>
      <c r="B106" s="47"/>
      <c r="C106" s="48"/>
      <c r="D106" s="48"/>
      <c r="E106" s="48"/>
      <c r="F106" s="1"/>
      <c r="G106" s="1"/>
      <c r="H106" s="1"/>
    </row>
    <row r="107" spans="1:8" ht="15.75" customHeight="1">
      <c r="A107" s="47"/>
      <c r="B107" s="47"/>
      <c r="C107" s="48"/>
      <c r="D107" s="48"/>
      <c r="E107" s="48"/>
      <c r="F107" s="1"/>
      <c r="G107" s="1"/>
      <c r="H107" s="1"/>
    </row>
    <row r="108" spans="1:8" ht="15.75" customHeight="1">
      <c r="A108" s="47"/>
      <c r="B108" s="47"/>
      <c r="C108" s="48"/>
      <c r="D108" s="48"/>
      <c r="E108" s="48"/>
      <c r="F108" s="1"/>
      <c r="G108" s="1"/>
      <c r="H108" s="1"/>
    </row>
    <row r="109" spans="1:8" ht="15.75" customHeight="1">
      <c r="A109" s="47"/>
      <c r="B109" s="47"/>
      <c r="C109" s="48"/>
      <c r="D109" s="48"/>
      <c r="E109" s="48"/>
      <c r="F109" s="1"/>
      <c r="G109" s="1"/>
      <c r="H109" s="1"/>
    </row>
    <row r="110" spans="1:8" ht="15.75" customHeight="1">
      <c r="A110" s="47"/>
      <c r="B110" s="47"/>
      <c r="C110" s="48"/>
      <c r="D110" s="48"/>
      <c r="E110" s="48"/>
      <c r="F110" s="1"/>
      <c r="G110" s="1"/>
      <c r="H110" s="1"/>
    </row>
    <row r="111" spans="1:8" ht="15.75" customHeight="1">
      <c r="A111" s="47"/>
      <c r="B111" s="47"/>
      <c r="C111" s="48"/>
      <c r="D111" s="48"/>
      <c r="E111" s="48"/>
      <c r="F111" s="1"/>
      <c r="G111" s="1"/>
      <c r="H111" s="1"/>
    </row>
    <row r="112" spans="1:8"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c r="A221" s="47"/>
      <c r="B221" s="47"/>
      <c r="C221" s="48"/>
      <c r="D221" s="48"/>
      <c r="E221" s="48"/>
      <c r="F221" s="1"/>
      <c r="G221" s="1"/>
      <c r="H221" s="1"/>
    </row>
    <row r="222" spans="1:8" ht="15.75" customHeight="1">
      <c r="A222" s="47"/>
      <c r="B222" s="47"/>
      <c r="C222" s="48"/>
      <c r="D222" s="48"/>
      <c r="E222" s="48"/>
      <c r="F222" s="1"/>
      <c r="G222" s="1"/>
      <c r="H222" s="1"/>
    </row>
    <row r="223" spans="1:8" ht="15.75" customHeight="1">
      <c r="A223" s="47"/>
      <c r="B223" s="47"/>
      <c r="C223" s="48"/>
      <c r="D223" s="48"/>
      <c r="E223" s="48"/>
      <c r="F223" s="1"/>
      <c r="G223" s="1"/>
      <c r="H223" s="1"/>
    </row>
    <row r="224" spans="1:8" ht="15.75" customHeight="1">
      <c r="A224" s="47"/>
      <c r="B224" s="47"/>
      <c r="C224" s="48"/>
      <c r="D224" s="48"/>
      <c r="E224" s="48"/>
      <c r="F224" s="1"/>
      <c r="G224" s="1"/>
      <c r="H224" s="1"/>
    </row>
    <row r="225" spans="1:8" ht="15.75" customHeight="1">
      <c r="A225" s="47"/>
      <c r="B225" s="47"/>
      <c r="C225" s="48"/>
      <c r="D225" s="48"/>
      <c r="E225" s="48"/>
      <c r="F225" s="1"/>
      <c r="G225" s="1"/>
      <c r="H225" s="1"/>
    </row>
    <row r="226" spans="1:8" ht="15.75" customHeight="1">
      <c r="A226" s="47"/>
      <c r="B226" s="47"/>
      <c r="C226" s="48"/>
      <c r="D226" s="48"/>
      <c r="E226" s="48"/>
      <c r="F226" s="1"/>
      <c r="G226" s="1"/>
      <c r="H226" s="1"/>
    </row>
    <row r="227" spans="1:8" ht="15.75" customHeight="1">
      <c r="A227" s="47"/>
      <c r="B227" s="47"/>
      <c r="C227" s="48"/>
      <c r="D227" s="48"/>
      <c r="E227" s="48"/>
      <c r="F227" s="1"/>
      <c r="G227" s="1"/>
      <c r="H227" s="1"/>
    </row>
    <row r="228" spans="1:8" ht="15.75" customHeight="1">
      <c r="A228" s="47"/>
      <c r="B228" s="47"/>
      <c r="C228" s="48"/>
      <c r="D228" s="48"/>
      <c r="E228" s="48"/>
      <c r="F228" s="1"/>
      <c r="G228" s="1"/>
      <c r="H228" s="1"/>
    </row>
    <row r="229" spans="1:8" ht="15.75" customHeight="1">
      <c r="A229" s="47"/>
      <c r="B229" s="47"/>
      <c r="C229" s="48"/>
      <c r="D229" s="48"/>
      <c r="E229" s="48"/>
      <c r="F229" s="1"/>
      <c r="G229" s="1"/>
      <c r="H229" s="1"/>
    </row>
    <row r="230" spans="1:8" ht="15.75" customHeight="1">
      <c r="A230" s="47"/>
      <c r="B230" s="47"/>
      <c r="C230" s="48"/>
      <c r="D230" s="48"/>
      <c r="E230" s="48"/>
      <c r="F230" s="1"/>
      <c r="G230" s="1"/>
      <c r="H230" s="1"/>
    </row>
    <row r="231" spans="1:8" ht="15.75" customHeight="1">
      <c r="A231" s="47"/>
      <c r="B231" s="47"/>
      <c r="C231" s="48"/>
      <c r="D231" s="48"/>
      <c r="E231" s="48"/>
      <c r="F231" s="1"/>
      <c r="G231" s="1"/>
      <c r="H231" s="1"/>
    </row>
    <row r="232" spans="1:8" ht="15.75" customHeight="1">
      <c r="A232" s="47"/>
      <c r="B232" s="47"/>
      <c r="C232" s="48"/>
      <c r="D232" s="48"/>
      <c r="E232" s="48"/>
      <c r="F232" s="1"/>
      <c r="G232" s="1"/>
      <c r="H232" s="1"/>
    </row>
    <row r="233" spans="1:8" ht="15.75" customHeight="1">
      <c r="A233" s="47"/>
      <c r="B233" s="47"/>
      <c r="C233" s="48"/>
      <c r="D233" s="48"/>
      <c r="E233" s="48"/>
      <c r="F233" s="1"/>
      <c r="G233" s="1"/>
      <c r="H233" s="1"/>
    </row>
    <row r="234" spans="1:8" ht="15.75" customHeight="1">
      <c r="A234" s="47"/>
      <c r="B234" s="47"/>
      <c r="C234" s="48"/>
      <c r="D234" s="48"/>
      <c r="E234" s="48"/>
      <c r="F234" s="1"/>
      <c r="G234" s="1"/>
      <c r="H234" s="1"/>
    </row>
    <row r="235" spans="1:8" ht="15.75" customHeight="1">
      <c r="A235" s="47"/>
      <c r="B235" s="47"/>
      <c r="C235" s="48"/>
      <c r="D235" s="48"/>
      <c r="E235" s="48"/>
      <c r="F235" s="1"/>
      <c r="G235" s="1"/>
      <c r="H235" s="1"/>
    </row>
    <row r="236" spans="1:8" ht="15.75" customHeight="1">
      <c r="A236" s="47"/>
      <c r="B236" s="47"/>
      <c r="C236" s="48"/>
      <c r="D236" s="48"/>
      <c r="E236" s="48"/>
      <c r="F236" s="1"/>
      <c r="G236" s="1"/>
      <c r="H236" s="1"/>
    </row>
    <row r="237" spans="1:8" ht="15.75" customHeight="1">
      <c r="A237" s="47"/>
      <c r="B237" s="47"/>
      <c r="C237" s="48"/>
      <c r="D237" s="48"/>
      <c r="E237" s="48"/>
      <c r="F237" s="1"/>
      <c r="G237" s="1"/>
      <c r="H237" s="1"/>
    </row>
    <row r="238" spans="1:8" ht="15.75" customHeight="1">
      <c r="A238" s="47"/>
      <c r="B238" s="47"/>
      <c r="C238" s="48"/>
      <c r="D238" s="48"/>
      <c r="E238" s="48"/>
      <c r="F238" s="1"/>
      <c r="G238" s="1"/>
      <c r="H238" s="1"/>
    </row>
    <row r="239" spans="1:8" ht="15.75" customHeight="1">
      <c r="A239" s="47"/>
      <c r="B239" s="47"/>
      <c r="C239" s="48"/>
      <c r="D239" s="48"/>
      <c r="E239" s="48"/>
      <c r="F239" s="1"/>
      <c r="G239" s="1"/>
      <c r="H239" s="1"/>
    </row>
    <row r="240" spans="1:8" ht="15.75" customHeight="1">
      <c r="A240" s="47"/>
      <c r="B240" s="47"/>
      <c r="C240" s="48"/>
      <c r="D240" s="48"/>
      <c r="E240" s="48"/>
      <c r="F240" s="1"/>
      <c r="G240" s="1"/>
      <c r="H240" s="1"/>
    </row>
    <row r="241" spans="1:8" ht="15.75" customHeight="1">
      <c r="A241" s="47"/>
      <c r="B241" s="47"/>
      <c r="C241" s="48"/>
      <c r="D241" s="48"/>
      <c r="E241" s="48"/>
      <c r="F241" s="1"/>
      <c r="G241" s="1"/>
      <c r="H241" s="1"/>
    </row>
    <row r="242" spans="1:8" ht="15.75" customHeight="1">
      <c r="A242" s="47"/>
      <c r="B242" s="47"/>
      <c r="C242" s="48"/>
      <c r="D242" s="48"/>
      <c r="E242" s="48"/>
      <c r="F242" s="1"/>
      <c r="G242" s="1"/>
      <c r="H242" s="1"/>
    </row>
    <row r="243" spans="1:8" ht="15.75" customHeight="1">
      <c r="A243" s="47"/>
      <c r="B243" s="47"/>
      <c r="C243" s="48"/>
      <c r="D243" s="48"/>
      <c r="E243" s="48"/>
      <c r="F243" s="1"/>
      <c r="G243" s="1"/>
      <c r="H243" s="1"/>
    </row>
    <row r="244" spans="1:8" ht="15.75" customHeight="1">
      <c r="A244" s="47"/>
      <c r="B244" s="47"/>
      <c r="C244" s="48"/>
      <c r="D244" s="48"/>
      <c r="E244" s="48"/>
      <c r="F244" s="1"/>
      <c r="G244" s="1"/>
      <c r="H244" s="1"/>
    </row>
    <row r="245" spans="1:8" ht="15.75" customHeight="1">
      <c r="A245" s="47"/>
      <c r="B245" s="47"/>
      <c r="C245" s="48"/>
      <c r="D245" s="48"/>
      <c r="E245" s="48"/>
      <c r="F245" s="1"/>
      <c r="G245" s="1"/>
      <c r="H245" s="1"/>
    </row>
    <row r="246" spans="1:8" ht="15.75" customHeight="1">
      <c r="A246" s="47"/>
      <c r="B246" s="47"/>
      <c r="C246" s="48"/>
      <c r="D246" s="48"/>
      <c r="E246" s="48"/>
      <c r="F246" s="1"/>
      <c r="G246" s="1"/>
      <c r="H246" s="1"/>
    </row>
    <row r="247" spans="1:8" ht="15.75" customHeight="1">
      <c r="A247" s="47"/>
      <c r="B247" s="47"/>
      <c r="C247" s="48"/>
      <c r="D247" s="48"/>
      <c r="E247" s="48"/>
      <c r="F247" s="1"/>
      <c r="G247" s="1"/>
      <c r="H247" s="1"/>
    </row>
    <row r="248" spans="1:8" ht="15.75" customHeight="1">
      <c r="A248" s="47"/>
      <c r="B248" s="47"/>
      <c r="C248" s="48"/>
      <c r="D248" s="48"/>
      <c r="E248" s="48"/>
      <c r="F248" s="1"/>
      <c r="G248" s="1"/>
      <c r="H248" s="1"/>
    </row>
    <row r="249" spans="1:8" ht="15.75" customHeight="1">
      <c r="A249" s="47"/>
      <c r="B249" s="47"/>
      <c r="C249" s="48"/>
      <c r="D249" s="48"/>
      <c r="E249" s="48"/>
      <c r="F249" s="1"/>
      <c r="G249" s="1"/>
      <c r="H249" s="1"/>
    </row>
    <row r="250" spans="1:8" ht="15.75" customHeight="1">
      <c r="A250" s="47"/>
      <c r="B250" s="47"/>
      <c r="C250" s="48"/>
      <c r="D250" s="48"/>
      <c r="E250" s="48"/>
      <c r="F250" s="1"/>
      <c r="G250" s="1"/>
      <c r="H250" s="1"/>
    </row>
    <row r="251" spans="1:8" ht="15.75" customHeight="1">
      <c r="A251" s="47"/>
      <c r="B251" s="47"/>
      <c r="C251" s="48"/>
      <c r="D251" s="48"/>
      <c r="E251" s="48"/>
      <c r="F251" s="1"/>
      <c r="G251" s="1"/>
      <c r="H251" s="1"/>
    </row>
    <row r="252" spans="1:8" ht="15.75" customHeight="1">
      <c r="A252" s="47"/>
      <c r="B252" s="47"/>
      <c r="C252" s="48"/>
      <c r="D252" s="48"/>
      <c r="E252" s="48"/>
      <c r="F252" s="1"/>
      <c r="G252" s="1"/>
      <c r="H252" s="1"/>
    </row>
    <row r="253" spans="1:8" ht="15.75" customHeight="1">
      <c r="A253" s="47"/>
      <c r="B253" s="47"/>
      <c r="C253" s="48"/>
      <c r="D253" s="48"/>
      <c r="E253" s="48"/>
      <c r="F253" s="1"/>
      <c r="G253" s="1"/>
      <c r="H253" s="1"/>
    </row>
    <row r="254" spans="1:8" ht="15.75" customHeight="1">
      <c r="A254" s="47"/>
      <c r="B254" s="47"/>
      <c r="C254" s="48"/>
      <c r="D254" s="48"/>
      <c r="E254" s="48"/>
      <c r="F254" s="1"/>
      <c r="G254" s="1"/>
      <c r="H254" s="1"/>
    </row>
    <row r="255" spans="1:8" ht="15.75" customHeight="1">
      <c r="A255" s="47"/>
      <c r="B255" s="47"/>
      <c r="C255" s="48"/>
      <c r="D255" s="48"/>
      <c r="E255" s="48"/>
      <c r="F255" s="1"/>
      <c r="G255" s="1"/>
      <c r="H255" s="1"/>
    </row>
    <row r="256" spans="1:8" ht="15.75" customHeight="1">
      <c r="A256" s="47"/>
      <c r="B256" s="47"/>
      <c r="C256" s="48"/>
      <c r="D256" s="48"/>
      <c r="E256" s="48"/>
      <c r="F256" s="1"/>
      <c r="G256" s="1"/>
      <c r="H256" s="1"/>
    </row>
    <row r="257" spans="1:8" ht="15.75" customHeight="1">
      <c r="A257" s="47"/>
      <c r="B257" s="47"/>
      <c r="C257" s="48"/>
      <c r="D257" s="48"/>
      <c r="E257" s="48"/>
      <c r="F257" s="1"/>
      <c r="G257" s="1"/>
      <c r="H257" s="1"/>
    </row>
    <row r="258" spans="1:8" ht="15.75" customHeight="1">
      <c r="A258" s="47"/>
      <c r="B258" s="47"/>
      <c r="C258" s="48"/>
      <c r="D258" s="48"/>
      <c r="E258" s="48"/>
      <c r="F258" s="1"/>
      <c r="G258" s="1"/>
      <c r="H258" s="1"/>
    </row>
    <row r="259" spans="1:8" ht="15.75" customHeight="1">
      <c r="A259" s="47"/>
      <c r="B259" s="47"/>
      <c r="C259" s="48"/>
      <c r="D259" s="48"/>
      <c r="E259" s="48"/>
      <c r="F259" s="1"/>
      <c r="G259" s="1"/>
      <c r="H259" s="1"/>
    </row>
    <row r="260" spans="1:8" ht="15.75" customHeight="1">
      <c r="A260" s="47"/>
      <c r="B260" s="47"/>
      <c r="C260" s="48"/>
      <c r="D260" s="48"/>
      <c r="E260" s="48"/>
      <c r="F260" s="1"/>
      <c r="G260" s="1"/>
      <c r="H260" s="1"/>
    </row>
    <row r="261" spans="1:8" ht="15.75" customHeight="1">
      <c r="A261" s="47"/>
      <c r="B261" s="47"/>
      <c r="C261" s="48"/>
      <c r="D261" s="48"/>
      <c r="E261" s="48"/>
      <c r="F261" s="1"/>
      <c r="G261" s="1"/>
      <c r="H261" s="1"/>
    </row>
    <row r="262" spans="1:8" ht="15.75" customHeight="1">
      <c r="A262" s="47"/>
      <c r="B262" s="47"/>
      <c r="C262" s="48"/>
      <c r="D262" s="48"/>
      <c r="E262" s="48"/>
      <c r="F262" s="1"/>
      <c r="G262" s="1"/>
      <c r="H262" s="1"/>
    </row>
    <row r="263" spans="1:8" ht="15.75" customHeight="1">
      <c r="A263" s="47"/>
      <c r="B263" s="47"/>
      <c r="C263" s="48"/>
      <c r="D263" s="48"/>
      <c r="E263" s="48"/>
      <c r="F263" s="1"/>
      <c r="G263" s="1"/>
      <c r="H263" s="1"/>
    </row>
    <row r="264" spans="1:8" ht="15.75" customHeight="1">
      <c r="A264" s="47"/>
      <c r="B264" s="47"/>
      <c r="C264" s="48"/>
      <c r="D264" s="48"/>
      <c r="E264" s="48"/>
      <c r="F264" s="1"/>
      <c r="G264" s="1"/>
      <c r="H264" s="1"/>
    </row>
    <row r="265" spans="1:8" ht="15.75" customHeight="1">
      <c r="A265" s="47"/>
      <c r="B265" s="47"/>
      <c r="C265" s="48"/>
      <c r="D265" s="48"/>
      <c r="E265" s="48"/>
      <c r="F265" s="1"/>
      <c r="G265" s="1"/>
      <c r="H265" s="1"/>
    </row>
    <row r="266" spans="1:8" ht="15.75" customHeight="1">
      <c r="A266" s="47"/>
      <c r="B266" s="47"/>
      <c r="C266" s="48"/>
      <c r="D266" s="48"/>
      <c r="E266" s="48"/>
      <c r="F266" s="1"/>
      <c r="G266" s="1"/>
      <c r="H266" s="1"/>
    </row>
    <row r="267" spans="1:8" ht="15.75" customHeight="1">
      <c r="A267" s="47"/>
      <c r="B267" s="47"/>
      <c r="C267" s="48"/>
      <c r="D267" s="48"/>
      <c r="E267" s="48"/>
      <c r="F267" s="1"/>
      <c r="G267" s="1"/>
      <c r="H267" s="1"/>
    </row>
    <row r="268" spans="1:8" ht="15.75" customHeight="1"/>
    <row r="269" spans="1:8" ht="15.75" customHeight="1"/>
    <row r="270" spans="1:8" ht="15.75" customHeight="1"/>
    <row r="271" spans="1:8" ht="15.75" customHeight="1"/>
    <row r="272" spans="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67:E67"/>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6" width="20.3984375" customWidth="1"/>
    <col min="7" max="8" width="13.73046875" customWidth="1"/>
    <col min="9" max="25" width="8" customWidth="1"/>
  </cols>
  <sheetData>
    <row r="1" spans="1:25" ht="14.25">
      <c r="A1" s="47"/>
      <c r="B1" s="47"/>
      <c r="C1" s="48"/>
      <c r="D1" s="48"/>
      <c r="E1" s="48"/>
      <c r="F1" s="1"/>
      <c r="G1" s="1"/>
      <c r="H1" s="1"/>
    </row>
    <row r="2" spans="1:25" ht="15.75" customHeight="1">
      <c r="A2" s="283" t="s">
        <v>4299</v>
      </c>
      <c r="B2" s="276"/>
      <c r="C2" s="276"/>
      <c r="D2" s="276"/>
      <c r="E2" s="277"/>
      <c r="F2" s="251"/>
      <c r="G2" s="251"/>
      <c r="H2" s="251"/>
      <c r="I2" s="50"/>
      <c r="J2" s="50"/>
      <c r="K2" s="50"/>
      <c r="L2" s="50"/>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14.25" customHeight="1">
      <c r="A4" s="285" t="s">
        <v>4300</v>
      </c>
      <c r="B4" s="276"/>
      <c r="C4" s="276"/>
      <c r="D4" s="276"/>
      <c r="E4" s="277"/>
      <c r="F4" s="251"/>
      <c r="G4" s="251"/>
      <c r="H4" s="251"/>
      <c r="I4" s="50"/>
      <c r="J4" s="50"/>
      <c r="K4" s="50"/>
      <c r="L4" s="50"/>
      <c r="M4" s="50"/>
      <c r="N4" s="50"/>
      <c r="O4" s="50"/>
      <c r="P4" s="50"/>
      <c r="Q4" s="50"/>
      <c r="R4" s="50"/>
      <c r="S4" s="50"/>
      <c r="T4" s="50"/>
      <c r="U4" s="50"/>
      <c r="V4" s="50"/>
      <c r="W4" s="50"/>
      <c r="X4" s="50"/>
      <c r="Y4" s="50"/>
    </row>
    <row r="5" spans="1:25" ht="16.5" customHeight="1">
      <c r="A5" s="293" t="s">
        <v>4268</v>
      </c>
      <c r="B5" s="276"/>
      <c r="C5" s="276"/>
      <c r="D5" s="276"/>
      <c r="E5" s="277"/>
      <c r="F5" s="251"/>
      <c r="G5" s="251"/>
      <c r="H5" s="251"/>
      <c r="I5" s="50"/>
      <c r="J5" s="50"/>
      <c r="K5" s="50"/>
      <c r="L5" s="50"/>
      <c r="M5" s="50"/>
      <c r="N5" s="50"/>
      <c r="O5" s="50"/>
      <c r="P5" s="50"/>
      <c r="Q5" s="50"/>
      <c r="R5" s="50"/>
      <c r="S5" s="50"/>
      <c r="T5" s="50"/>
      <c r="U5" s="50"/>
      <c r="V5" s="50"/>
      <c r="W5" s="50"/>
      <c r="X5" s="50"/>
      <c r="Y5" s="50"/>
    </row>
    <row r="6" spans="1:25" ht="27" customHeight="1">
      <c r="A6" s="303" t="s">
        <v>4301</v>
      </c>
      <c r="B6" s="276"/>
      <c r="C6" s="276"/>
      <c r="D6" s="276"/>
      <c r="E6" s="277"/>
      <c r="F6" s="251"/>
      <c r="G6" s="251"/>
      <c r="H6" s="251"/>
      <c r="I6" s="50"/>
      <c r="J6" s="50"/>
      <c r="K6" s="50"/>
      <c r="L6" s="50"/>
      <c r="M6" s="50"/>
      <c r="N6" s="50"/>
      <c r="O6" s="50"/>
      <c r="P6" s="50"/>
      <c r="Q6" s="50"/>
      <c r="R6" s="50"/>
      <c r="S6" s="50"/>
      <c r="T6" s="50"/>
      <c r="U6" s="50"/>
      <c r="V6" s="50"/>
      <c r="W6" s="50"/>
      <c r="X6" s="50"/>
      <c r="Y6" s="50"/>
    </row>
    <row r="7" spans="1:25" ht="14.25">
      <c r="A7" s="53"/>
      <c r="B7" s="53"/>
      <c r="C7" s="54"/>
      <c r="D7" s="54"/>
      <c r="E7" s="54"/>
      <c r="F7" s="53"/>
      <c r="G7" s="53"/>
      <c r="H7" s="53"/>
      <c r="I7" s="50"/>
      <c r="J7" s="50"/>
      <c r="K7" s="50"/>
      <c r="L7" s="50"/>
      <c r="M7" s="50"/>
      <c r="N7" s="50"/>
      <c r="O7" s="50"/>
      <c r="P7" s="50"/>
      <c r="Q7" s="50"/>
      <c r="R7" s="50"/>
      <c r="S7" s="50"/>
      <c r="T7" s="50"/>
      <c r="U7" s="50"/>
      <c r="V7" s="50"/>
      <c r="W7" s="50"/>
      <c r="X7" s="50"/>
      <c r="Y7" s="50"/>
    </row>
    <row r="8" spans="1:25" ht="61.5" customHeight="1">
      <c r="A8" s="113" t="s">
        <v>2393</v>
      </c>
      <c r="B8" s="57" t="s">
        <v>7</v>
      </c>
      <c r="C8" s="113" t="s">
        <v>4270</v>
      </c>
      <c r="D8" s="113" t="s">
        <v>158</v>
      </c>
      <c r="E8" s="113" t="s">
        <v>162</v>
      </c>
      <c r="F8" s="60" t="s">
        <v>163</v>
      </c>
      <c r="I8" s="50"/>
      <c r="J8" s="50"/>
      <c r="K8" s="50"/>
      <c r="L8" s="50"/>
      <c r="M8" s="50"/>
      <c r="N8" s="50"/>
      <c r="O8" s="50"/>
      <c r="P8" s="50"/>
      <c r="Q8" s="50"/>
      <c r="R8" s="50"/>
      <c r="S8" s="50"/>
      <c r="T8" s="50"/>
      <c r="U8" s="50"/>
      <c r="V8" s="50"/>
      <c r="W8" s="50"/>
      <c r="X8" s="50"/>
      <c r="Y8" s="50"/>
    </row>
    <row r="9" spans="1:25" ht="14.25">
      <c r="A9" s="106" t="s">
        <v>3791</v>
      </c>
      <c r="B9" s="208" t="s">
        <v>4263</v>
      </c>
      <c r="C9" s="208">
        <v>7</v>
      </c>
      <c r="D9" s="105" t="s">
        <v>4302</v>
      </c>
      <c r="E9" s="209">
        <v>392</v>
      </c>
      <c r="F9" s="23" t="s">
        <v>50</v>
      </c>
    </row>
    <row r="10" spans="1:25" ht="14.25">
      <c r="A10" s="106" t="s">
        <v>53</v>
      </c>
      <c r="B10" s="106" t="s">
        <v>51</v>
      </c>
      <c r="C10" s="106" t="s">
        <v>4303</v>
      </c>
      <c r="D10" s="101">
        <v>462</v>
      </c>
      <c r="E10" s="101">
        <v>462</v>
      </c>
      <c r="F10" s="23" t="s">
        <v>53</v>
      </c>
    </row>
    <row r="11" spans="1:25" ht="14.25">
      <c r="A11" s="106" t="s">
        <v>1103</v>
      </c>
      <c r="B11" s="106" t="s">
        <v>51</v>
      </c>
      <c r="C11" s="106">
        <v>16</v>
      </c>
      <c r="D11" s="101">
        <v>896</v>
      </c>
      <c r="E11" s="101">
        <v>896</v>
      </c>
      <c r="F11" s="23" t="s">
        <v>1103</v>
      </c>
    </row>
    <row r="12" spans="1:25" ht="14.25">
      <c r="A12" s="106" t="s">
        <v>56</v>
      </c>
      <c r="B12" s="106" t="s">
        <v>51</v>
      </c>
      <c r="C12" s="106">
        <v>7</v>
      </c>
      <c r="D12" s="101">
        <v>392</v>
      </c>
      <c r="E12" s="101">
        <v>392</v>
      </c>
      <c r="F12" s="23" t="s">
        <v>56</v>
      </c>
    </row>
    <row r="13" spans="1:25" ht="14.25">
      <c r="A13" s="106" t="s">
        <v>57</v>
      </c>
      <c r="B13" s="106" t="s">
        <v>51</v>
      </c>
      <c r="C13" s="106">
        <v>7</v>
      </c>
      <c r="D13" s="101">
        <v>392</v>
      </c>
      <c r="E13" s="101">
        <v>392</v>
      </c>
      <c r="F13" s="23" t="s">
        <v>318</v>
      </c>
    </row>
    <row r="14" spans="1:25" ht="14.25">
      <c r="A14" s="106" t="s">
        <v>4272</v>
      </c>
      <c r="B14" s="106" t="s">
        <v>51</v>
      </c>
      <c r="C14" s="106">
        <v>16</v>
      </c>
      <c r="D14" s="101">
        <v>896</v>
      </c>
      <c r="E14" s="101">
        <v>896</v>
      </c>
      <c r="F14" s="23" t="s">
        <v>4272</v>
      </c>
    </row>
    <row r="15" spans="1:25" ht="14.25">
      <c r="A15" s="106" t="s">
        <v>60</v>
      </c>
      <c r="B15" s="106" t="s">
        <v>51</v>
      </c>
      <c r="C15" s="106">
        <v>9</v>
      </c>
      <c r="D15" s="101" t="s">
        <v>4304</v>
      </c>
      <c r="E15" s="101">
        <v>504</v>
      </c>
      <c r="F15" s="23" t="s">
        <v>60</v>
      </c>
    </row>
    <row r="16" spans="1:25" ht="14.25">
      <c r="A16" s="106" t="s">
        <v>61</v>
      </c>
      <c r="B16" s="106" t="s">
        <v>51</v>
      </c>
      <c r="C16" s="106" t="s">
        <v>4274</v>
      </c>
      <c r="D16" s="101" t="s">
        <v>4305</v>
      </c>
      <c r="E16" s="101">
        <v>518</v>
      </c>
      <c r="F16" s="23" t="s">
        <v>349</v>
      </c>
    </row>
    <row r="17" spans="1:6" ht="14.25">
      <c r="A17" s="106" t="s">
        <v>3510</v>
      </c>
      <c r="B17" s="106" t="s">
        <v>51</v>
      </c>
      <c r="C17" s="106">
        <v>9</v>
      </c>
      <c r="D17" s="101">
        <v>504</v>
      </c>
      <c r="E17" s="101">
        <v>504</v>
      </c>
      <c r="F17" s="23" t="s">
        <v>62</v>
      </c>
    </row>
    <row r="18" spans="1:6" ht="14.25">
      <c r="A18" s="106" t="s">
        <v>3880</v>
      </c>
      <c r="B18" s="106" t="s">
        <v>51</v>
      </c>
      <c r="C18" s="106">
        <v>16</v>
      </c>
      <c r="D18" s="101">
        <v>896</v>
      </c>
      <c r="E18" s="101">
        <v>896</v>
      </c>
      <c r="F18" s="23" t="s">
        <v>3880</v>
      </c>
    </row>
    <row r="19" spans="1:6" ht="14.25">
      <c r="A19" s="106" t="s">
        <v>3885</v>
      </c>
      <c r="B19" s="106" t="s">
        <v>51</v>
      </c>
      <c r="C19" s="106">
        <v>11</v>
      </c>
      <c r="D19" s="101">
        <v>616</v>
      </c>
      <c r="E19" s="101">
        <v>616</v>
      </c>
      <c r="F19" s="23" t="s">
        <v>3885</v>
      </c>
    </row>
    <row r="20" spans="1:6" ht="14.25">
      <c r="A20" s="106" t="s">
        <v>3515</v>
      </c>
      <c r="B20" s="106" t="s">
        <v>51</v>
      </c>
      <c r="C20" s="106">
        <v>12</v>
      </c>
      <c r="D20" s="101">
        <v>672</v>
      </c>
      <c r="E20" s="101">
        <v>672</v>
      </c>
      <c r="F20" s="23" t="s">
        <v>66</v>
      </c>
    </row>
    <row r="21" spans="1:6" ht="15.75" customHeight="1">
      <c r="A21" s="106" t="s">
        <v>2684</v>
      </c>
      <c r="B21" s="106" t="s">
        <v>51</v>
      </c>
      <c r="C21" s="106">
        <v>11</v>
      </c>
      <c r="D21" s="101">
        <v>616</v>
      </c>
      <c r="E21" s="101">
        <v>616</v>
      </c>
      <c r="F21" s="23" t="s">
        <v>2684</v>
      </c>
    </row>
    <row r="22" spans="1:6" ht="15.75" customHeight="1">
      <c r="A22" s="106" t="s">
        <v>68</v>
      </c>
      <c r="B22" s="106" t="s">
        <v>51</v>
      </c>
      <c r="C22" s="106">
        <v>14</v>
      </c>
      <c r="D22" s="101">
        <v>784</v>
      </c>
      <c r="E22" s="101">
        <v>784</v>
      </c>
      <c r="F22" s="23" t="s">
        <v>68</v>
      </c>
    </row>
    <row r="23" spans="1:6" ht="15.75" customHeight="1">
      <c r="A23" s="106" t="s">
        <v>4276</v>
      </c>
      <c r="B23" s="106" t="s">
        <v>51</v>
      </c>
      <c r="C23" s="106">
        <v>11</v>
      </c>
      <c r="D23" s="101">
        <v>616</v>
      </c>
      <c r="E23" s="101">
        <v>616</v>
      </c>
      <c r="F23" s="23" t="s">
        <v>69</v>
      </c>
    </row>
    <row r="24" spans="1:6" ht="15.75" customHeight="1">
      <c r="A24" s="106" t="s">
        <v>397</v>
      </c>
      <c r="B24" s="99" t="s">
        <v>51</v>
      </c>
      <c r="C24" s="106">
        <v>16</v>
      </c>
      <c r="D24" s="101">
        <v>896</v>
      </c>
      <c r="E24" s="101">
        <v>896</v>
      </c>
      <c r="F24" s="23" t="s">
        <v>70</v>
      </c>
    </row>
    <row r="25" spans="1:6" ht="15.75" customHeight="1">
      <c r="A25" s="106" t="s">
        <v>72</v>
      </c>
      <c r="B25" s="101" t="s">
        <v>51</v>
      </c>
      <c r="C25" s="106">
        <v>8</v>
      </c>
      <c r="D25" s="101">
        <v>448</v>
      </c>
      <c r="E25" s="101">
        <v>448</v>
      </c>
      <c r="F25" s="23" t="s">
        <v>72</v>
      </c>
    </row>
    <row r="26" spans="1:6" ht="15.75" customHeight="1">
      <c r="A26" s="106" t="s">
        <v>73</v>
      </c>
      <c r="B26" s="106" t="s">
        <v>51</v>
      </c>
      <c r="C26" s="101">
        <v>9</v>
      </c>
      <c r="D26" s="101" t="s">
        <v>4306</v>
      </c>
      <c r="E26" s="101">
        <v>504</v>
      </c>
      <c r="F26" s="23" t="s">
        <v>73</v>
      </c>
    </row>
    <row r="27" spans="1:6" ht="15.75" customHeight="1">
      <c r="A27" s="106" t="s">
        <v>3563</v>
      </c>
      <c r="B27" s="106" t="s">
        <v>51</v>
      </c>
      <c r="C27" s="101">
        <v>10</v>
      </c>
      <c r="D27" s="101" t="s">
        <v>4307</v>
      </c>
      <c r="E27" s="101">
        <v>560</v>
      </c>
      <c r="F27" s="23" t="s">
        <v>74</v>
      </c>
    </row>
    <row r="28" spans="1:6" ht="15.75" customHeight="1">
      <c r="A28" s="106" t="s">
        <v>1598</v>
      </c>
      <c r="B28" s="106" t="s">
        <v>51</v>
      </c>
      <c r="C28" s="258">
        <v>9</v>
      </c>
      <c r="D28" s="258">
        <v>504</v>
      </c>
      <c r="E28" s="258">
        <v>504</v>
      </c>
      <c r="F28" s="23" t="s">
        <v>75</v>
      </c>
    </row>
    <row r="29" spans="1:6" ht="15.75" customHeight="1">
      <c r="A29" s="106" t="s">
        <v>4279</v>
      </c>
      <c r="B29" s="106" t="s">
        <v>51</v>
      </c>
      <c r="C29" s="106" t="s">
        <v>4308</v>
      </c>
      <c r="D29" s="101">
        <v>784</v>
      </c>
      <c r="E29" s="101">
        <v>784</v>
      </c>
      <c r="F29" s="23" t="s">
        <v>3931</v>
      </c>
    </row>
    <row r="30" spans="1:6" ht="15.75" customHeight="1">
      <c r="A30" s="106" t="s">
        <v>77</v>
      </c>
      <c r="B30" s="106" t="s">
        <v>51</v>
      </c>
      <c r="C30" s="106" t="s">
        <v>4281</v>
      </c>
      <c r="D30" s="101">
        <v>630</v>
      </c>
      <c r="E30" s="101">
        <v>630</v>
      </c>
      <c r="F30" s="23" t="s">
        <v>77</v>
      </c>
    </row>
    <row r="31" spans="1:6" ht="15.75" customHeight="1">
      <c r="A31" s="106" t="s">
        <v>3636</v>
      </c>
      <c r="B31" s="106" t="s">
        <v>51</v>
      </c>
      <c r="C31" s="106" t="s">
        <v>4282</v>
      </c>
      <c r="D31" s="101" t="s">
        <v>4309</v>
      </c>
      <c r="E31" s="101">
        <v>784</v>
      </c>
      <c r="F31" s="23" t="s">
        <v>3639</v>
      </c>
    </row>
    <row r="32" spans="1:6" ht="15.75" customHeight="1">
      <c r="A32" s="106" t="s">
        <v>3958</v>
      </c>
      <c r="B32" s="106" t="s">
        <v>51</v>
      </c>
      <c r="C32" s="106">
        <v>12</v>
      </c>
      <c r="D32" s="101">
        <v>672</v>
      </c>
      <c r="E32" s="101">
        <v>672</v>
      </c>
      <c r="F32" s="23" t="s">
        <v>80</v>
      </c>
    </row>
    <row r="33" spans="1:6" ht="15.75" customHeight="1">
      <c r="A33" s="259" t="s">
        <v>3966</v>
      </c>
      <c r="B33" s="259" t="s">
        <v>51</v>
      </c>
      <c r="C33" s="258">
        <v>14</v>
      </c>
      <c r="D33" s="258">
        <v>784</v>
      </c>
      <c r="E33" s="258">
        <v>784</v>
      </c>
      <c r="F33" s="23" t="s">
        <v>81</v>
      </c>
    </row>
    <row r="34" spans="1:6" ht="15.75" customHeight="1">
      <c r="A34" s="106" t="s">
        <v>82</v>
      </c>
      <c r="B34" s="106" t="s">
        <v>51</v>
      </c>
      <c r="C34" s="106">
        <v>14</v>
      </c>
      <c r="D34" s="101">
        <v>784</v>
      </c>
      <c r="E34" s="101">
        <v>784</v>
      </c>
      <c r="F34" s="23" t="s">
        <v>82</v>
      </c>
    </row>
    <row r="35" spans="1:6" ht="15.75" customHeight="1">
      <c r="A35" s="106" t="s">
        <v>3656</v>
      </c>
      <c r="B35" s="106" t="s">
        <v>51</v>
      </c>
      <c r="C35" s="106">
        <v>11</v>
      </c>
      <c r="D35" s="101">
        <v>616</v>
      </c>
      <c r="E35" s="101">
        <v>616</v>
      </c>
      <c r="F35" s="23" t="s">
        <v>83</v>
      </c>
    </row>
    <row r="36" spans="1:6" ht="15.75" customHeight="1">
      <c r="A36" s="259" t="s">
        <v>3666</v>
      </c>
      <c r="B36" s="259" t="s">
        <v>51</v>
      </c>
      <c r="C36" s="258">
        <v>13</v>
      </c>
      <c r="D36" s="258">
        <v>728</v>
      </c>
      <c r="E36" s="258">
        <v>728</v>
      </c>
      <c r="F36" s="23" t="s">
        <v>1675</v>
      </c>
    </row>
    <row r="37" spans="1:6" ht="15.75" customHeight="1">
      <c r="A37" s="259" t="s">
        <v>88</v>
      </c>
      <c r="B37" s="259" t="s">
        <v>2409</v>
      </c>
      <c r="C37" s="258">
        <v>15</v>
      </c>
      <c r="D37" s="258">
        <v>840</v>
      </c>
      <c r="E37" s="258">
        <v>840</v>
      </c>
      <c r="F37" s="23" t="s">
        <v>88</v>
      </c>
    </row>
    <row r="38" spans="1:6" ht="15.75" customHeight="1">
      <c r="A38" s="259" t="s">
        <v>91</v>
      </c>
      <c r="B38" s="259" t="s">
        <v>89</v>
      </c>
      <c r="C38" s="258">
        <v>12</v>
      </c>
      <c r="D38" s="258">
        <v>672</v>
      </c>
      <c r="E38" s="258">
        <v>672</v>
      </c>
      <c r="F38" s="23" t="s">
        <v>484</v>
      </c>
    </row>
    <row r="39" spans="1:6" ht="15.75" customHeight="1">
      <c r="A39" s="259" t="s">
        <v>93</v>
      </c>
      <c r="B39" s="259" t="s">
        <v>89</v>
      </c>
      <c r="C39" s="258">
        <v>16</v>
      </c>
      <c r="D39" s="258">
        <v>896</v>
      </c>
      <c r="E39" s="258">
        <v>896</v>
      </c>
      <c r="F39" s="23" t="s">
        <v>93</v>
      </c>
    </row>
    <row r="40" spans="1:6" ht="15.75" customHeight="1">
      <c r="A40" s="259" t="s">
        <v>493</v>
      </c>
      <c r="B40" s="259" t="s">
        <v>89</v>
      </c>
      <c r="C40" s="258">
        <v>16</v>
      </c>
      <c r="D40" s="258">
        <v>896</v>
      </c>
      <c r="E40" s="258">
        <v>896</v>
      </c>
      <c r="F40" s="23" t="s">
        <v>493</v>
      </c>
    </row>
    <row r="41" spans="1:6" ht="15.75" customHeight="1">
      <c r="A41" s="259" t="s">
        <v>4310</v>
      </c>
      <c r="B41" s="259" t="s">
        <v>89</v>
      </c>
      <c r="C41" s="258">
        <v>15</v>
      </c>
      <c r="D41" s="258">
        <v>840</v>
      </c>
      <c r="E41" s="258">
        <v>840</v>
      </c>
      <c r="F41" s="23" t="s">
        <v>495</v>
      </c>
    </row>
    <row r="42" spans="1:6" ht="15.75" customHeight="1">
      <c r="A42" s="259" t="s">
        <v>96</v>
      </c>
      <c r="B42" s="259" t="s">
        <v>89</v>
      </c>
      <c r="C42" s="258">
        <v>14</v>
      </c>
      <c r="D42" s="258">
        <v>784</v>
      </c>
      <c r="E42" s="258">
        <v>784</v>
      </c>
      <c r="F42" s="23" t="s">
        <v>96</v>
      </c>
    </row>
    <row r="43" spans="1:6" ht="15.75" customHeight="1">
      <c r="A43" s="259" t="s">
        <v>97</v>
      </c>
      <c r="B43" s="259" t="s">
        <v>89</v>
      </c>
      <c r="C43" s="258">
        <v>14</v>
      </c>
      <c r="D43" s="258">
        <v>784</v>
      </c>
      <c r="E43" s="258">
        <v>784</v>
      </c>
      <c r="F43" s="23" t="s">
        <v>97</v>
      </c>
    </row>
    <row r="44" spans="1:6" ht="15.75" customHeight="1">
      <c r="A44" s="259" t="s">
        <v>98</v>
      </c>
      <c r="B44" s="259" t="s">
        <v>89</v>
      </c>
      <c r="C44" s="258">
        <v>13.5</v>
      </c>
      <c r="D44" s="258">
        <v>756</v>
      </c>
      <c r="E44" s="258">
        <v>756</v>
      </c>
      <c r="F44" s="23" t="s">
        <v>98</v>
      </c>
    </row>
    <row r="45" spans="1:6" ht="15.75" customHeight="1">
      <c r="A45" s="259" t="s">
        <v>99</v>
      </c>
      <c r="B45" s="259" t="s">
        <v>89</v>
      </c>
      <c r="C45" s="258">
        <v>14</v>
      </c>
      <c r="D45" s="258">
        <v>784</v>
      </c>
      <c r="E45" s="258">
        <v>784</v>
      </c>
      <c r="F45" s="23" t="s">
        <v>99</v>
      </c>
    </row>
    <row r="46" spans="1:6" ht="15.75" customHeight="1">
      <c r="A46" s="259" t="s">
        <v>2432</v>
      </c>
      <c r="B46" s="259" t="s">
        <v>89</v>
      </c>
      <c r="C46" s="258">
        <v>14.5</v>
      </c>
      <c r="D46" s="258">
        <v>812</v>
      </c>
      <c r="E46" s="258">
        <v>812</v>
      </c>
      <c r="F46" s="23" t="s">
        <v>100</v>
      </c>
    </row>
    <row r="47" spans="1:6" ht="15.75" customHeight="1">
      <c r="A47" s="259" t="s">
        <v>101</v>
      </c>
      <c r="B47" s="259" t="s">
        <v>89</v>
      </c>
      <c r="C47" s="258">
        <v>11</v>
      </c>
      <c r="D47" s="258">
        <v>616</v>
      </c>
      <c r="E47" s="258">
        <v>616</v>
      </c>
      <c r="F47" s="23" t="s">
        <v>101</v>
      </c>
    </row>
    <row r="48" spans="1:6" ht="15.75" customHeight="1">
      <c r="A48" s="259" t="s">
        <v>2443</v>
      </c>
      <c r="B48" s="259" t="s">
        <v>89</v>
      </c>
      <c r="C48" s="258">
        <v>15</v>
      </c>
      <c r="D48" s="258">
        <v>840</v>
      </c>
      <c r="E48" s="258">
        <v>840</v>
      </c>
      <c r="F48" s="23" t="s">
        <v>103</v>
      </c>
    </row>
    <row r="49" spans="1:6" ht="15.75" customHeight="1">
      <c r="A49" s="259" t="s">
        <v>4311</v>
      </c>
      <c r="B49" s="259" t="s">
        <v>89</v>
      </c>
      <c r="C49" s="258">
        <v>14</v>
      </c>
      <c r="D49" s="258" t="s">
        <v>4312</v>
      </c>
      <c r="E49" s="258">
        <v>784</v>
      </c>
      <c r="F49" s="23" t="s">
        <v>104</v>
      </c>
    </row>
    <row r="50" spans="1:6" ht="15.75" customHeight="1">
      <c r="A50" s="259" t="s">
        <v>105</v>
      </c>
      <c r="B50" s="259" t="s">
        <v>89</v>
      </c>
      <c r="C50" s="258">
        <v>8.5</v>
      </c>
      <c r="D50" s="258" t="s">
        <v>4313</v>
      </c>
      <c r="E50" s="258">
        <v>476</v>
      </c>
      <c r="F50" s="23" t="s">
        <v>105</v>
      </c>
    </row>
    <row r="51" spans="1:6" ht="15.75" customHeight="1">
      <c r="A51" s="259" t="s">
        <v>1813</v>
      </c>
      <c r="B51" s="259" t="s">
        <v>89</v>
      </c>
      <c r="C51" s="258">
        <v>9.25</v>
      </c>
      <c r="D51" s="258" t="s">
        <v>4314</v>
      </c>
      <c r="E51" s="258">
        <v>518</v>
      </c>
      <c r="F51" s="23" t="s">
        <v>1813</v>
      </c>
    </row>
    <row r="52" spans="1:6" ht="15.75" customHeight="1">
      <c r="A52" s="259" t="s">
        <v>3694</v>
      </c>
      <c r="B52" s="259" t="s">
        <v>89</v>
      </c>
      <c r="C52" s="258">
        <v>10.75</v>
      </c>
      <c r="D52" s="258" t="s">
        <v>4315</v>
      </c>
      <c r="E52" s="258">
        <v>602</v>
      </c>
      <c r="F52" s="23" t="s">
        <v>3694</v>
      </c>
    </row>
    <row r="53" spans="1:6" ht="15.75" customHeight="1">
      <c r="A53" s="259" t="s">
        <v>2595</v>
      </c>
      <c r="B53" s="259" t="s">
        <v>89</v>
      </c>
      <c r="C53" s="258">
        <v>588</v>
      </c>
      <c r="D53" s="258">
        <v>588</v>
      </c>
      <c r="E53" s="258">
        <v>588</v>
      </c>
      <c r="F53" s="23" t="s">
        <v>2595</v>
      </c>
    </row>
    <row r="54" spans="1:6" ht="15.75" customHeight="1">
      <c r="A54" s="259" t="s">
        <v>109</v>
      </c>
      <c r="B54" s="259" t="s">
        <v>89</v>
      </c>
      <c r="C54" s="258">
        <v>12.5</v>
      </c>
      <c r="D54" s="258">
        <f>12.5*2*28</f>
        <v>700</v>
      </c>
      <c r="E54" s="258">
        <v>700</v>
      </c>
      <c r="F54" s="23" t="s">
        <v>109</v>
      </c>
    </row>
    <row r="55" spans="1:6" ht="15.75" customHeight="1">
      <c r="A55" s="259" t="s">
        <v>110</v>
      </c>
      <c r="B55" s="259" t="s">
        <v>89</v>
      </c>
      <c r="C55" s="258">
        <v>8</v>
      </c>
      <c r="D55" s="258">
        <f>C55*2*28</f>
        <v>448</v>
      </c>
      <c r="E55" s="258">
        <f>1*D55</f>
        <v>448</v>
      </c>
      <c r="F55" s="23" t="s">
        <v>110</v>
      </c>
    </row>
    <row r="56" spans="1:6" ht="15.75" customHeight="1">
      <c r="A56" s="259" t="s">
        <v>112</v>
      </c>
      <c r="B56" s="259" t="s">
        <v>89</v>
      </c>
      <c r="C56" s="258">
        <v>10</v>
      </c>
      <c r="D56" s="258">
        <v>560</v>
      </c>
      <c r="E56" s="258">
        <v>560</v>
      </c>
      <c r="F56" s="23" t="s">
        <v>112</v>
      </c>
    </row>
    <row r="57" spans="1:6" ht="15.75" customHeight="1">
      <c r="A57" s="259" t="s">
        <v>4291</v>
      </c>
      <c r="B57" s="259" t="s">
        <v>89</v>
      </c>
      <c r="C57" s="258">
        <v>16</v>
      </c>
      <c r="D57" s="258" t="s">
        <v>4316</v>
      </c>
      <c r="E57" s="258">
        <v>896</v>
      </c>
      <c r="F57" s="23" t="s">
        <v>4291</v>
      </c>
    </row>
    <row r="58" spans="1:6" ht="15.75" customHeight="1">
      <c r="A58" s="259" t="s">
        <v>3200</v>
      </c>
      <c r="B58" s="259" t="s">
        <v>89</v>
      </c>
      <c r="C58" s="258">
        <v>12</v>
      </c>
      <c r="D58" s="258" t="s">
        <v>4317</v>
      </c>
      <c r="E58" s="258">
        <v>672</v>
      </c>
      <c r="F58" s="23" t="s">
        <v>3200</v>
      </c>
    </row>
    <row r="59" spans="1:6" ht="15.75" customHeight="1">
      <c r="A59" s="259" t="s">
        <v>4294</v>
      </c>
      <c r="B59" s="259" t="s">
        <v>89</v>
      </c>
      <c r="C59" s="258">
        <v>12</v>
      </c>
      <c r="D59" s="258" t="s">
        <v>4318</v>
      </c>
      <c r="E59" s="258">
        <v>672</v>
      </c>
      <c r="F59" s="23" t="s">
        <v>4294</v>
      </c>
    </row>
    <row r="60" spans="1:6" ht="15.75" customHeight="1">
      <c r="A60" s="259" t="s">
        <v>4296</v>
      </c>
      <c r="B60" s="259" t="s">
        <v>89</v>
      </c>
      <c r="C60" s="258">
        <v>14</v>
      </c>
      <c r="D60" s="258">
        <v>784</v>
      </c>
      <c r="E60" s="258">
        <v>784</v>
      </c>
      <c r="F60" s="23" t="s">
        <v>4296</v>
      </c>
    </row>
    <row r="61" spans="1:6" ht="15.75" customHeight="1">
      <c r="A61" s="259" t="s">
        <v>2099</v>
      </c>
      <c r="B61" s="259" t="s">
        <v>89</v>
      </c>
      <c r="C61" s="258">
        <v>11</v>
      </c>
      <c r="D61" s="258">
        <v>596</v>
      </c>
      <c r="E61" s="258">
        <v>596</v>
      </c>
      <c r="F61" s="23" t="s">
        <v>2099</v>
      </c>
    </row>
    <row r="62" spans="1:6" ht="15.75" customHeight="1">
      <c r="A62" s="259" t="s">
        <v>118</v>
      </c>
      <c r="B62" s="259" t="s">
        <v>89</v>
      </c>
      <c r="C62" s="258">
        <v>9</v>
      </c>
      <c r="D62" s="258">
        <v>896</v>
      </c>
      <c r="E62" s="258">
        <v>504</v>
      </c>
      <c r="F62" s="23" t="s">
        <v>118</v>
      </c>
    </row>
    <row r="63" spans="1:6" ht="15.75" customHeight="1">
      <c r="A63" s="259" t="s">
        <v>693</v>
      </c>
      <c r="B63" s="259" t="s">
        <v>89</v>
      </c>
      <c r="C63" s="258">
        <v>10.25</v>
      </c>
      <c r="D63" s="258" t="s">
        <v>4319</v>
      </c>
      <c r="E63" s="258">
        <v>574</v>
      </c>
      <c r="F63" s="23" t="s">
        <v>693</v>
      </c>
    </row>
    <row r="64" spans="1:6" ht="15.75" customHeight="1">
      <c r="A64" s="259" t="s">
        <v>120</v>
      </c>
      <c r="B64" s="259" t="s">
        <v>89</v>
      </c>
      <c r="C64" s="258">
        <v>11</v>
      </c>
      <c r="D64" s="258" t="s">
        <v>4320</v>
      </c>
      <c r="E64" s="258">
        <v>616</v>
      </c>
      <c r="F64" s="23" t="s">
        <v>120</v>
      </c>
    </row>
    <row r="65" spans="1:25" ht="15.75" customHeight="1">
      <c r="A65" s="54"/>
      <c r="B65" s="211"/>
      <c r="C65" s="211"/>
      <c r="D65" s="212"/>
      <c r="E65" s="212">
        <f>SUM(E9:E64)</f>
        <v>37360</v>
      </c>
    </row>
    <row r="66" spans="1:25" ht="15.75" customHeight="1">
      <c r="A66" s="47"/>
      <c r="B66" s="47"/>
      <c r="C66" s="48"/>
      <c r="D66" s="48"/>
      <c r="E66" s="48"/>
      <c r="F66" s="1"/>
      <c r="G66" s="1"/>
      <c r="H66" s="1"/>
    </row>
    <row r="67" spans="1:25" ht="14.25" customHeight="1">
      <c r="A67" s="279" t="s">
        <v>726</v>
      </c>
      <c r="B67" s="280"/>
      <c r="C67" s="280"/>
      <c r="D67" s="280"/>
      <c r="E67" s="281"/>
      <c r="F67" s="3"/>
      <c r="G67" s="3"/>
      <c r="H67" s="3"/>
      <c r="I67" s="47"/>
      <c r="J67" s="47"/>
      <c r="K67" s="47"/>
      <c r="L67" s="47"/>
      <c r="M67" s="47"/>
      <c r="N67" s="47"/>
      <c r="O67" s="47"/>
      <c r="P67" s="47"/>
      <c r="Q67" s="47"/>
      <c r="R67" s="47"/>
      <c r="S67" s="47"/>
      <c r="T67" s="47"/>
      <c r="U67" s="47"/>
      <c r="V67" s="47"/>
      <c r="W67" s="47"/>
      <c r="X67" s="47"/>
      <c r="Y67" s="47"/>
    </row>
    <row r="68" spans="1:25" ht="15.75" customHeight="1">
      <c r="A68" s="47"/>
      <c r="B68" s="47"/>
      <c r="C68" s="48"/>
      <c r="D68" s="48"/>
      <c r="E68" s="1"/>
      <c r="F68" s="1"/>
      <c r="G68" s="1"/>
      <c r="H68" s="1"/>
    </row>
    <row r="69" spans="1:25" ht="15.75" customHeight="1">
      <c r="A69" s="47"/>
      <c r="B69" s="47"/>
      <c r="C69" s="48"/>
      <c r="D69" s="48"/>
      <c r="E69" s="48"/>
      <c r="F69" s="1"/>
      <c r="G69" s="1"/>
      <c r="H69" s="1"/>
    </row>
    <row r="70" spans="1:25" ht="15.75" customHeight="1">
      <c r="A70" s="47"/>
      <c r="B70" s="47"/>
      <c r="C70" s="48"/>
      <c r="D70" s="48"/>
      <c r="E70" s="1"/>
      <c r="F70" s="1"/>
      <c r="G70" s="1"/>
      <c r="H70" s="1"/>
    </row>
    <row r="71" spans="1:25" ht="15.75" customHeight="1">
      <c r="A71" s="47"/>
      <c r="B71" s="47"/>
      <c r="C71" s="48"/>
      <c r="D71" s="48"/>
      <c r="E71" s="48"/>
      <c r="F71" s="1"/>
      <c r="G71" s="1"/>
      <c r="H71" s="1"/>
    </row>
    <row r="72" spans="1:25" ht="15.75" customHeight="1">
      <c r="A72" s="47"/>
      <c r="B72" s="47"/>
      <c r="C72" s="48"/>
      <c r="D72" s="48"/>
      <c r="E72" s="48"/>
      <c r="F72" s="1"/>
      <c r="G72" s="1"/>
      <c r="H72" s="1"/>
    </row>
    <row r="73" spans="1:25" ht="15.75" customHeight="1">
      <c r="A73" s="47"/>
      <c r="B73" s="47"/>
      <c r="C73" s="48"/>
      <c r="D73" s="48"/>
      <c r="E73" s="48"/>
      <c r="F73" s="1"/>
      <c r="G73" s="1"/>
      <c r="H73" s="1"/>
    </row>
    <row r="74" spans="1:25" ht="15.75" customHeight="1">
      <c r="A74" s="47"/>
      <c r="B74" s="47"/>
      <c r="C74" s="48"/>
      <c r="D74" s="48"/>
      <c r="E74" s="48"/>
      <c r="F74" s="1"/>
      <c r="G74" s="1"/>
      <c r="H74" s="1"/>
    </row>
    <row r="75" spans="1:25" ht="15.75" customHeight="1">
      <c r="A75" s="47"/>
      <c r="B75" s="47"/>
      <c r="C75" s="48"/>
      <c r="D75" s="48"/>
      <c r="E75" s="48"/>
      <c r="F75" s="1"/>
      <c r="G75" s="1"/>
      <c r="H75" s="1"/>
    </row>
    <row r="76" spans="1:25" ht="15.75" customHeight="1">
      <c r="A76" s="47"/>
      <c r="B76" s="47"/>
      <c r="C76" s="48"/>
      <c r="D76" s="48"/>
      <c r="E76" s="48"/>
      <c r="F76" s="1"/>
      <c r="G76" s="1"/>
      <c r="H76" s="1"/>
    </row>
    <row r="77" spans="1:25" ht="15.75" customHeight="1">
      <c r="A77" s="47"/>
      <c r="B77" s="47"/>
      <c r="C77" s="48"/>
      <c r="D77" s="48"/>
      <c r="E77" s="48"/>
      <c r="F77" s="1"/>
      <c r="G77" s="1"/>
      <c r="H77" s="1"/>
    </row>
    <row r="78" spans="1:25" ht="15.75" customHeight="1">
      <c r="A78" s="47"/>
      <c r="B78" s="47"/>
      <c r="C78" s="48"/>
      <c r="D78" s="48"/>
      <c r="E78" s="48"/>
      <c r="F78" s="1"/>
      <c r="G78" s="1"/>
      <c r="H78" s="1"/>
    </row>
    <row r="79" spans="1:25" ht="15.75" customHeight="1">
      <c r="A79" s="47"/>
      <c r="B79" s="47"/>
      <c r="C79" s="48"/>
      <c r="D79" s="48"/>
      <c r="E79" s="48"/>
      <c r="F79" s="1"/>
      <c r="G79" s="1"/>
      <c r="H79" s="1"/>
    </row>
    <row r="80" spans="1:25" ht="15.75" customHeight="1">
      <c r="A80" s="47"/>
      <c r="B80" s="47"/>
      <c r="C80" s="48"/>
      <c r="D80" s="48"/>
      <c r="E80" s="48"/>
      <c r="F80" s="1"/>
      <c r="G80" s="1"/>
      <c r="H80" s="1"/>
    </row>
    <row r="81" spans="1:8" ht="15.75" customHeight="1">
      <c r="A81" s="47"/>
      <c r="B81" s="47"/>
      <c r="C81" s="48"/>
      <c r="D81" s="48"/>
      <c r="E81" s="48"/>
      <c r="F81" s="1"/>
      <c r="G81" s="1"/>
      <c r="H81" s="1"/>
    </row>
    <row r="82" spans="1:8" ht="15.75" customHeight="1">
      <c r="A82" s="47"/>
      <c r="B82" s="47"/>
      <c r="C82" s="48"/>
      <c r="D82" s="48"/>
      <c r="E82" s="48"/>
      <c r="F82" s="1"/>
      <c r="G82" s="1"/>
      <c r="H82" s="1"/>
    </row>
    <row r="83" spans="1:8" ht="15.75" customHeight="1">
      <c r="A83" s="47"/>
      <c r="B83" s="47"/>
      <c r="C83" s="48"/>
      <c r="D83" s="48"/>
      <c r="E83" s="48"/>
      <c r="F83" s="1"/>
      <c r="G83" s="1"/>
      <c r="H83" s="1"/>
    </row>
    <row r="84" spans="1:8" ht="15.75" customHeight="1">
      <c r="A84" s="47"/>
      <c r="B84" s="47"/>
      <c r="C84" s="48"/>
      <c r="D84" s="48"/>
      <c r="E84" s="48"/>
      <c r="F84" s="1"/>
      <c r="G84" s="1"/>
      <c r="H84" s="1"/>
    </row>
    <row r="85" spans="1:8" ht="15.75" customHeight="1">
      <c r="A85" s="47"/>
      <c r="B85" s="47"/>
      <c r="C85" s="48"/>
      <c r="D85" s="48"/>
      <c r="E85" s="48"/>
      <c r="F85" s="1"/>
      <c r="G85" s="1"/>
      <c r="H85" s="1"/>
    </row>
    <row r="86" spans="1:8" ht="15.75" customHeight="1">
      <c r="A86" s="47"/>
      <c r="B86" s="47"/>
      <c r="C86" s="48"/>
      <c r="D86" s="48"/>
      <c r="E86" s="48"/>
      <c r="F86" s="1"/>
      <c r="G86" s="1"/>
      <c r="H86" s="1"/>
    </row>
    <row r="87" spans="1:8" ht="15.75" customHeight="1">
      <c r="A87" s="47"/>
      <c r="B87" s="47"/>
      <c r="C87" s="48"/>
      <c r="D87" s="48"/>
      <c r="E87" s="48"/>
      <c r="F87" s="1"/>
      <c r="G87" s="1"/>
      <c r="H87" s="1"/>
    </row>
    <row r="88" spans="1:8" ht="15.75" customHeight="1">
      <c r="A88" s="47"/>
      <c r="B88" s="47"/>
      <c r="C88" s="48"/>
      <c r="D88" s="48"/>
      <c r="E88" s="48"/>
      <c r="F88" s="1"/>
      <c r="G88" s="1"/>
      <c r="H88" s="1"/>
    </row>
    <row r="89" spans="1:8" ht="15.75" customHeight="1">
      <c r="A89" s="47"/>
      <c r="B89" s="47"/>
      <c r="C89" s="48"/>
      <c r="D89" s="48"/>
      <c r="E89" s="48"/>
      <c r="F89" s="1"/>
      <c r="G89" s="1"/>
      <c r="H89" s="1"/>
    </row>
    <row r="90" spans="1:8" ht="15.75" customHeight="1">
      <c r="A90" s="47"/>
      <c r="B90" s="47"/>
      <c r="C90" s="48"/>
      <c r="D90" s="48"/>
      <c r="E90" s="48"/>
      <c r="F90" s="1"/>
      <c r="G90" s="1"/>
      <c r="H90" s="1"/>
    </row>
    <row r="91" spans="1:8" ht="15.75" customHeight="1">
      <c r="A91" s="47"/>
      <c r="B91" s="47"/>
      <c r="C91" s="48"/>
      <c r="D91" s="48"/>
      <c r="E91" s="48"/>
      <c r="F91" s="1"/>
      <c r="G91" s="1"/>
      <c r="H91" s="1"/>
    </row>
    <row r="92" spans="1:8" ht="15.75" customHeight="1">
      <c r="A92" s="47"/>
      <c r="B92" s="47"/>
      <c r="C92" s="48"/>
      <c r="D92" s="48"/>
      <c r="E92" s="48"/>
      <c r="F92" s="1"/>
      <c r="G92" s="1"/>
      <c r="H92" s="1"/>
    </row>
    <row r="93" spans="1:8" ht="15.75" customHeight="1">
      <c r="A93" s="47"/>
      <c r="B93" s="47"/>
      <c r="C93" s="48"/>
      <c r="D93" s="48"/>
      <c r="E93" s="48"/>
      <c r="F93" s="1"/>
      <c r="G93" s="1"/>
      <c r="H93" s="1"/>
    </row>
    <row r="94" spans="1:8" ht="15.75" customHeight="1">
      <c r="A94" s="47"/>
      <c r="B94" s="47"/>
      <c r="C94" s="48"/>
      <c r="D94" s="48"/>
      <c r="E94" s="48"/>
      <c r="F94" s="1"/>
      <c r="G94" s="1"/>
      <c r="H94" s="1"/>
    </row>
    <row r="95" spans="1:8" ht="15.75" customHeight="1">
      <c r="A95" s="47"/>
      <c r="B95" s="47"/>
      <c r="C95" s="48"/>
      <c r="D95" s="48"/>
      <c r="E95" s="48"/>
      <c r="F95" s="1"/>
      <c r="G95" s="1"/>
      <c r="H95" s="1"/>
    </row>
    <row r="96" spans="1:8" ht="15.75" customHeight="1">
      <c r="A96" s="47"/>
      <c r="B96" s="47"/>
      <c r="C96" s="48"/>
      <c r="D96" s="48"/>
      <c r="E96" s="48"/>
      <c r="F96" s="1"/>
      <c r="G96" s="1"/>
      <c r="H96" s="1"/>
    </row>
    <row r="97" spans="1:8" ht="15.75" customHeight="1">
      <c r="A97" s="47"/>
      <c r="B97" s="47"/>
      <c r="C97" s="48"/>
      <c r="D97" s="48"/>
      <c r="E97" s="48"/>
      <c r="F97" s="1"/>
      <c r="G97" s="1"/>
      <c r="H97" s="1"/>
    </row>
    <row r="98" spans="1:8" ht="15.75" customHeight="1">
      <c r="A98" s="47"/>
      <c r="B98" s="47"/>
      <c r="C98" s="48"/>
      <c r="D98" s="48"/>
      <c r="E98" s="48"/>
      <c r="F98" s="1"/>
      <c r="G98" s="1"/>
      <c r="H98" s="1"/>
    </row>
    <row r="99" spans="1:8" ht="15.75" customHeight="1">
      <c r="A99" s="47"/>
      <c r="B99" s="47"/>
      <c r="C99" s="48"/>
      <c r="D99" s="48"/>
      <c r="E99" s="48"/>
      <c r="F99" s="1"/>
      <c r="G99" s="1"/>
      <c r="H99" s="1"/>
    </row>
    <row r="100" spans="1:8" ht="15.75" customHeight="1">
      <c r="A100" s="47"/>
      <c r="B100" s="47"/>
      <c r="C100" s="48"/>
      <c r="D100" s="48"/>
      <c r="E100" s="48"/>
      <c r="F100" s="1"/>
      <c r="G100" s="1"/>
      <c r="H100" s="1"/>
    </row>
    <row r="101" spans="1:8" ht="15.75" customHeight="1">
      <c r="A101" s="47"/>
      <c r="B101" s="47"/>
      <c r="C101" s="48"/>
      <c r="D101" s="48"/>
      <c r="E101" s="48"/>
      <c r="F101" s="1"/>
      <c r="G101" s="1"/>
      <c r="H101" s="1"/>
    </row>
    <row r="102" spans="1:8" ht="15.75" customHeight="1">
      <c r="A102" s="47"/>
      <c r="B102" s="47"/>
      <c r="C102" s="48"/>
      <c r="D102" s="48"/>
      <c r="E102" s="48"/>
      <c r="F102" s="1"/>
      <c r="G102" s="1"/>
      <c r="H102" s="1"/>
    </row>
    <row r="103" spans="1:8" ht="15.75" customHeight="1">
      <c r="A103" s="47"/>
      <c r="B103" s="47"/>
      <c r="C103" s="48"/>
      <c r="D103" s="48"/>
      <c r="E103" s="48"/>
      <c r="F103" s="1"/>
      <c r="G103" s="1"/>
      <c r="H103" s="1"/>
    </row>
    <row r="104" spans="1:8" ht="15.75" customHeight="1">
      <c r="A104" s="47"/>
      <c r="B104" s="47"/>
      <c r="C104" s="48"/>
      <c r="D104" s="48"/>
      <c r="E104" s="48"/>
      <c r="F104" s="1"/>
      <c r="G104" s="1"/>
      <c r="H104" s="1"/>
    </row>
    <row r="105" spans="1:8" ht="15.75" customHeight="1">
      <c r="A105" s="47"/>
      <c r="B105" s="47"/>
      <c r="C105" s="48"/>
      <c r="D105" s="48"/>
      <c r="E105" s="48"/>
      <c r="F105" s="1"/>
      <c r="G105" s="1"/>
      <c r="H105" s="1"/>
    </row>
    <row r="106" spans="1:8" ht="15.75" customHeight="1">
      <c r="A106" s="47"/>
      <c r="B106" s="47"/>
      <c r="C106" s="48"/>
      <c r="D106" s="48"/>
      <c r="E106" s="48"/>
      <c r="F106" s="1"/>
      <c r="G106" s="1"/>
      <c r="H106" s="1"/>
    </row>
    <row r="107" spans="1:8" ht="15.75" customHeight="1">
      <c r="A107" s="47"/>
      <c r="B107" s="47"/>
      <c r="C107" s="48"/>
      <c r="D107" s="48"/>
      <c r="E107" s="48"/>
      <c r="F107" s="1"/>
      <c r="G107" s="1"/>
      <c r="H107" s="1"/>
    </row>
    <row r="108" spans="1:8" ht="15.75" customHeight="1">
      <c r="A108" s="47"/>
      <c r="B108" s="47"/>
      <c r="C108" s="48"/>
      <c r="D108" s="48"/>
      <c r="E108" s="48"/>
      <c r="F108" s="1"/>
      <c r="G108" s="1"/>
      <c r="H108" s="1"/>
    </row>
    <row r="109" spans="1:8" ht="15.75" customHeight="1">
      <c r="A109" s="47"/>
      <c r="B109" s="47"/>
      <c r="C109" s="48"/>
      <c r="D109" s="48"/>
      <c r="E109" s="48"/>
      <c r="F109" s="1"/>
      <c r="G109" s="1"/>
      <c r="H109" s="1"/>
    </row>
    <row r="110" spans="1:8" ht="15.75" customHeight="1">
      <c r="A110" s="47"/>
      <c r="B110" s="47"/>
      <c r="C110" s="48"/>
      <c r="D110" s="48"/>
      <c r="E110" s="48"/>
      <c r="F110" s="1"/>
      <c r="G110" s="1"/>
      <c r="H110" s="1"/>
    </row>
    <row r="111" spans="1:8" ht="15.75" customHeight="1">
      <c r="A111" s="47"/>
      <c r="B111" s="47"/>
      <c r="C111" s="48"/>
      <c r="D111" s="48"/>
      <c r="E111" s="48"/>
      <c r="F111" s="1"/>
      <c r="G111" s="1"/>
      <c r="H111" s="1"/>
    </row>
    <row r="112" spans="1:8"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c r="A221" s="47"/>
      <c r="B221" s="47"/>
      <c r="C221" s="48"/>
      <c r="D221" s="48"/>
      <c r="E221" s="48"/>
      <c r="F221" s="1"/>
      <c r="G221" s="1"/>
      <c r="H221" s="1"/>
    </row>
    <row r="222" spans="1:8" ht="15.75" customHeight="1">
      <c r="A222" s="47"/>
      <c r="B222" s="47"/>
      <c r="C222" s="48"/>
      <c r="D222" s="48"/>
      <c r="E222" s="48"/>
      <c r="F222" s="1"/>
      <c r="G222" s="1"/>
      <c r="H222" s="1"/>
    </row>
    <row r="223" spans="1:8" ht="15.75" customHeight="1">
      <c r="A223" s="47"/>
      <c r="B223" s="47"/>
      <c r="C223" s="48"/>
      <c r="D223" s="48"/>
      <c r="E223" s="48"/>
      <c r="F223" s="1"/>
      <c r="G223" s="1"/>
      <c r="H223" s="1"/>
    </row>
    <row r="224" spans="1:8" ht="15.75" customHeight="1">
      <c r="A224" s="47"/>
      <c r="B224" s="47"/>
      <c r="C224" s="48"/>
      <c r="D224" s="48"/>
      <c r="E224" s="48"/>
      <c r="F224" s="1"/>
      <c r="G224" s="1"/>
      <c r="H224" s="1"/>
    </row>
    <row r="225" spans="1:8" ht="15.75" customHeight="1">
      <c r="A225" s="47"/>
      <c r="B225" s="47"/>
      <c r="C225" s="48"/>
      <c r="D225" s="48"/>
      <c r="E225" s="48"/>
      <c r="F225" s="1"/>
      <c r="G225" s="1"/>
      <c r="H225" s="1"/>
    </row>
    <row r="226" spans="1:8" ht="15.75" customHeight="1">
      <c r="A226" s="47"/>
      <c r="B226" s="47"/>
      <c r="C226" s="48"/>
      <c r="D226" s="48"/>
      <c r="E226" s="48"/>
      <c r="F226" s="1"/>
      <c r="G226" s="1"/>
      <c r="H226" s="1"/>
    </row>
    <row r="227" spans="1:8" ht="15.75" customHeight="1">
      <c r="A227" s="47"/>
      <c r="B227" s="47"/>
      <c r="C227" s="48"/>
      <c r="D227" s="48"/>
      <c r="E227" s="48"/>
      <c r="F227" s="1"/>
      <c r="G227" s="1"/>
      <c r="H227" s="1"/>
    </row>
    <row r="228" spans="1:8" ht="15.75" customHeight="1">
      <c r="A228" s="47"/>
      <c r="B228" s="47"/>
      <c r="C228" s="48"/>
      <c r="D228" s="48"/>
      <c r="E228" s="48"/>
      <c r="F228" s="1"/>
      <c r="G228" s="1"/>
      <c r="H228" s="1"/>
    </row>
    <row r="229" spans="1:8" ht="15.75" customHeight="1">
      <c r="A229" s="47"/>
      <c r="B229" s="47"/>
      <c r="C229" s="48"/>
      <c r="D229" s="48"/>
      <c r="E229" s="48"/>
      <c r="F229" s="1"/>
      <c r="G229" s="1"/>
      <c r="H229" s="1"/>
    </row>
    <row r="230" spans="1:8" ht="15.75" customHeight="1">
      <c r="A230" s="47"/>
      <c r="B230" s="47"/>
      <c r="C230" s="48"/>
      <c r="D230" s="48"/>
      <c r="E230" s="48"/>
      <c r="F230" s="1"/>
      <c r="G230" s="1"/>
      <c r="H230" s="1"/>
    </row>
    <row r="231" spans="1:8" ht="15.75" customHeight="1">
      <c r="A231" s="47"/>
      <c r="B231" s="47"/>
      <c r="C231" s="48"/>
      <c r="D231" s="48"/>
      <c r="E231" s="48"/>
      <c r="F231" s="1"/>
      <c r="G231" s="1"/>
      <c r="H231" s="1"/>
    </row>
    <row r="232" spans="1:8" ht="15.75" customHeight="1">
      <c r="A232" s="47"/>
      <c r="B232" s="47"/>
      <c r="C232" s="48"/>
      <c r="D232" s="48"/>
      <c r="E232" s="48"/>
      <c r="F232" s="1"/>
      <c r="G232" s="1"/>
      <c r="H232" s="1"/>
    </row>
    <row r="233" spans="1:8" ht="15.75" customHeight="1">
      <c r="A233" s="47"/>
      <c r="B233" s="47"/>
      <c r="C233" s="48"/>
      <c r="D233" s="48"/>
      <c r="E233" s="48"/>
      <c r="F233" s="1"/>
      <c r="G233" s="1"/>
      <c r="H233" s="1"/>
    </row>
    <row r="234" spans="1:8" ht="15.75" customHeight="1">
      <c r="A234" s="47"/>
      <c r="B234" s="47"/>
      <c r="C234" s="48"/>
      <c r="D234" s="48"/>
      <c r="E234" s="48"/>
      <c r="F234" s="1"/>
      <c r="G234" s="1"/>
      <c r="H234" s="1"/>
    </row>
    <row r="235" spans="1:8" ht="15.75" customHeight="1">
      <c r="A235" s="47"/>
      <c r="B235" s="47"/>
      <c r="C235" s="48"/>
      <c r="D235" s="48"/>
      <c r="E235" s="48"/>
      <c r="F235" s="1"/>
      <c r="G235" s="1"/>
      <c r="H235" s="1"/>
    </row>
    <row r="236" spans="1:8" ht="15.75" customHeight="1">
      <c r="A236" s="47"/>
      <c r="B236" s="47"/>
      <c r="C236" s="48"/>
      <c r="D236" s="48"/>
      <c r="E236" s="48"/>
      <c r="F236" s="1"/>
      <c r="G236" s="1"/>
      <c r="H236" s="1"/>
    </row>
    <row r="237" spans="1:8" ht="15.75" customHeight="1">
      <c r="A237" s="47"/>
      <c r="B237" s="47"/>
      <c r="C237" s="48"/>
      <c r="D237" s="48"/>
      <c r="E237" s="48"/>
      <c r="F237" s="1"/>
      <c r="G237" s="1"/>
      <c r="H237" s="1"/>
    </row>
    <row r="238" spans="1:8" ht="15.75" customHeight="1">
      <c r="A238" s="47"/>
      <c r="B238" s="47"/>
      <c r="C238" s="48"/>
      <c r="D238" s="48"/>
      <c r="E238" s="48"/>
      <c r="F238" s="1"/>
      <c r="G238" s="1"/>
      <c r="H238" s="1"/>
    </row>
    <row r="239" spans="1:8" ht="15.75" customHeight="1">
      <c r="A239" s="47"/>
      <c r="B239" s="47"/>
      <c r="C239" s="48"/>
      <c r="D239" s="48"/>
      <c r="E239" s="48"/>
      <c r="F239" s="1"/>
      <c r="G239" s="1"/>
      <c r="H239" s="1"/>
    </row>
    <row r="240" spans="1:8" ht="15.75" customHeight="1">
      <c r="A240" s="47"/>
      <c r="B240" s="47"/>
      <c r="C240" s="48"/>
      <c r="D240" s="48"/>
      <c r="E240" s="48"/>
      <c r="F240" s="1"/>
      <c r="G240" s="1"/>
      <c r="H240" s="1"/>
    </row>
    <row r="241" spans="1:8" ht="15.75" customHeight="1">
      <c r="A241" s="47"/>
      <c r="B241" s="47"/>
      <c r="C241" s="48"/>
      <c r="D241" s="48"/>
      <c r="E241" s="48"/>
      <c r="F241" s="1"/>
      <c r="G241" s="1"/>
      <c r="H241" s="1"/>
    </row>
    <row r="242" spans="1:8" ht="15.75" customHeight="1">
      <c r="A242" s="47"/>
      <c r="B242" s="47"/>
      <c r="C242" s="48"/>
      <c r="D242" s="48"/>
      <c r="E242" s="48"/>
      <c r="F242" s="1"/>
      <c r="G242" s="1"/>
      <c r="H242" s="1"/>
    </row>
    <row r="243" spans="1:8" ht="15.75" customHeight="1">
      <c r="A243" s="47"/>
      <c r="B243" s="47"/>
      <c r="C243" s="48"/>
      <c r="D243" s="48"/>
      <c r="E243" s="48"/>
      <c r="F243" s="1"/>
      <c r="G243" s="1"/>
      <c r="H243" s="1"/>
    </row>
    <row r="244" spans="1:8" ht="15.75" customHeight="1">
      <c r="A244" s="47"/>
      <c r="B244" s="47"/>
      <c r="C244" s="48"/>
      <c r="D244" s="48"/>
      <c r="E244" s="48"/>
      <c r="F244" s="1"/>
      <c r="G244" s="1"/>
      <c r="H244" s="1"/>
    </row>
    <row r="245" spans="1:8" ht="15.75" customHeight="1">
      <c r="A245" s="47"/>
      <c r="B245" s="47"/>
      <c r="C245" s="48"/>
      <c r="D245" s="48"/>
      <c r="E245" s="48"/>
      <c r="F245" s="1"/>
      <c r="G245" s="1"/>
      <c r="H245" s="1"/>
    </row>
    <row r="246" spans="1:8" ht="15.75" customHeight="1">
      <c r="A246" s="47"/>
      <c r="B246" s="47"/>
      <c r="C246" s="48"/>
      <c r="D246" s="48"/>
      <c r="E246" s="48"/>
      <c r="F246" s="1"/>
      <c r="G246" s="1"/>
      <c r="H246" s="1"/>
    </row>
    <row r="247" spans="1:8" ht="15.75" customHeight="1">
      <c r="A247" s="47"/>
      <c r="B247" s="47"/>
      <c r="C247" s="48"/>
      <c r="D247" s="48"/>
      <c r="E247" s="48"/>
      <c r="F247" s="1"/>
      <c r="G247" s="1"/>
      <c r="H247" s="1"/>
    </row>
    <row r="248" spans="1:8" ht="15.75" customHeight="1">
      <c r="A248" s="47"/>
      <c r="B248" s="47"/>
      <c r="C248" s="48"/>
      <c r="D248" s="48"/>
      <c r="E248" s="48"/>
      <c r="F248" s="1"/>
      <c r="G248" s="1"/>
      <c r="H248" s="1"/>
    </row>
    <row r="249" spans="1:8" ht="15.75" customHeight="1">
      <c r="A249" s="47"/>
      <c r="B249" s="47"/>
      <c r="C249" s="48"/>
      <c r="D249" s="48"/>
      <c r="E249" s="48"/>
      <c r="F249" s="1"/>
      <c r="G249" s="1"/>
      <c r="H249" s="1"/>
    </row>
    <row r="250" spans="1:8" ht="15.75" customHeight="1">
      <c r="A250" s="47"/>
      <c r="B250" s="47"/>
      <c r="C250" s="48"/>
      <c r="D250" s="48"/>
      <c r="E250" s="48"/>
      <c r="F250" s="1"/>
      <c r="G250" s="1"/>
      <c r="H250" s="1"/>
    </row>
    <row r="251" spans="1:8" ht="15.75" customHeight="1">
      <c r="A251" s="47"/>
      <c r="B251" s="47"/>
      <c r="C251" s="48"/>
      <c r="D251" s="48"/>
      <c r="E251" s="48"/>
      <c r="F251" s="1"/>
      <c r="G251" s="1"/>
      <c r="H251" s="1"/>
    </row>
    <row r="252" spans="1:8" ht="15.75" customHeight="1">
      <c r="A252" s="47"/>
      <c r="B252" s="47"/>
      <c r="C252" s="48"/>
      <c r="D252" s="48"/>
      <c r="E252" s="48"/>
      <c r="F252" s="1"/>
      <c r="G252" s="1"/>
      <c r="H252" s="1"/>
    </row>
    <row r="253" spans="1:8" ht="15.75" customHeight="1">
      <c r="A253" s="47"/>
      <c r="B253" s="47"/>
      <c r="C253" s="48"/>
      <c r="D253" s="48"/>
      <c r="E253" s="48"/>
      <c r="F253" s="1"/>
      <c r="G253" s="1"/>
      <c r="H253" s="1"/>
    </row>
    <row r="254" spans="1:8" ht="15.75" customHeight="1">
      <c r="A254" s="47"/>
      <c r="B254" s="47"/>
      <c r="C254" s="48"/>
      <c r="D254" s="48"/>
      <c r="E254" s="48"/>
      <c r="F254" s="1"/>
      <c r="G254" s="1"/>
      <c r="H254" s="1"/>
    </row>
    <row r="255" spans="1:8" ht="15.75" customHeight="1">
      <c r="A255" s="47"/>
      <c r="B255" s="47"/>
      <c r="C255" s="48"/>
      <c r="D255" s="48"/>
      <c r="E255" s="48"/>
      <c r="F255" s="1"/>
      <c r="G255" s="1"/>
      <c r="H255" s="1"/>
    </row>
    <row r="256" spans="1:8" ht="15.75" customHeight="1">
      <c r="A256" s="47"/>
      <c r="B256" s="47"/>
      <c r="C256" s="48"/>
      <c r="D256" s="48"/>
      <c r="E256" s="48"/>
      <c r="F256" s="1"/>
      <c r="G256" s="1"/>
      <c r="H256" s="1"/>
    </row>
    <row r="257" spans="1:8" ht="15.75" customHeight="1">
      <c r="A257" s="47"/>
      <c r="B257" s="47"/>
      <c r="C257" s="48"/>
      <c r="D257" s="48"/>
      <c r="E257" s="48"/>
      <c r="F257" s="1"/>
      <c r="G257" s="1"/>
      <c r="H257" s="1"/>
    </row>
    <row r="258" spans="1:8" ht="15.75" customHeight="1">
      <c r="A258" s="47"/>
      <c r="B258" s="47"/>
      <c r="C258" s="48"/>
      <c r="D258" s="48"/>
      <c r="E258" s="48"/>
      <c r="F258" s="1"/>
      <c r="G258" s="1"/>
      <c r="H258" s="1"/>
    </row>
    <row r="259" spans="1:8" ht="15.75" customHeight="1">
      <c r="A259" s="47"/>
      <c r="B259" s="47"/>
      <c r="C259" s="48"/>
      <c r="D259" s="48"/>
      <c r="E259" s="48"/>
      <c r="F259" s="1"/>
      <c r="G259" s="1"/>
      <c r="H259" s="1"/>
    </row>
    <row r="260" spans="1:8" ht="15.75" customHeight="1">
      <c r="A260" s="47"/>
      <c r="B260" s="47"/>
      <c r="C260" s="48"/>
      <c r="D260" s="48"/>
      <c r="E260" s="48"/>
      <c r="F260" s="1"/>
      <c r="G260" s="1"/>
      <c r="H260" s="1"/>
    </row>
    <row r="261" spans="1:8" ht="15.75" customHeight="1">
      <c r="A261" s="47"/>
      <c r="B261" s="47"/>
      <c r="C261" s="48"/>
      <c r="D261" s="48"/>
      <c r="E261" s="48"/>
      <c r="F261" s="1"/>
      <c r="G261" s="1"/>
      <c r="H261" s="1"/>
    </row>
    <row r="262" spans="1:8" ht="15.75" customHeight="1">
      <c r="A262" s="47"/>
      <c r="B262" s="47"/>
      <c r="C262" s="48"/>
      <c r="D262" s="48"/>
      <c r="E262" s="48"/>
      <c r="F262" s="1"/>
      <c r="G262" s="1"/>
      <c r="H262" s="1"/>
    </row>
    <row r="263" spans="1:8" ht="15.75" customHeight="1">
      <c r="A263" s="47"/>
      <c r="B263" s="47"/>
      <c r="C263" s="48"/>
      <c r="D263" s="48"/>
      <c r="E263" s="48"/>
      <c r="F263" s="1"/>
      <c r="G263" s="1"/>
      <c r="H263" s="1"/>
    </row>
    <row r="264" spans="1:8" ht="15.75" customHeight="1">
      <c r="A264" s="47"/>
      <c r="B264" s="47"/>
      <c r="C264" s="48"/>
      <c r="D264" s="48"/>
      <c r="E264" s="48"/>
      <c r="F264" s="1"/>
      <c r="G264" s="1"/>
      <c r="H264" s="1"/>
    </row>
    <row r="265" spans="1:8" ht="15.75" customHeight="1">
      <c r="A265" s="47"/>
      <c r="B265" s="47"/>
      <c r="C265" s="48"/>
      <c r="D265" s="48"/>
      <c r="E265" s="48"/>
      <c r="F265" s="1"/>
      <c r="G265" s="1"/>
      <c r="H265" s="1"/>
    </row>
    <row r="266" spans="1:8" ht="15.75" customHeight="1">
      <c r="A266" s="47"/>
      <c r="B266" s="47"/>
      <c r="C266" s="48"/>
      <c r="D266" s="48"/>
      <c r="E266" s="48"/>
      <c r="F266" s="1"/>
      <c r="G266" s="1"/>
      <c r="H266" s="1"/>
    </row>
    <row r="267" spans="1:8" ht="15.75" customHeight="1">
      <c r="A267" s="47"/>
      <c r="B267" s="47"/>
      <c r="C267" s="48"/>
      <c r="D267" s="48"/>
      <c r="E267" s="48"/>
      <c r="F267" s="1"/>
      <c r="G267" s="1"/>
      <c r="H267" s="1"/>
    </row>
    <row r="268" spans="1:8" ht="15.75" customHeight="1"/>
    <row r="269" spans="1:8" ht="15.75" customHeight="1"/>
    <row r="270" spans="1:8" ht="15.75" customHeight="1"/>
    <row r="271" spans="1:8" ht="15.75" customHeight="1"/>
    <row r="272" spans="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67:E67"/>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Z1000"/>
  <sheetViews>
    <sheetView workbookViewId="0"/>
  </sheetViews>
  <sheetFormatPr defaultColWidth="14.3984375" defaultRowHeight="15" customHeight="1"/>
  <cols>
    <col min="1" max="1" width="23.73046875" customWidth="1"/>
    <col min="2" max="2" width="14.59765625" customWidth="1"/>
    <col min="3" max="3" width="37.86328125" customWidth="1"/>
    <col min="4" max="5" width="34.3984375" customWidth="1"/>
    <col min="6" max="6" width="36" customWidth="1"/>
    <col min="7" max="7" width="22.59765625" customWidth="1"/>
    <col min="8" max="9" width="13.73046875" customWidth="1"/>
    <col min="10" max="26" width="8" customWidth="1"/>
  </cols>
  <sheetData>
    <row r="1" spans="1:26" ht="14.25">
      <c r="A1" s="47"/>
      <c r="B1" s="47"/>
      <c r="C1" s="48"/>
      <c r="D1" s="48"/>
      <c r="E1" s="48"/>
      <c r="F1" s="48"/>
      <c r="G1" s="1"/>
      <c r="H1" s="1"/>
      <c r="I1" s="1"/>
    </row>
    <row r="2" spans="1:26" ht="15.75" customHeight="1">
      <c r="A2" s="283" t="s">
        <v>4321</v>
      </c>
      <c r="B2" s="276"/>
      <c r="C2" s="276"/>
      <c r="D2" s="276"/>
      <c r="E2" s="276"/>
      <c r="F2" s="277"/>
      <c r="G2" s="251"/>
      <c r="H2" s="251"/>
      <c r="I2" s="251"/>
      <c r="J2" s="50"/>
      <c r="K2" s="50"/>
      <c r="L2" s="50"/>
      <c r="M2" s="50"/>
      <c r="N2" s="50"/>
      <c r="O2" s="50"/>
      <c r="P2" s="50"/>
      <c r="Q2" s="50"/>
      <c r="R2" s="50"/>
      <c r="S2" s="50"/>
      <c r="T2" s="50"/>
      <c r="U2" s="50"/>
      <c r="V2" s="50"/>
      <c r="W2" s="50"/>
      <c r="X2" s="50"/>
      <c r="Y2" s="50"/>
      <c r="Z2" s="50"/>
    </row>
    <row r="3" spans="1:26" ht="15.75" customHeight="1">
      <c r="A3" s="123"/>
      <c r="B3" s="123"/>
      <c r="C3" s="123"/>
      <c r="D3" s="123"/>
      <c r="E3" s="123"/>
      <c r="F3" s="252"/>
      <c r="G3" s="251"/>
      <c r="H3" s="251"/>
      <c r="I3" s="251"/>
      <c r="J3" s="50"/>
      <c r="K3" s="50"/>
      <c r="L3" s="50"/>
      <c r="M3" s="50"/>
      <c r="N3" s="50"/>
      <c r="O3" s="50"/>
      <c r="P3" s="50"/>
      <c r="Q3" s="50"/>
      <c r="R3" s="50"/>
      <c r="S3" s="50"/>
      <c r="T3" s="50"/>
      <c r="U3" s="50"/>
      <c r="V3" s="50"/>
      <c r="W3" s="50"/>
      <c r="X3" s="50"/>
      <c r="Y3" s="50"/>
      <c r="Z3" s="50"/>
    </row>
    <row r="4" spans="1:26" ht="18" customHeight="1">
      <c r="A4" s="293" t="s">
        <v>4322</v>
      </c>
      <c r="B4" s="276"/>
      <c r="C4" s="276"/>
      <c r="D4" s="276"/>
      <c r="E4" s="276"/>
      <c r="F4" s="277"/>
      <c r="G4" s="251"/>
      <c r="H4" s="251"/>
      <c r="I4" s="251"/>
      <c r="J4" s="50"/>
      <c r="K4" s="50"/>
      <c r="L4" s="50"/>
      <c r="M4" s="50"/>
      <c r="N4" s="50"/>
      <c r="O4" s="50"/>
      <c r="P4" s="50"/>
      <c r="Q4" s="50"/>
      <c r="R4" s="50"/>
      <c r="S4" s="50"/>
      <c r="T4" s="50"/>
      <c r="U4" s="50"/>
      <c r="V4" s="50"/>
      <c r="W4" s="50"/>
      <c r="X4" s="50"/>
      <c r="Y4" s="50"/>
      <c r="Z4" s="50"/>
    </row>
    <row r="5" spans="1:26" ht="16.5" customHeight="1">
      <c r="A5" s="293" t="s">
        <v>4323</v>
      </c>
      <c r="B5" s="276"/>
      <c r="C5" s="276"/>
      <c r="D5" s="276"/>
      <c r="E5" s="276"/>
      <c r="F5" s="277"/>
      <c r="G5" s="251"/>
      <c r="H5" s="251"/>
      <c r="I5" s="251"/>
      <c r="J5" s="50"/>
      <c r="K5" s="50"/>
      <c r="L5" s="50"/>
      <c r="M5" s="50"/>
      <c r="N5" s="50"/>
      <c r="O5" s="50"/>
      <c r="P5" s="50"/>
      <c r="Q5" s="50"/>
      <c r="R5" s="50"/>
      <c r="S5" s="50"/>
      <c r="T5" s="50"/>
      <c r="U5" s="50"/>
      <c r="V5" s="50"/>
      <c r="W5" s="50"/>
      <c r="X5" s="50"/>
      <c r="Y5" s="50"/>
      <c r="Z5" s="50"/>
    </row>
    <row r="6" spans="1:26" ht="21.75" customHeight="1">
      <c r="A6" s="293" t="s">
        <v>4324</v>
      </c>
      <c r="B6" s="276"/>
      <c r="C6" s="276"/>
      <c r="D6" s="276"/>
      <c r="E6" s="276"/>
      <c r="F6" s="277"/>
      <c r="G6" s="251"/>
      <c r="H6" s="251"/>
      <c r="I6" s="251"/>
      <c r="J6" s="50"/>
      <c r="K6" s="50"/>
      <c r="L6" s="50"/>
      <c r="M6" s="50"/>
      <c r="N6" s="50"/>
      <c r="O6" s="50"/>
      <c r="P6" s="50"/>
      <c r="Q6" s="50"/>
      <c r="R6" s="50"/>
      <c r="S6" s="50"/>
      <c r="T6" s="50"/>
      <c r="U6" s="50"/>
      <c r="V6" s="50"/>
      <c r="W6" s="50"/>
      <c r="X6" s="50"/>
      <c r="Y6" s="50"/>
      <c r="Z6" s="50"/>
    </row>
    <row r="7" spans="1:26" ht="21.75" customHeight="1">
      <c r="A7" s="293" t="s">
        <v>4325</v>
      </c>
      <c r="B7" s="276"/>
      <c r="C7" s="276"/>
      <c r="D7" s="276"/>
      <c r="E7" s="276"/>
      <c r="F7" s="277"/>
      <c r="G7" s="251"/>
      <c r="H7" s="251"/>
      <c r="I7" s="251"/>
      <c r="J7" s="50"/>
      <c r="K7" s="50"/>
      <c r="L7" s="50"/>
      <c r="M7" s="50"/>
      <c r="N7" s="50"/>
      <c r="O7" s="50"/>
      <c r="P7" s="50"/>
      <c r="Q7" s="50"/>
      <c r="R7" s="50"/>
      <c r="S7" s="50"/>
      <c r="T7" s="50"/>
      <c r="U7" s="50"/>
      <c r="V7" s="50"/>
      <c r="W7" s="50"/>
      <c r="X7" s="50"/>
      <c r="Y7" s="50"/>
      <c r="Z7" s="50"/>
    </row>
    <row r="8" spans="1:26" ht="21.75" customHeight="1">
      <c r="A8" s="293" t="s">
        <v>4326</v>
      </c>
      <c r="B8" s="276"/>
      <c r="C8" s="276"/>
      <c r="D8" s="276"/>
      <c r="E8" s="276"/>
      <c r="F8" s="277"/>
      <c r="G8" s="251"/>
      <c r="H8" s="251"/>
      <c r="I8" s="251"/>
      <c r="J8" s="50"/>
      <c r="K8" s="50"/>
      <c r="L8" s="50"/>
      <c r="M8" s="50"/>
      <c r="N8" s="50"/>
      <c r="O8" s="50"/>
      <c r="P8" s="50"/>
      <c r="Q8" s="50"/>
      <c r="R8" s="50"/>
      <c r="S8" s="50"/>
      <c r="T8" s="50"/>
      <c r="U8" s="50"/>
      <c r="V8" s="50"/>
      <c r="W8" s="50"/>
      <c r="X8" s="50"/>
      <c r="Y8" s="50"/>
      <c r="Z8" s="50"/>
    </row>
    <row r="9" spans="1:26" ht="18.75" customHeight="1">
      <c r="A9" s="293" t="s">
        <v>4327</v>
      </c>
      <c r="B9" s="276"/>
      <c r="C9" s="276"/>
      <c r="D9" s="276"/>
      <c r="E9" s="276"/>
      <c r="F9" s="277"/>
      <c r="G9" s="251"/>
      <c r="H9" s="251"/>
      <c r="I9" s="251"/>
      <c r="J9" s="50"/>
      <c r="K9" s="50"/>
      <c r="L9" s="50"/>
      <c r="M9" s="50"/>
      <c r="N9" s="50"/>
      <c r="O9" s="50"/>
      <c r="P9" s="50"/>
      <c r="Q9" s="50"/>
      <c r="R9" s="50"/>
      <c r="S9" s="50"/>
      <c r="T9" s="50"/>
      <c r="U9" s="50"/>
      <c r="V9" s="50"/>
      <c r="W9" s="50"/>
      <c r="X9" s="50"/>
      <c r="Y9" s="50"/>
      <c r="Z9" s="50"/>
    </row>
    <row r="10" spans="1:26" ht="27" customHeight="1">
      <c r="A10" s="304" t="s">
        <v>4328</v>
      </c>
      <c r="B10" s="276"/>
      <c r="C10" s="276"/>
      <c r="D10" s="276"/>
      <c r="E10" s="276"/>
      <c r="F10" s="277"/>
      <c r="G10" s="251"/>
      <c r="H10" s="251"/>
      <c r="I10" s="251"/>
      <c r="J10" s="50"/>
      <c r="K10" s="50"/>
      <c r="L10" s="50"/>
      <c r="M10" s="50"/>
      <c r="N10" s="50"/>
      <c r="O10" s="50"/>
      <c r="P10" s="50"/>
      <c r="Q10" s="50"/>
      <c r="R10" s="50"/>
      <c r="S10" s="50"/>
      <c r="T10" s="50"/>
      <c r="U10" s="50"/>
      <c r="V10" s="50"/>
      <c r="W10" s="50"/>
      <c r="X10" s="50"/>
      <c r="Y10" s="50"/>
      <c r="Z10" s="50"/>
    </row>
    <row r="11" spans="1:26" ht="21.75" customHeight="1">
      <c r="A11" s="304" t="s">
        <v>4329</v>
      </c>
      <c r="B11" s="276"/>
      <c r="C11" s="276"/>
      <c r="D11" s="276"/>
      <c r="E11" s="276"/>
      <c r="F11" s="277"/>
      <c r="G11" s="251"/>
      <c r="H11" s="251"/>
      <c r="I11" s="251"/>
      <c r="J11" s="50"/>
      <c r="K11" s="50"/>
      <c r="L11" s="50"/>
      <c r="M11" s="50"/>
      <c r="N11" s="50"/>
      <c r="O11" s="50"/>
      <c r="P11" s="50"/>
      <c r="Q11" s="50"/>
      <c r="R11" s="50"/>
      <c r="S11" s="50"/>
      <c r="T11" s="50"/>
      <c r="U11" s="50"/>
      <c r="V11" s="50"/>
      <c r="W11" s="50"/>
      <c r="X11" s="50"/>
      <c r="Y11" s="50"/>
      <c r="Z11" s="50"/>
    </row>
    <row r="12" spans="1:26" ht="99.75" customHeight="1">
      <c r="A12" s="305" t="s">
        <v>4330</v>
      </c>
      <c r="B12" s="276"/>
      <c r="C12" s="276"/>
      <c r="D12" s="276"/>
      <c r="E12" s="276"/>
      <c r="F12" s="277"/>
      <c r="G12" s="251"/>
      <c r="H12" s="251"/>
      <c r="I12" s="251"/>
      <c r="J12" s="50"/>
      <c r="K12" s="50"/>
      <c r="L12" s="50"/>
      <c r="M12" s="50"/>
      <c r="N12" s="50"/>
      <c r="O12" s="50"/>
      <c r="P12" s="50"/>
      <c r="Q12" s="50"/>
      <c r="R12" s="50"/>
      <c r="S12" s="50"/>
      <c r="T12" s="50"/>
      <c r="U12" s="50"/>
      <c r="V12" s="50"/>
      <c r="W12" s="50"/>
      <c r="X12" s="50"/>
      <c r="Y12" s="50"/>
      <c r="Z12" s="50"/>
    </row>
    <row r="13" spans="1:26" ht="14.25">
      <c r="A13" s="53"/>
      <c r="B13" s="53"/>
      <c r="C13" s="54"/>
      <c r="D13" s="54"/>
      <c r="E13" s="54"/>
      <c r="F13" s="54"/>
      <c r="G13" s="53"/>
      <c r="H13" s="53"/>
      <c r="I13" s="53"/>
      <c r="J13" s="50"/>
      <c r="K13" s="50"/>
      <c r="L13" s="50"/>
      <c r="M13" s="50"/>
      <c r="N13" s="50"/>
      <c r="O13" s="50"/>
      <c r="P13" s="50"/>
      <c r="Q13" s="50"/>
      <c r="R13" s="50"/>
      <c r="S13" s="50"/>
      <c r="T13" s="50"/>
      <c r="U13" s="50"/>
      <c r="V13" s="50"/>
      <c r="W13" s="50"/>
      <c r="X13" s="50"/>
      <c r="Y13" s="50"/>
      <c r="Z13" s="50"/>
    </row>
    <row r="14" spans="1:26" ht="61.5" customHeight="1">
      <c r="A14" s="113" t="s">
        <v>2393</v>
      </c>
      <c r="B14" s="57" t="s">
        <v>7</v>
      </c>
      <c r="C14" s="57" t="s">
        <v>4331</v>
      </c>
      <c r="D14" s="57" t="s">
        <v>4332</v>
      </c>
      <c r="E14" s="113" t="s">
        <v>158</v>
      </c>
      <c r="F14" s="113" t="s">
        <v>162</v>
      </c>
      <c r="G14" s="60" t="s">
        <v>163</v>
      </c>
      <c r="J14" s="50"/>
      <c r="K14" s="50"/>
      <c r="L14" s="50"/>
      <c r="M14" s="50"/>
      <c r="N14" s="50"/>
      <c r="O14" s="50"/>
      <c r="P14" s="50"/>
      <c r="Q14" s="50"/>
      <c r="R14" s="50"/>
      <c r="S14" s="50"/>
      <c r="T14" s="50"/>
      <c r="U14" s="50"/>
      <c r="V14" s="50"/>
      <c r="W14" s="50"/>
      <c r="X14" s="50"/>
      <c r="Y14" s="50"/>
      <c r="Z14" s="50"/>
    </row>
    <row r="15" spans="1:26" ht="14.25">
      <c r="A15" s="95" t="s">
        <v>3791</v>
      </c>
      <c r="B15" s="124" t="s">
        <v>4333</v>
      </c>
      <c r="C15" s="124" t="s">
        <v>4334</v>
      </c>
      <c r="D15" s="194" t="s">
        <v>4335</v>
      </c>
      <c r="E15" s="194" t="s">
        <v>4336</v>
      </c>
      <c r="F15" s="195">
        <v>49.67</v>
      </c>
      <c r="G15" s="23" t="s">
        <v>50</v>
      </c>
    </row>
    <row r="16" spans="1:26" ht="14.25">
      <c r="A16" s="95" t="s">
        <v>3791</v>
      </c>
      <c r="B16" s="124" t="s">
        <v>4333</v>
      </c>
      <c r="C16" s="124" t="s">
        <v>4337</v>
      </c>
      <c r="D16" s="194"/>
      <c r="E16" s="194" t="s">
        <v>4338</v>
      </c>
      <c r="F16" s="195">
        <v>20</v>
      </c>
      <c r="G16" s="23" t="s">
        <v>50</v>
      </c>
    </row>
    <row r="17" spans="1:7" ht="14.25">
      <c r="A17" s="95" t="s">
        <v>53</v>
      </c>
      <c r="B17" s="124" t="s">
        <v>51</v>
      </c>
      <c r="C17" s="124" t="s">
        <v>4339</v>
      </c>
      <c r="D17" s="194" t="s">
        <v>4340</v>
      </c>
      <c r="E17" s="194" t="s">
        <v>4341</v>
      </c>
      <c r="F17" s="195">
        <v>76.66</v>
      </c>
      <c r="G17" s="23" t="s">
        <v>53</v>
      </c>
    </row>
    <row r="18" spans="1:7" ht="14.25">
      <c r="A18" s="95" t="s">
        <v>53</v>
      </c>
      <c r="B18" s="124" t="s">
        <v>51</v>
      </c>
      <c r="C18" s="124" t="s">
        <v>4342</v>
      </c>
      <c r="D18" s="194" t="s">
        <v>4340</v>
      </c>
      <c r="E18" s="194" t="s">
        <v>4343</v>
      </c>
      <c r="F18" s="195">
        <v>19.16</v>
      </c>
      <c r="G18" s="23" t="s">
        <v>53</v>
      </c>
    </row>
    <row r="19" spans="1:7" ht="14.25">
      <c r="A19" s="95" t="s">
        <v>53</v>
      </c>
      <c r="B19" s="124" t="s">
        <v>51</v>
      </c>
      <c r="C19" s="124" t="s">
        <v>4344</v>
      </c>
      <c r="D19" s="194" t="s">
        <v>4340</v>
      </c>
      <c r="E19" s="194" t="s">
        <v>4345</v>
      </c>
      <c r="F19" s="195">
        <v>7.66</v>
      </c>
      <c r="G19" s="23" t="s">
        <v>53</v>
      </c>
    </row>
    <row r="20" spans="1:7" ht="14.25">
      <c r="A20" s="95" t="s">
        <v>53</v>
      </c>
      <c r="B20" s="124" t="s">
        <v>51</v>
      </c>
      <c r="C20" s="124" t="s">
        <v>4346</v>
      </c>
      <c r="D20" s="194" t="s">
        <v>4347</v>
      </c>
      <c r="E20" s="194" t="s">
        <v>4348</v>
      </c>
      <c r="F20" s="195">
        <v>14.66</v>
      </c>
      <c r="G20" s="23" t="s">
        <v>53</v>
      </c>
    </row>
    <row r="21" spans="1:7" ht="15.75" customHeight="1">
      <c r="A21" s="95" t="s">
        <v>53</v>
      </c>
      <c r="B21" s="124" t="s">
        <v>51</v>
      </c>
      <c r="C21" s="124" t="s">
        <v>4339</v>
      </c>
      <c r="D21" s="194" t="s">
        <v>4349</v>
      </c>
      <c r="E21" s="194">
        <v>17</v>
      </c>
      <c r="F21" s="195">
        <v>17.329999999999998</v>
      </c>
      <c r="G21" s="23" t="s">
        <v>53</v>
      </c>
    </row>
    <row r="22" spans="1:7" ht="15.75" customHeight="1">
      <c r="A22" s="95" t="s">
        <v>53</v>
      </c>
      <c r="B22" s="124" t="s">
        <v>51</v>
      </c>
      <c r="C22" s="124" t="s">
        <v>4342</v>
      </c>
      <c r="D22" s="194" t="s">
        <v>4349</v>
      </c>
      <c r="E22" s="194">
        <v>4</v>
      </c>
      <c r="F22" s="195">
        <v>4.33</v>
      </c>
      <c r="G22" s="23" t="s">
        <v>53</v>
      </c>
    </row>
    <row r="23" spans="1:7" ht="15.75" customHeight="1">
      <c r="A23" s="95" t="s">
        <v>53</v>
      </c>
      <c r="B23" s="124" t="s">
        <v>51</v>
      </c>
      <c r="C23" s="124" t="s">
        <v>4344</v>
      </c>
      <c r="D23" s="194" t="s">
        <v>4349</v>
      </c>
      <c r="E23" s="194">
        <v>2</v>
      </c>
      <c r="F23" s="195">
        <v>1.73</v>
      </c>
      <c r="G23" s="23" t="s">
        <v>53</v>
      </c>
    </row>
    <row r="24" spans="1:7" ht="15.75" customHeight="1">
      <c r="A24" s="95" t="s">
        <v>53</v>
      </c>
      <c r="B24" s="124" t="s">
        <v>51</v>
      </c>
      <c r="C24" s="124" t="s">
        <v>4337</v>
      </c>
      <c r="D24" s="194" t="s">
        <v>4347</v>
      </c>
      <c r="E24" s="194">
        <v>19</v>
      </c>
      <c r="F24" s="195">
        <v>19</v>
      </c>
      <c r="G24" s="23" t="s">
        <v>53</v>
      </c>
    </row>
    <row r="25" spans="1:7" ht="15.75" customHeight="1">
      <c r="A25" s="95" t="s">
        <v>53</v>
      </c>
      <c r="B25" s="124" t="s">
        <v>51</v>
      </c>
      <c r="C25" s="124" t="s">
        <v>4350</v>
      </c>
      <c r="D25" s="194" t="s">
        <v>4351</v>
      </c>
      <c r="E25" s="194">
        <v>14</v>
      </c>
      <c r="F25" s="195">
        <v>14</v>
      </c>
      <c r="G25" s="23" t="s">
        <v>53</v>
      </c>
    </row>
    <row r="26" spans="1:7" ht="15.75" customHeight="1">
      <c r="A26" s="95" t="s">
        <v>53</v>
      </c>
      <c r="B26" s="124" t="s">
        <v>51</v>
      </c>
      <c r="C26" s="124" t="s">
        <v>4339</v>
      </c>
      <c r="D26" s="194" t="s">
        <v>4352</v>
      </c>
      <c r="E26" s="194">
        <v>16</v>
      </c>
      <c r="F26" s="195">
        <v>15.66</v>
      </c>
      <c r="G26" s="23" t="s">
        <v>53</v>
      </c>
    </row>
    <row r="27" spans="1:7" ht="15.75" customHeight="1">
      <c r="A27" s="95" t="s">
        <v>53</v>
      </c>
      <c r="B27" s="124" t="s">
        <v>51</v>
      </c>
      <c r="C27" s="124" t="s">
        <v>4342</v>
      </c>
      <c r="D27" s="194" t="s">
        <v>4352</v>
      </c>
      <c r="E27" s="194">
        <v>4</v>
      </c>
      <c r="F27" s="195">
        <v>3.91</v>
      </c>
      <c r="G27" s="23" t="s">
        <v>53</v>
      </c>
    </row>
    <row r="28" spans="1:7" ht="15.75" customHeight="1">
      <c r="A28" s="95" t="s">
        <v>53</v>
      </c>
      <c r="B28" s="124" t="s">
        <v>51</v>
      </c>
      <c r="C28" s="124" t="s">
        <v>4344</v>
      </c>
      <c r="D28" s="194" t="s">
        <v>4352</v>
      </c>
      <c r="E28" s="194">
        <v>2</v>
      </c>
      <c r="F28" s="195">
        <v>1.56</v>
      </c>
      <c r="G28" s="23" t="s">
        <v>53</v>
      </c>
    </row>
    <row r="29" spans="1:7" ht="15.75" customHeight="1">
      <c r="A29" s="95" t="s">
        <v>1103</v>
      </c>
      <c r="B29" s="124" t="s">
        <v>51</v>
      </c>
      <c r="C29" s="124" t="s">
        <v>4353</v>
      </c>
      <c r="D29" s="194" t="s">
        <v>4354</v>
      </c>
      <c r="E29" s="194">
        <v>55</v>
      </c>
      <c r="F29" s="195">
        <v>55</v>
      </c>
      <c r="G29" s="23" t="s">
        <v>1103</v>
      </c>
    </row>
    <row r="30" spans="1:7" ht="15.75" customHeight="1">
      <c r="A30" s="95" t="s">
        <v>1103</v>
      </c>
      <c r="B30" s="124" t="s">
        <v>51</v>
      </c>
      <c r="C30" s="124" t="s">
        <v>4355</v>
      </c>
      <c r="D30" s="194" t="s">
        <v>4354</v>
      </c>
      <c r="E30" s="194">
        <v>55</v>
      </c>
      <c r="F30" s="195">
        <v>55</v>
      </c>
      <c r="G30" s="23" t="s">
        <v>1103</v>
      </c>
    </row>
    <row r="31" spans="1:7" ht="15.75" customHeight="1">
      <c r="A31" s="95" t="s">
        <v>1103</v>
      </c>
      <c r="B31" s="124" t="s">
        <v>51</v>
      </c>
      <c r="C31" s="124" t="s">
        <v>4356</v>
      </c>
      <c r="D31" s="194" t="s">
        <v>4354</v>
      </c>
      <c r="E31" s="194">
        <v>14</v>
      </c>
      <c r="F31" s="195">
        <v>14</v>
      </c>
      <c r="G31" s="23" t="s">
        <v>1103</v>
      </c>
    </row>
    <row r="32" spans="1:7" ht="15.75" customHeight="1">
      <c r="A32" s="95" t="s">
        <v>1103</v>
      </c>
      <c r="B32" s="124" t="s">
        <v>51</v>
      </c>
      <c r="C32" s="124" t="s">
        <v>4357</v>
      </c>
      <c r="D32" s="194" t="s">
        <v>4354</v>
      </c>
      <c r="E32" s="194">
        <v>5</v>
      </c>
      <c r="F32" s="195">
        <v>5</v>
      </c>
      <c r="G32" s="23" t="s">
        <v>1103</v>
      </c>
    </row>
    <row r="33" spans="1:7" ht="15.75" customHeight="1">
      <c r="A33" s="95" t="s">
        <v>56</v>
      </c>
      <c r="B33" s="124" t="s">
        <v>51</v>
      </c>
      <c r="C33" s="124" t="s">
        <v>4358</v>
      </c>
      <c r="D33" s="194" t="s">
        <v>4359</v>
      </c>
      <c r="E33" s="194">
        <v>64</v>
      </c>
      <c r="F33" s="195">
        <v>64</v>
      </c>
      <c r="G33" s="23" t="s">
        <v>56</v>
      </c>
    </row>
    <row r="34" spans="1:7" ht="15.75" customHeight="1">
      <c r="A34" s="95" t="s">
        <v>56</v>
      </c>
      <c r="B34" s="124" t="s">
        <v>51</v>
      </c>
      <c r="C34" s="124" t="s">
        <v>4360</v>
      </c>
      <c r="D34" s="194" t="s">
        <v>4359</v>
      </c>
      <c r="E34" s="194">
        <v>16</v>
      </c>
      <c r="F34" s="195">
        <v>16</v>
      </c>
      <c r="G34" s="23" t="s">
        <v>56</v>
      </c>
    </row>
    <row r="35" spans="1:7" ht="15.75" customHeight="1">
      <c r="A35" s="95" t="s">
        <v>56</v>
      </c>
      <c r="B35" s="124" t="s">
        <v>51</v>
      </c>
      <c r="C35" s="124" t="s">
        <v>4361</v>
      </c>
      <c r="D35" s="194" t="s">
        <v>4359</v>
      </c>
      <c r="E35" s="194">
        <v>6</v>
      </c>
      <c r="F35" s="195">
        <v>6</v>
      </c>
      <c r="G35" s="23" t="s">
        <v>56</v>
      </c>
    </row>
    <row r="36" spans="1:7" ht="15.75" customHeight="1">
      <c r="A36" s="95" t="s">
        <v>56</v>
      </c>
      <c r="B36" s="124" t="s">
        <v>51</v>
      </c>
      <c r="C36" s="124" t="s">
        <v>4358</v>
      </c>
      <c r="D36" s="194" t="s">
        <v>4362</v>
      </c>
      <c r="E36" s="194">
        <v>17</v>
      </c>
      <c r="F36" s="195">
        <v>17</v>
      </c>
      <c r="G36" s="23" t="s">
        <v>56</v>
      </c>
    </row>
    <row r="37" spans="1:7" ht="15.75" customHeight="1">
      <c r="A37" s="95" t="s">
        <v>56</v>
      </c>
      <c r="B37" s="124" t="s">
        <v>51</v>
      </c>
      <c r="C37" s="124" t="s">
        <v>4360</v>
      </c>
      <c r="D37" s="194" t="s">
        <v>4362</v>
      </c>
      <c r="E37" s="194">
        <v>4</v>
      </c>
      <c r="F37" s="195">
        <v>4</v>
      </c>
      <c r="G37" s="23" t="s">
        <v>56</v>
      </c>
    </row>
    <row r="38" spans="1:7" ht="15.75" customHeight="1">
      <c r="A38" s="95" t="s">
        <v>56</v>
      </c>
      <c r="B38" s="124" t="s">
        <v>51</v>
      </c>
      <c r="C38" s="124" t="s">
        <v>4361</v>
      </c>
      <c r="D38" s="194" t="s">
        <v>4362</v>
      </c>
      <c r="E38" s="194">
        <v>3</v>
      </c>
      <c r="F38" s="195">
        <v>3</v>
      </c>
      <c r="G38" s="23" t="s">
        <v>56</v>
      </c>
    </row>
    <row r="39" spans="1:7" ht="15.75" customHeight="1">
      <c r="A39" s="95" t="s">
        <v>57</v>
      </c>
      <c r="B39" s="124" t="s">
        <v>51</v>
      </c>
      <c r="C39" s="124" t="s">
        <v>4363</v>
      </c>
      <c r="D39" s="194" t="s">
        <v>4335</v>
      </c>
      <c r="E39" s="194">
        <v>28</v>
      </c>
      <c r="F39" s="195">
        <v>28</v>
      </c>
      <c r="G39" s="23" t="s">
        <v>318</v>
      </c>
    </row>
    <row r="40" spans="1:7" ht="15.75" customHeight="1">
      <c r="A40" s="95" t="s">
        <v>57</v>
      </c>
      <c r="B40" s="124" t="s">
        <v>51</v>
      </c>
      <c r="C40" s="124" t="s">
        <v>4364</v>
      </c>
      <c r="D40" s="194" t="s">
        <v>4335</v>
      </c>
      <c r="E40" s="194">
        <v>10</v>
      </c>
      <c r="F40" s="195">
        <v>10</v>
      </c>
      <c r="G40" s="23" t="s">
        <v>318</v>
      </c>
    </row>
    <row r="41" spans="1:7" ht="15.75" customHeight="1">
      <c r="A41" s="95" t="s">
        <v>57</v>
      </c>
      <c r="B41" s="124" t="s">
        <v>51</v>
      </c>
      <c r="C41" s="124" t="s">
        <v>4365</v>
      </c>
      <c r="D41" s="194" t="s">
        <v>4335</v>
      </c>
      <c r="E41" s="194">
        <v>20</v>
      </c>
      <c r="F41" s="195">
        <v>20</v>
      </c>
      <c r="G41" s="23" t="s">
        <v>318</v>
      </c>
    </row>
    <row r="42" spans="1:7" ht="15.75" customHeight="1">
      <c r="A42" s="95" t="s">
        <v>4272</v>
      </c>
      <c r="B42" s="124" t="s">
        <v>51</v>
      </c>
      <c r="C42" s="124" t="s">
        <v>4366</v>
      </c>
      <c r="D42" s="194" t="s">
        <v>4335</v>
      </c>
      <c r="E42" s="194">
        <v>70</v>
      </c>
      <c r="F42" s="194">
        <v>70</v>
      </c>
      <c r="G42" s="23" t="s">
        <v>4272</v>
      </c>
    </row>
    <row r="43" spans="1:7" ht="15.75" customHeight="1">
      <c r="A43" s="95" t="s">
        <v>4272</v>
      </c>
      <c r="B43" s="124" t="s">
        <v>51</v>
      </c>
      <c r="C43" s="124" t="s">
        <v>4367</v>
      </c>
      <c r="D43" s="194" t="s">
        <v>4335</v>
      </c>
      <c r="E43" s="194">
        <v>70</v>
      </c>
      <c r="F43" s="194">
        <v>70</v>
      </c>
      <c r="G43" s="23" t="s">
        <v>4272</v>
      </c>
    </row>
    <row r="44" spans="1:7" ht="15.75" customHeight="1">
      <c r="A44" s="95" t="s">
        <v>4272</v>
      </c>
      <c r="B44" s="124" t="s">
        <v>51</v>
      </c>
      <c r="C44" s="124" t="s">
        <v>4356</v>
      </c>
      <c r="D44" s="194" t="s">
        <v>4335</v>
      </c>
      <c r="E44" s="194" t="s">
        <v>4368</v>
      </c>
      <c r="F44" s="194">
        <v>17.5</v>
      </c>
      <c r="G44" s="23" t="s">
        <v>4272</v>
      </c>
    </row>
    <row r="45" spans="1:7" ht="15.75" customHeight="1">
      <c r="A45" s="95" t="s">
        <v>4272</v>
      </c>
      <c r="B45" s="124" t="s">
        <v>51</v>
      </c>
      <c r="C45" s="124" t="s">
        <v>4357</v>
      </c>
      <c r="D45" s="194" t="s">
        <v>4335</v>
      </c>
      <c r="E45" s="194">
        <v>7</v>
      </c>
      <c r="F45" s="194">
        <v>7</v>
      </c>
      <c r="G45" s="23" t="s">
        <v>4272</v>
      </c>
    </row>
    <row r="46" spans="1:7" ht="15.75" customHeight="1">
      <c r="A46" s="95" t="s">
        <v>4272</v>
      </c>
      <c r="B46" s="124" t="s">
        <v>51</v>
      </c>
      <c r="C46" s="124" t="s">
        <v>4165</v>
      </c>
      <c r="D46" s="194" t="s">
        <v>4335</v>
      </c>
      <c r="E46" s="194">
        <v>15</v>
      </c>
      <c r="F46" s="194">
        <v>15</v>
      </c>
      <c r="G46" s="23" t="s">
        <v>4272</v>
      </c>
    </row>
    <row r="47" spans="1:7" ht="15.75" customHeight="1">
      <c r="A47" s="95" t="s">
        <v>60</v>
      </c>
      <c r="B47" s="124" t="s">
        <v>51</v>
      </c>
      <c r="C47" s="124" t="s">
        <v>4369</v>
      </c>
      <c r="D47" s="194" t="s">
        <v>4354</v>
      </c>
      <c r="E47" s="194" t="s">
        <v>4370</v>
      </c>
      <c r="F47" s="194">
        <v>9</v>
      </c>
      <c r="G47" s="23" t="s">
        <v>60</v>
      </c>
    </row>
    <row r="48" spans="1:7" ht="15.75" customHeight="1">
      <c r="A48" s="95" t="s">
        <v>60</v>
      </c>
      <c r="B48" s="124" t="s">
        <v>51</v>
      </c>
      <c r="C48" s="124" t="s">
        <v>4371</v>
      </c>
      <c r="D48" s="194" t="s">
        <v>4354</v>
      </c>
      <c r="E48" s="194" t="s">
        <v>4372</v>
      </c>
      <c r="F48" s="194">
        <v>9</v>
      </c>
      <c r="G48" s="23" t="s">
        <v>60</v>
      </c>
    </row>
    <row r="49" spans="1:7" ht="15.75" customHeight="1">
      <c r="A49" s="95" t="s">
        <v>60</v>
      </c>
      <c r="B49" s="124" t="s">
        <v>51</v>
      </c>
      <c r="C49" s="124" t="s">
        <v>4369</v>
      </c>
      <c r="D49" s="194" t="s">
        <v>4354</v>
      </c>
      <c r="E49" s="194" t="s">
        <v>4373</v>
      </c>
      <c r="F49" s="194">
        <v>8</v>
      </c>
      <c r="G49" s="23" t="s">
        <v>60</v>
      </c>
    </row>
    <row r="50" spans="1:7" ht="15.75" customHeight="1">
      <c r="A50" s="95" t="s">
        <v>60</v>
      </c>
      <c r="B50" s="124" t="s">
        <v>51</v>
      </c>
      <c r="C50" s="124" t="s">
        <v>4374</v>
      </c>
      <c r="D50" s="194" t="s">
        <v>4354</v>
      </c>
      <c r="E50" s="194" t="s">
        <v>4375</v>
      </c>
      <c r="F50" s="194">
        <v>8</v>
      </c>
      <c r="G50" s="23" t="s">
        <v>60</v>
      </c>
    </row>
    <row r="51" spans="1:7" ht="15.75" customHeight="1">
      <c r="A51" s="95" t="s">
        <v>60</v>
      </c>
      <c r="B51" s="124" t="s">
        <v>51</v>
      </c>
      <c r="C51" s="124" t="s">
        <v>4369</v>
      </c>
      <c r="D51" s="194" t="s">
        <v>4354</v>
      </c>
      <c r="E51" s="194" t="s">
        <v>4376</v>
      </c>
      <c r="F51" s="194">
        <v>13</v>
      </c>
      <c r="G51" s="23" t="s">
        <v>60</v>
      </c>
    </row>
    <row r="52" spans="1:7" ht="15.75" customHeight="1">
      <c r="A52" s="95" t="s">
        <v>60</v>
      </c>
      <c r="B52" s="124" t="s">
        <v>51</v>
      </c>
      <c r="C52" s="124" t="s">
        <v>4374</v>
      </c>
      <c r="D52" s="194" t="s">
        <v>4354</v>
      </c>
      <c r="E52" s="194" t="s">
        <v>4377</v>
      </c>
      <c r="F52" s="194">
        <v>13</v>
      </c>
      <c r="G52" s="23" t="s">
        <v>60</v>
      </c>
    </row>
    <row r="53" spans="1:7" ht="15.75" customHeight="1">
      <c r="A53" s="95" t="s">
        <v>60</v>
      </c>
      <c r="B53" s="124" t="s">
        <v>51</v>
      </c>
      <c r="C53" s="124" t="s">
        <v>4369</v>
      </c>
      <c r="D53" s="194" t="s">
        <v>4354</v>
      </c>
      <c r="E53" s="194" t="s">
        <v>4378</v>
      </c>
      <c r="F53" s="194">
        <v>6</v>
      </c>
      <c r="G53" s="23" t="s">
        <v>60</v>
      </c>
    </row>
    <row r="54" spans="1:7" ht="15.75" customHeight="1">
      <c r="A54" s="95" t="s">
        <v>60</v>
      </c>
      <c r="B54" s="124" t="s">
        <v>51</v>
      </c>
      <c r="C54" s="124" t="s">
        <v>4374</v>
      </c>
      <c r="D54" s="194" t="s">
        <v>4354</v>
      </c>
      <c r="E54" s="194" t="s">
        <v>4379</v>
      </c>
      <c r="F54" s="194">
        <v>6</v>
      </c>
      <c r="G54" s="23" t="s">
        <v>60</v>
      </c>
    </row>
    <row r="55" spans="1:7" ht="15.75" customHeight="1">
      <c r="A55" s="95" t="s">
        <v>60</v>
      </c>
      <c r="B55" s="124" t="s">
        <v>51</v>
      </c>
      <c r="C55" s="124" t="s">
        <v>4369</v>
      </c>
      <c r="D55" s="194" t="s">
        <v>4354</v>
      </c>
      <c r="E55" s="194" t="s">
        <v>4380</v>
      </c>
      <c r="F55" s="194">
        <v>6</v>
      </c>
      <c r="G55" s="23" t="s">
        <v>60</v>
      </c>
    </row>
    <row r="56" spans="1:7" ht="15.75" customHeight="1">
      <c r="A56" s="95" t="s">
        <v>60</v>
      </c>
      <c r="B56" s="124" t="s">
        <v>51</v>
      </c>
      <c r="C56" s="124" t="s">
        <v>4374</v>
      </c>
      <c r="D56" s="194" t="s">
        <v>4354</v>
      </c>
      <c r="E56" s="194" t="s">
        <v>4381</v>
      </c>
      <c r="F56" s="194">
        <v>6</v>
      </c>
      <c r="G56" s="23" t="s">
        <v>60</v>
      </c>
    </row>
    <row r="57" spans="1:7" ht="15.75" customHeight="1">
      <c r="A57" s="95" t="s">
        <v>60</v>
      </c>
      <c r="B57" s="124" t="s">
        <v>51</v>
      </c>
      <c r="C57" s="124" t="s">
        <v>4382</v>
      </c>
      <c r="D57" s="194" t="s">
        <v>4382</v>
      </c>
      <c r="E57" s="194" t="s">
        <v>4383</v>
      </c>
      <c r="F57" s="194">
        <v>14</v>
      </c>
      <c r="G57" s="23" t="s">
        <v>60</v>
      </c>
    </row>
    <row r="58" spans="1:7" ht="15.75" customHeight="1">
      <c r="A58" s="95" t="s">
        <v>61</v>
      </c>
      <c r="B58" s="124" t="s">
        <v>51</v>
      </c>
      <c r="C58" s="124" t="s">
        <v>4384</v>
      </c>
      <c r="D58" s="194" t="s">
        <v>4354</v>
      </c>
      <c r="E58" s="194" t="s">
        <v>4385</v>
      </c>
      <c r="F58" s="194">
        <v>66</v>
      </c>
      <c r="G58" s="23" t="s">
        <v>349</v>
      </c>
    </row>
    <row r="59" spans="1:7" ht="15.75" customHeight="1">
      <c r="A59" s="95" t="s">
        <v>61</v>
      </c>
      <c r="B59" s="124" t="s">
        <v>51</v>
      </c>
      <c r="C59" s="124" t="s">
        <v>4386</v>
      </c>
      <c r="D59" s="194" t="s">
        <v>4354</v>
      </c>
      <c r="E59" s="194" t="s">
        <v>4387</v>
      </c>
      <c r="F59" s="194">
        <v>90</v>
      </c>
      <c r="G59" s="23" t="s">
        <v>349</v>
      </c>
    </row>
    <row r="60" spans="1:7" ht="15.75" customHeight="1">
      <c r="A60" s="95" t="s">
        <v>61</v>
      </c>
      <c r="B60" s="124" t="s">
        <v>51</v>
      </c>
      <c r="C60" s="124" t="s">
        <v>4388</v>
      </c>
      <c r="D60" s="194" t="s">
        <v>4354</v>
      </c>
      <c r="E60" s="194" t="s">
        <v>4389</v>
      </c>
      <c r="F60" s="194">
        <v>20</v>
      </c>
      <c r="G60" s="23" t="s">
        <v>349</v>
      </c>
    </row>
    <row r="61" spans="1:7" ht="15.75" customHeight="1">
      <c r="A61" s="106" t="s">
        <v>3510</v>
      </c>
      <c r="B61" s="106" t="s">
        <v>51</v>
      </c>
      <c r="C61" s="106" t="s">
        <v>4390</v>
      </c>
      <c r="D61" s="101" t="s">
        <v>4335</v>
      </c>
      <c r="E61" s="101">
        <v>35</v>
      </c>
      <c r="F61" s="101">
        <v>35</v>
      </c>
      <c r="G61" s="23" t="s">
        <v>62</v>
      </c>
    </row>
    <row r="62" spans="1:7" ht="15.75" customHeight="1">
      <c r="A62" s="106" t="s">
        <v>3510</v>
      </c>
      <c r="B62" s="106" t="s">
        <v>51</v>
      </c>
      <c r="C62" s="106" t="s">
        <v>4356</v>
      </c>
      <c r="D62" s="101" t="s">
        <v>4354</v>
      </c>
      <c r="E62" s="101">
        <v>9</v>
      </c>
      <c r="F62" s="101">
        <v>9</v>
      </c>
      <c r="G62" s="23" t="s">
        <v>62</v>
      </c>
    </row>
    <row r="63" spans="1:7" ht="15.75" customHeight="1">
      <c r="A63" s="106" t="s">
        <v>3510</v>
      </c>
      <c r="B63" s="106" t="s">
        <v>51</v>
      </c>
      <c r="C63" s="106" t="s">
        <v>4357</v>
      </c>
      <c r="D63" s="101" t="s">
        <v>4354</v>
      </c>
      <c r="E63" s="101">
        <v>4</v>
      </c>
      <c r="F63" s="101">
        <v>4</v>
      </c>
      <c r="G63" s="23" t="s">
        <v>62</v>
      </c>
    </row>
    <row r="64" spans="1:7" ht="15.75" customHeight="1">
      <c r="A64" s="106" t="s">
        <v>3510</v>
      </c>
      <c r="B64" s="106" t="s">
        <v>51</v>
      </c>
      <c r="C64" s="106" t="s">
        <v>4391</v>
      </c>
      <c r="D64" s="101" t="s">
        <v>4354</v>
      </c>
      <c r="E64" s="101">
        <v>35</v>
      </c>
      <c r="F64" s="101">
        <v>35</v>
      </c>
      <c r="G64" s="23" t="s">
        <v>62</v>
      </c>
    </row>
    <row r="65" spans="1:7" ht="15.75" customHeight="1">
      <c r="A65" s="106" t="s">
        <v>3880</v>
      </c>
      <c r="B65" s="106" t="s">
        <v>51</v>
      </c>
      <c r="C65" s="106" t="s">
        <v>4392</v>
      </c>
      <c r="D65" s="101" t="s">
        <v>4335</v>
      </c>
      <c r="E65" s="101">
        <v>64</v>
      </c>
      <c r="F65" s="101">
        <v>64</v>
      </c>
      <c r="G65" s="23" t="s">
        <v>3880</v>
      </c>
    </row>
    <row r="66" spans="1:7" ht="15.75" customHeight="1">
      <c r="A66" s="106" t="s">
        <v>3880</v>
      </c>
      <c r="B66" s="106" t="s">
        <v>51</v>
      </c>
      <c r="C66" s="106" t="s">
        <v>4392</v>
      </c>
      <c r="D66" s="101" t="s">
        <v>4393</v>
      </c>
      <c r="E66" s="101">
        <v>79</v>
      </c>
      <c r="F66" s="101">
        <v>79</v>
      </c>
      <c r="G66" s="23" t="s">
        <v>3880</v>
      </c>
    </row>
    <row r="67" spans="1:7" ht="15.75" customHeight="1">
      <c r="A67" s="106" t="s">
        <v>3885</v>
      </c>
      <c r="B67" s="106" t="s">
        <v>51</v>
      </c>
      <c r="C67" s="106" t="s">
        <v>4394</v>
      </c>
      <c r="D67" s="101" t="s">
        <v>4354</v>
      </c>
      <c r="E67" s="101">
        <v>36</v>
      </c>
      <c r="F67" s="101">
        <v>36</v>
      </c>
      <c r="G67" s="23" t="s">
        <v>3885</v>
      </c>
    </row>
    <row r="68" spans="1:7" ht="15.75" customHeight="1">
      <c r="A68" s="106" t="s">
        <v>3885</v>
      </c>
      <c r="B68" s="106" t="s">
        <v>51</v>
      </c>
      <c r="C68" s="106" t="s">
        <v>4356</v>
      </c>
      <c r="D68" s="101" t="s">
        <v>4354</v>
      </c>
      <c r="E68" s="101">
        <v>27</v>
      </c>
      <c r="F68" s="101">
        <v>27</v>
      </c>
      <c r="G68" s="23" t="s">
        <v>3885</v>
      </c>
    </row>
    <row r="69" spans="1:7" ht="15.75" customHeight="1">
      <c r="A69" s="106" t="s">
        <v>3885</v>
      </c>
      <c r="B69" s="106" t="s">
        <v>51</v>
      </c>
      <c r="C69" s="106" t="s">
        <v>4357</v>
      </c>
      <c r="D69" s="101" t="s">
        <v>4354</v>
      </c>
      <c r="E69" s="101">
        <v>11</v>
      </c>
      <c r="F69" s="101">
        <v>11</v>
      </c>
      <c r="G69" s="23" t="s">
        <v>3885</v>
      </c>
    </row>
    <row r="70" spans="1:7" ht="15.75" customHeight="1">
      <c r="A70" s="106" t="s">
        <v>3515</v>
      </c>
      <c r="B70" s="106" t="s">
        <v>51</v>
      </c>
      <c r="C70" s="106" t="s">
        <v>4358</v>
      </c>
      <c r="D70" s="101" t="s">
        <v>4354</v>
      </c>
      <c r="E70" s="101">
        <v>12</v>
      </c>
      <c r="F70" s="101">
        <v>12</v>
      </c>
      <c r="G70" s="23" t="s">
        <v>66</v>
      </c>
    </row>
    <row r="71" spans="1:7" ht="15.75" customHeight="1">
      <c r="A71" s="106" t="s">
        <v>3515</v>
      </c>
      <c r="B71" s="106" t="s">
        <v>51</v>
      </c>
      <c r="C71" s="106" t="s">
        <v>4395</v>
      </c>
      <c r="D71" s="101" t="s">
        <v>4354</v>
      </c>
      <c r="E71" s="101">
        <v>12</v>
      </c>
      <c r="F71" s="101">
        <v>12</v>
      </c>
      <c r="G71" s="23" t="s">
        <v>66</v>
      </c>
    </row>
    <row r="72" spans="1:7" ht="15.75" customHeight="1">
      <c r="A72" s="106" t="s">
        <v>3515</v>
      </c>
      <c r="B72" s="106" t="s">
        <v>51</v>
      </c>
      <c r="C72" s="106" t="s">
        <v>4395</v>
      </c>
      <c r="D72" s="101" t="s">
        <v>4396</v>
      </c>
      <c r="E72" s="101">
        <v>40</v>
      </c>
      <c r="F72" s="101">
        <v>40</v>
      </c>
      <c r="G72" s="23" t="s">
        <v>66</v>
      </c>
    </row>
    <row r="73" spans="1:7" ht="15.75" customHeight="1">
      <c r="A73" s="106" t="s">
        <v>3515</v>
      </c>
      <c r="B73" s="106" t="s">
        <v>51</v>
      </c>
      <c r="C73" s="106" t="s">
        <v>4358</v>
      </c>
      <c r="D73" s="101" t="s">
        <v>4354</v>
      </c>
      <c r="E73" s="101">
        <v>20</v>
      </c>
      <c r="F73" s="101">
        <v>20</v>
      </c>
      <c r="G73" s="23" t="s">
        <v>66</v>
      </c>
    </row>
    <row r="74" spans="1:7" ht="15.75" customHeight="1">
      <c r="A74" s="106" t="s">
        <v>3515</v>
      </c>
      <c r="B74" s="106" t="s">
        <v>51</v>
      </c>
      <c r="C74" s="106" t="s">
        <v>4360</v>
      </c>
      <c r="D74" s="101" t="s">
        <v>4354</v>
      </c>
      <c r="E74" s="101">
        <v>9</v>
      </c>
      <c r="F74" s="101">
        <v>9</v>
      </c>
      <c r="G74" s="23" t="s">
        <v>66</v>
      </c>
    </row>
    <row r="75" spans="1:7" ht="15.75" customHeight="1">
      <c r="A75" s="106" t="s">
        <v>3515</v>
      </c>
      <c r="B75" s="106" t="s">
        <v>51</v>
      </c>
      <c r="C75" s="106" t="s">
        <v>4397</v>
      </c>
      <c r="D75" s="101" t="s">
        <v>4354</v>
      </c>
      <c r="E75" s="101">
        <v>4</v>
      </c>
      <c r="F75" s="101">
        <v>4</v>
      </c>
      <c r="G75" s="23" t="s">
        <v>66</v>
      </c>
    </row>
    <row r="76" spans="1:7" ht="15.75" customHeight="1">
      <c r="A76" s="106" t="s">
        <v>3515</v>
      </c>
      <c r="B76" s="106" t="s">
        <v>51</v>
      </c>
      <c r="C76" s="106" t="s">
        <v>4360</v>
      </c>
      <c r="D76" s="101" t="s">
        <v>4354</v>
      </c>
      <c r="E76" s="101">
        <v>15</v>
      </c>
      <c r="F76" s="101">
        <v>15</v>
      </c>
      <c r="G76" s="23" t="s">
        <v>66</v>
      </c>
    </row>
    <row r="77" spans="1:7" ht="15.75" customHeight="1">
      <c r="A77" s="106" t="s">
        <v>3515</v>
      </c>
      <c r="B77" s="106" t="s">
        <v>51</v>
      </c>
      <c r="C77" s="106" t="s">
        <v>4397</v>
      </c>
      <c r="D77" s="101" t="s">
        <v>4354</v>
      </c>
      <c r="E77" s="101">
        <v>6</v>
      </c>
      <c r="F77" s="101">
        <v>6</v>
      </c>
      <c r="G77" s="23" t="s">
        <v>66</v>
      </c>
    </row>
    <row r="78" spans="1:7" ht="15.75" customHeight="1">
      <c r="A78" s="106" t="s">
        <v>2684</v>
      </c>
      <c r="B78" s="106" t="s">
        <v>51</v>
      </c>
      <c r="C78" s="106" t="s">
        <v>4394</v>
      </c>
      <c r="D78" s="101" t="s">
        <v>4354</v>
      </c>
      <c r="E78" s="101">
        <v>20</v>
      </c>
      <c r="F78" s="101">
        <v>20</v>
      </c>
      <c r="G78" s="23" t="s">
        <v>2684</v>
      </c>
    </row>
    <row r="79" spans="1:7" ht="15.75" customHeight="1">
      <c r="A79" s="106" t="s">
        <v>2684</v>
      </c>
      <c r="B79" s="106" t="s">
        <v>51</v>
      </c>
      <c r="C79" s="106" t="s">
        <v>4356</v>
      </c>
      <c r="D79" s="101" t="s">
        <v>4354</v>
      </c>
      <c r="E79" s="101">
        <v>5</v>
      </c>
      <c r="F79" s="101">
        <v>5</v>
      </c>
      <c r="G79" s="23" t="s">
        <v>2684</v>
      </c>
    </row>
    <row r="80" spans="1:7" ht="15.75" customHeight="1">
      <c r="A80" s="106" t="s">
        <v>2684</v>
      </c>
      <c r="B80" s="106" t="s">
        <v>51</v>
      </c>
      <c r="C80" s="106" t="s">
        <v>4357</v>
      </c>
      <c r="D80" s="101" t="s">
        <v>4354</v>
      </c>
      <c r="E80" s="101">
        <v>2</v>
      </c>
      <c r="F80" s="101">
        <v>2</v>
      </c>
      <c r="G80" s="23" t="s">
        <v>2684</v>
      </c>
    </row>
    <row r="81" spans="1:7" ht="15.75" customHeight="1">
      <c r="A81" s="106" t="s">
        <v>2684</v>
      </c>
      <c r="B81" s="106" t="s">
        <v>51</v>
      </c>
      <c r="C81" s="106" t="s">
        <v>4391</v>
      </c>
      <c r="D81" s="101" t="s">
        <v>4354</v>
      </c>
      <c r="E81" s="101">
        <v>20</v>
      </c>
      <c r="F81" s="101">
        <v>20</v>
      </c>
      <c r="G81" s="23" t="s">
        <v>2684</v>
      </c>
    </row>
    <row r="82" spans="1:7" ht="15.75" customHeight="1">
      <c r="A82" s="106" t="s">
        <v>2684</v>
      </c>
      <c r="B82" s="106" t="s">
        <v>51</v>
      </c>
      <c r="C82" s="106" t="s">
        <v>4391</v>
      </c>
      <c r="D82" s="101" t="s">
        <v>4398</v>
      </c>
      <c r="E82" s="101">
        <v>38</v>
      </c>
      <c r="F82" s="101">
        <v>38</v>
      </c>
      <c r="G82" s="23" t="s">
        <v>2684</v>
      </c>
    </row>
    <row r="83" spans="1:7" ht="15.75" customHeight="1">
      <c r="A83" s="106" t="s">
        <v>68</v>
      </c>
      <c r="B83" s="106" t="s">
        <v>51</v>
      </c>
      <c r="C83" s="106" t="s">
        <v>4399</v>
      </c>
      <c r="D83" s="101" t="s">
        <v>4354</v>
      </c>
      <c r="E83" s="101" t="s">
        <v>4400</v>
      </c>
      <c r="F83" s="101">
        <v>55</v>
      </c>
      <c r="G83" s="23" t="s">
        <v>68</v>
      </c>
    </row>
    <row r="84" spans="1:7" ht="15.75" customHeight="1">
      <c r="A84" s="106" t="s">
        <v>68</v>
      </c>
      <c r="B84" s="106" t="s">
        <v>51</v>
      </c>
      <c r="C84" s="106" t="s">
        <v>4401</v>
      </c>
      <c r="D84" s="101" t="s">
        <v>4354</v>
      </c>
      <c r="E84" s="101" t="s">
        <v>4402</v>
      </c>
      <c r="F84" s="101">
        <v>45</v>
      </c>
      <c r="G84" s="23" t="s">
        <v>68</v>
      </c>
    </row>
    <row r="85" spans="1:7" ht="15.75" customHeight="1">
      <c r="A85" s="106" t="s">
        <v>68</v>
      </c>
      <c r="B85" s="106" t="s">
        <v>51</v>
      </c>
      <c r="C85" s="106" t="s">
        <v>4401</v>
      </c>
      <c r="D85" s="101" t="s">
        <v>4396</v>
      </c>
      <c r="E85" s="101" t="s">
        <v>3533</v>
      </c>
      <c r="F85" s="101">
        <v>10</v>
      </c>
      <c r="G85" s="23" t="s">
        <v>68</v>
      </c>
    </row>
    <row r="86" spans="1:7" ht="15.75" customHeight="1">
      <c r="A86" s="106" t="s">
        <v>68</v>
      </c>
      <c r="B86" s="106" t="s">
        <v>51</v>
      </c>
      <c r="C86" s="106" t="s">
        <v>4356</v>
      </c>
      <c r="D86" s="101" t="s">
        <v>4354</v>
      </c>
      <c r="E86" s="101" t="s">
        <v>4403</v>
      </c>
      <c r="F86" s="101">
        <v>14</v>
      </c>
      <c r="G86" s="23" t="s">
        <v>68</v>
      </c>
    </row>
    <row r="87" spans="1:7" ht="15.75" customHeight="1">
      <c r="A87" s="106" t="s">
        <v>68</v>
      </c>
      <c r="B87" s="106" t="s">
        <v>51</v>
      </c>
      <c r="C87" s="106" t="s">
        <v>4357</v>
      </c>
      <c r="D87" s="101" t="s">
        <v>4354</v>
      </c>
      <c r="E87" s="101" t="s">
        <v>4404</v>
      </c>
      <c r="F87" s="101">
        <v>6</v>
      </c>
      <c r="G87" s="23" t="s">
        <v>68</v>
      </c>
    </row>
    <row r="88" spans="1:7" ht="15.75" customHeight="1">
      <c r="A88" s="106" t="s">
        <v>68</v>
      </c>
      <c r="B88" s="106" t="s">
        <v>51</v>
      </c>
      <c r="C88" s="106" t="s">
        <v>4165</v>
      </c>
      <c r="D88" s="101" t="s">
        <v>4354</v>
      </c>
      <c r="E88" s="101" t="s">
        <v>4405</v>
      </c>
      <c r="F88" s="101">
        <v>15</v>
      </c>
      <c r="G88" s="23" t="s">
        <v>68</v>
      </c>
    </row>
    <row r="89" spans="1:7" ht="15.75" customHeight="1">
      <c r="A89" s="106" t="s">
        <v>68</v>
      </c>
      <c r="B89" s="106" t="s">
        <v>51</v>
      </c>
      <c r="C89" s="106" t="s">
        <v>4406</v>
      </c>
      <c r="D89" s="101" t="s">
        <v>4354</v>
      </c>
      <c r="E89" s="101">
        <v>45.33</v>
      </c>
      <c r="F89" s="101">
        <v>45</v>
      </c>
      <c r="G89" s="23" t="s">
        <v>68</v>
      </c>
    </row>
    <row r="90" spans="1:7" ht="15.75" customHeight="1">
      <c r="A90" s="106" t="s">
        <v>4407</v>
      </c>
      <c r="B90" s="99" t="s">
        <v>51</v>
      </c>
      <c r="C90" s="106" t="s">
        <v>4339</v>
      </c>
      <c r="D90" s="101" t="s">
        <v>4340</v>
      </c>
      <c r="E90" s="101" t="s">
        <v>4408</v>
      </c>
      <c r="F90" s="101">
        <v>76.599999999999994</v>
      </c>
      <c r="G90" s="23" t="s">
        <v>70</v>
      </c>
    </row>
    <row r="91" spans="1:7" ht="15.75" customHeight="1">
      <c r="A91" s="106" t="s">
        <v>4407</v>
      </c>
      <c r="B91" s="99" t="s">
        <v>51</v>
      </c>
      <c r="C91" s="106" t="s">
        <v>4339</v>
      </c>
      <c r="D91" s="101" t="s">
        <v>4409</v>
      </c>
      <c r="E91" s="101" t="s">
        <v>4410</v>
      </c>
      <c r="F91" s="101">
        <v>58.33</v>
      </c>
      <c r="G91" s="23" t="s">
        <v>70</v>
      </c>
    </row>
    <row r="92" spans="1:7" ht="15.75" customHeight="1">
      <c r="A92" s="106" t="s">
        <v>4407</v>
      </c>
      <c r="B92" s="99" t="s">
        <v>51</v>
      </c>
      <c r="C92" s="106" t="s">
        <v>4339</v>
      </c>
      <c r="D92" s="101" t="s">
        <v>4411</v>
      </c>
      <c r="E92" s="101" t="s">
        <v>4412</v>
      </c>
      <c r="F92" s="101">
        <v>19.329999999999998</v>
      </c>
      <c r="G92" s="23" t="s">
        <v>70</v>
      </c>
    </row>
    <row r="93" spans="1:7" ht="15.75" customHeight="1">
      <c r="A93" s="106" t="s">
        <v>4407</v>
      </c>
      <c r="B93" s="99" t="s">
        <v>51</v>
      </c>
      <c r="C93" s="106" t="s">
        <v>4342</v>
      </c>
      <c r="D93" s="101" t="s">
        <v>4340</v>
      </c>
      <c r="E93" s="101" t="s">
        <v>4413</v>
      </c>
      <c r="F93" s="101">
        <v>32.5</v>
      </c>
      <c r="G93" s="23" t="s">
        <v>70</v>
      </c>
    </row>
    <row r="94" spans="1:7" ht="15.75" customHeight="1">
      <c r="A94" s="106" t="s">
        <v>4407</v>
      </c>
      <c r="B94" s="99" t="s">
        <v>51</v>
      </c>
      <c r="C94" s="106" t="s">
        <v>4342</v>
      </c>
      <c r="D94" s="101" t="s">
        <v>4409</v>
      </c>
      <c r="E94" s="101" t="s">
        <v>4414</v>
      </c>
      <c r="F94" s="101">
        <v>29</v>
      </c>
      <c r="G94" s="23" t="s">
        <v>70</v>
      </c>
    </row>
    <row r="95" spans="1:7" ht="15.75" customHeight="1">
      <c r="A95" s="106" t="s">
        <v>4407</v>
      </c>
      <c r="B95" s="99" t="s">
        <v>51</v>
      </c>
      <c r="C95" s="106" t="s">
        <v>4344</v>
      </c>
      <c r="D95" s="101" t="s">
        <v>4409</v>
      </c>
      <c r="E95" s="101" t="s">
        <v>4415</v>
      </c>
      <c r="F95" s="101">
        <v>11.6</v>
      </c>
      <c r="G95" s="23" t="s">
        <v>70</v>
      </c>
    </row>
    <row r="96" spans="1:7" ht="15.75" customHeight="1">
      <c r="A96" s="106" t="s">
        <v>4407</v>
      </c>
      <c r="B96" s="99" t="s">
        <v>51</v>
      </c>
      <c r="C96" s="106" t="s">
        <v>4344</v>
      </c>
      <c r="D96" s="101" t="s">
        <v>4340</v>
      </c>
      <c r="E96" s="101" t="s">
        <v>4416</v>
      </c>
      <c r="F96" s="101">
        <v>13</v>
      </c>
      <c r="G96" s="23" t="s">
        <v>70</v>
      </c>
    </row>
    <row r="97" spans="1:7" ht="15.75" customHeight="1">
      <c r="A97" s="106" t="s">
        <v>72</v>
      </c>
      <c r="B97" s="106" t="s">
        <v>51</v>
      </c>
      <c r="C97" s="106" t="s">
        <v>4417</v>
      </c>
      <c r="D97" s="101" t="s">
        <v>4418</v>
      </c>
      <c r="E97" s="101">
        <v>46</v>
      </c>
      <c r="F97" s="101">
        <v>46</v>
      </c>
      <c r="G97" s="23" t="s">
        <v>72</v>
      </c>
    </row>
    <row r="98" spans="1:7" ht="15.75" customHeight="1">
      <c r="A98" s="106" t="s">
        <v>72</v>
      </c>
      <c r="B98" s="106" t="s">
        <v>51</v>
      </c>
      <c r="C98" s="106" t="s">
        <v>4419</v>
      </c>
      <c r="D98" s="101" t="s">
        <v>4420</v>
      </c>
      <c r="E98" s="101">
        <v>2</v>
      </c>
      <c r="F98" s="101">
        <v>2</v>
      </c>
      <c r="G98" s="23" t="s">
        <v>72</v>
      </c>
    </row>
    <row r="99" spans="1:7" ht="15.75" customHeight="1">
      <c r="A99" s="106" t="s">
        <v>72</v>
      </c>
      <c r="B99" s="106" t="s">
        <v>51</v>
      </c>
      <c r="C99" s="106" t="s">
        <v>4360</v>
      </c>
      <c r="D99" s="101" t="s">
        <v>4421</v>
      </c>
      <c r="E99" s="101" t="s">
        <v>4422</v>
      </c>
      <c r="F99" s="101">
        <v>11.5</v>
      </c>
      <c r="G99" s="23" t="s">
        <v>72</v>
      </c>
    </row>
    <row r="100" spans="1:7" ht="15.75" customHeight="1">
      <c r="A100" s="106" t="s">
        <v>72</v>
      </c>
      <c r="B100" s="106" t="s">
        <v>51</v>
      </c>
      <c r="C100" s="106" t="s">
        <v>4423</v>
      </c>
      <c r="D100" s="101" t="s">
        <v>4418</v>
      </c>
      <c r="E100" s="101" t="s">
        <v>4424</v>
      </c>
      <c r="F100" s="101">
        <v>6.77</v>
      </c>
      <c r="G100" s="23" t="s">
        <v>72</v>
      </c>
    </row>
    <row r="101" spans="1:7" ht="15.75" customHeight="1">
      <c r="A101" s="106" t="s">
        <v>72</v>
      </c>
      <c r="B101" s="106" t="s">
        <v>51</v>
      </c>
      <c r="C101" s="106" t="s">
        <v>4425</v>
      </c>
      <c r="D101" s="101" t="s">
        <v>3854</v>
      </c>
      <c r="E101" s="101">
        <v>18</v>
      </c>
      <c r="F101" s="101">
        <v>35.33</v>
      </c>
      <c r="G101" s="23" t="s">
        <v>72</v>
      </c>
    </row>
    <row r="102" spans="1:7" ht="15.75" customHeight="1">
      <c r="A102" s="106" t="s">
        <v>72</v>
      </c>
      <c r="B102" s="106" t="s">
        <v>51</v>
      </c>
      <c r="C102" s="106" t="s">
        <v>4426</v>
      </c>
      <c r="D102" s="101" t="s">
        <v>4427</v>
      </c>
      <c r="E102" s="101">
        <v>5</v>
      </c>
      <c r="F102" s="101">
        <v>15</v>
      </c>
      <c r="G102" s="23" t="s">
        <v>72</v>
      </c>
    </row>
    <row r="103" spans="1:7" ht="15.75" customHeight="1">
      <c r="A103" s="106" t="s">
        <v>73</v>
      </c>
      <c r="B103" s="106" t="s">
        <v>51</v>
      </c>
      <c r="C103" s="106" t="s">
        <v>4428</v>
      </c>
      <c r="D103" s="101" t="s">
        <v>4429</v>
      </c>
      <c r="E103" s="101" t="s">
        <v>4430</v>
      </c>
      <c r="F103" s="101">
        <v>54</v>
      </c>
      <c r="G103" s="23" t="s">
        <v>73</v>
      </c>
    </row>
    <row r="104" spans="1:7" ht="15.75" customHeight="1">
      <c r="A104" s="106" t="s">
        <v>73</v>
      </c>
      <c r="B104" s="106" t="s">
        <v>51</v>
      </c>
      <c r="C104" s="106" t="s">
        <v>4431</v>
      </c>
      <c r="D104" s="101" t="s">
        <v>4432</v>
      </c>
      <c r="E104" s="101" t="s">
        <v>4433</v>
      </c>
      <c r="F104" s="101">
        <v>36.67</v>
      </c>
      <c r="G104" s="23" t="s">
        <v>73</v>
      </c>
    </row>
    <row r="105" spans="1:7" ht="15.75" customHeight="1">
      <c r="A105" s="106" t="s">
        <v>3563</v>
      </c>
      <c r="B105" s="106" t="s">
        <v>51</v>
      </c>
      <c r="C105" s="106" t="s">
        <v>4428</v>
      </c>
      <c r="D105" s="101" t="s">
        <v>4429</v>
      </c>
      <c r="E105" s="101" t="s">
        <v>4434</v>
      </c>
      <c r="F105" s="101">
        <v>116</v>
      </c>
      <c r="G105" s="23" t="s">
        <v>74</v>
      </c>
    </row>
    <row r="106" spans="1:7" ht="15.75" customHeight="1">
      <c r="A106" s="106" t="s">
        <v>3563</v>
      </c>
      <c r="B106" s="106" t="s">
        <v>51</v>
      </c>
      <c r="C106" s="106" t="s">
        <v>4435</v>
      </c>
      <c r="D106" s="101" t="s">
        <v>3886</v>
      </c>
      <c r="E106" s="101" t="s">
        <v>4436</v>
      </c>
      <c r="F106" s="101">
        <v>15</v>
      </c>
      <c r="G106" s="23" t="s">
        <v>74</v>
      </c>
    </row>
    <row r="107" spans="1:7" ht="15.75" customHeight="1">
      <c r="A107" s="258" t="s">
        <v>1598</v>
      </c>
      <c r="B107" s="258" t="s">
        <v>51</v>
      </c>
      <c r="C107" s="260" t="s">
        <v>4437</v>
      </c>
      <c r="D107" s="258" t="s">
        <v>4335</v>
      </c>
      <c r="E107" s="258">
        <v>60</v>
      </c>
      <c r="F107" s="258">
        <v>60.3</v>
      </c>
      <c r="G107" s="23" t="s">
        <v>75</v>
      </c>
    </row>
    <row r="108" spans="1:7" ht="15.75" customHeight="1">
      <c r="A108" s="106" t="s">
        <v>3927</v>
      </c>
      <c r="B108" s="98" t="s">
        <v>51</v>
      </c>
      <c r="C108" s="106" t="s">
        <v>4438</v>
      </c>
      <c r="D108" s="101" t="s">
        <v>4354</v>
      </c>
      <c r="E108" s="101" t="s">
        <v>4439</v>
      </c>
      <c r="F108" s="101">
        <v>76</v>
      </c>
      <c r="G108" s="23" t="s">
        <v>3931</v>
      </c>
    </row>
    <row r="109" spans="1:7" ht="15.75" customHeight="1">
      <c r="A109" s="106" t="s">
        <v>77</v>
      </c>
      <c r="B109" s="106" t="s">
        <v>51</v>
      </c>
      <c r="C109" s="106" t="s">
        <v>4440</v>
      </c>
      <c r="D109" s="101" t="s">
        <v>4335</v>
      </c>
      <c r="E109" s="101">
        <v>105</v>
      </c>
      <c r="F109" s="101">
        <v>35</v>
      </c>
      <c r="G109" s="23" t="s">
        <v>77</v>
      </c>
    </row>
    <row r="110" spans="1:7" ht="15.75" customHeight="1">
      <c r="A110" s="106" t="s">
        <v>77</v>
      </c>
      <c r="B110" s="106" t="s">
        <v>51</v>
      </c>
      <c r="C110" s="106" t="s">
        <v>4441</v>
      </c>
      <c r="D110" s="101" t="s">
        <v>4335</v>
      </c>
      <c r="E110" s="101">
        <v>105</v>
      </c>
      <c r="F110" s="101">
        <v>9</v>
      </c>
      <c r="G110" s="23" t="s">
        <v>77</v>
      </c>
    </row>
    <row r="111" spans="1:7" ht="15.75" customHeight="1">
      <c r="A111" s="106" t="s">
        <v>77</v>
      </c>
      <c r="B111" s="106" t="s">
        <v>51</v>
      </c>
      <c r="C111" s="106" t="s">
        <v>4442</v>
      </c>
      <c r="D111" s="101" t="s">
        <v>4335</v>
      </c>
      <c r="E111" s="101">
        <v>105</v>
      </c>
      <c r="F111" s="101">
        <v>4</v>
      </c>
      <c r="G111" s="23" t="s">
        <v>77</v>
      </c>
    </row>
    <row r="112" spans="1:7" ht="15.75" customHeight="1">
      <c r="A112" s="106" t="s">
        <v>77</v>
      </c>
      <c r="B112" s="106" t="s">
        <v>51</v>
      </c>
      <c r="C112" s="106" t="s">
        <v>4431</v>
      </c>
      <c r="D112" s="101" t="s">
        <v>4335</v>
      </c>
      <c r="E112" s="101">
        <v>55</v>
      </c>
      <c r="F112" s="101">
        <v>36.67</v>
      </c>
      <c r="G112" s="23" t="s">
        <v>77</v>
      </c>
    </row>
    <row r="113" spans="1:7" ht="15.75" customHeight="1">
      <c r="A113" s="106" t="s">
        <v>3636</v>
      </c>
      <c r="B113" s="106" t="s">
        <v>51</v>
      </c>
      <c r="C113" s="106" t="s">
        <v>4443</v>
      </c>
      <c r="D113" s="101" t="s">
        <v>4335</v>
      </c>
      <c r="E113" s="101" t="s">
        <v>4444</v>
      </c>
      <c r="F113" s="101">
        <v>125</v>
      </c>
      <c r="G113" s="23" t="s">
        <v>3639</v>
      </c>
    </row>
    <row r="114" spans="1:7" ht="15.75" customHeight="1">
      <c r="A114" s="106" t="s">
        <v>3636</v>
      </c>
      <c r="B114" s="106" t="s">
        <v>51</v>
      </c>
      <c r="C114" s="106" t="s">
        <v>4443</v>
      </c>
      <c r="D114" s="101" t="s">
        <v>4393</v>
      </c>
      <c r="E114" s="101" t="s">
        <v>4445</v>
      </c>
      <c r="F114" s="101">
        <v>49</v>
      </c>
      <c r="G114" s="23" t="s">
        <v>3639</v>
      </c>
    </row>
    <row r="115" spans="1:7" ht="15.75" customHeight="1">
      <c r="A115" s="106" t="s">
        <v>3636</v>
      </c>
      <c r="B115" s="106" t="s">
        <v>51</v>
      </c>
      <c r="C115" s="106" t="s">
        <v>4446</v>
      </c>
      <c r="D115" s="101" t="s">
        <v>4351</v>
      </c>
      <c r="E115" s="101" t="s">
        <v>4447</v>
      </c>
      <c r="F115" s="101">
        <v>11</v>
      </c>
      <c r="G115" s="23" t="s">
        <v>3639</v>
      </c>
    </row>
    <row r="116" spans="1:7" ht="15.75" customHeight="1">
      <c r="A116" s="106" t="s">
        <v>3636</v>
      </c>
      <c r="B116" s="106" t="s">
        <v>51</v>
      </c>
      <c r="C116" s="106" t="s">
        <v>4448</v>
      </c>
      <c r="D116" s="101" t="s">
        <v>3854</v>
      </c>
      <c r="E116" s="101" t="s">
        <v>4449</v>
      </c>
      <c r="F116" s="101">
        <v>2</v>
      </c>
      <c r="G116" s="23" t="s">
        <v>3639</v>
      </c>
    </row>
    <row r="117" spans="1:7" ht="15.75" customHeight="1">
      <c r="A117" s="106" t="s">
        <v>3958</v>
      </c>
      <c r="B117" s="106" t="s">
        <v>51</v>
      </c>
      <c r="C117" s="106" t="s">
        <v>4450</v>
      </c>
      <c r="D117" s="101" t="s">
        <v>4451</v>
      </c>
      <c r="E117" s="101">
        <v>41</v>
      </c>
      <c r="F117" s="101">
        <v>41</v>
      </c>
      <c r="G117" s="23" t="s">
        <v>80</v>
      </c>
    </row>
    <row r="118" spans="1:7" ht="15.75" customHeight="1">
      <c r="A118" s="106" t="s">
        <v>3958</v>
      </c>
      <c r="B118" s="106" t="s">
        <v>51</v>
      </c>
      <c r="C118" s="106" t="s">
        <v>4450</v>
      </c>
      <c r="D118" s="101" t="s">
        <v>4451</v>
      </c>
      <c r="E118" s="101">
        <v>41</v>
      </c>
      <c r="F118" s="101">
        <v>41</v>
      </c>
      <c r="G118" s="23" t="s">
        <v>80</v>
      </c>
    </row>
    <row r="119" spans="1:7" ht="15.75" customHeight="1">
      <c r="A119" s="95" t="s">
        <v>3958</v>
      </c>
      <c r="B119" s="95" t="s">
        <v>51</v>
      </c>
      <c r="C119" s="95" t="s">
        <v>4452</v>
      </c>
      <c r="D119" s="70" t="s">
        <v>4451</v>
      </c>
      <c r="E119" s="70">
        <v>10</v>
      </c>
      <c r="F119" s="70">
        <v>10.25</v>
      </c>
      <c r="G119" s="23" t="s">
        <v>80</v>
      </c>
    </row>
    <row r="120" spans="1:7" ht="15.75" customHeight="1">
      <c r="A120" s="95" t="s">
        <v>3958</v>
      </c>
      <c r="B120" s="95" t="s">
        <v>51</v>
      </c>
      <c r="C120" s="95" t="s">
        <v>4344</v>
      </c>
      <c r="D120" s="70" t="s">
        <v>4451</v>
      </c>
      <c r="E120" s="70">
        <v>4</v>
      </c>
      <c r="F120" s="70">
        <v>4.0999999999999996</v>
      </c>
      <c r="G120" s="23" t="s">
        <v>80</v>
      </c>
    </row>
    <row r="121" spans="1:7" ht="15.75" customHeight="1">
      <c r="A121" s="95" t="s">
        <v>3966</v>
      </c>
      <c r="B121" s="95" t="s">
        <v>51</v>
      </c>
      <c r="C121" s="95" t="s">
        <v>4453</v>
      </c>
      <c r="D121" s="70" t="s">
        <v>4335</v>
      </c>
      <c r="E121" s="70" t="s">
        <v>4454</v>
      </c>
      <c r="F121" s="70">
        <v>126.45</v>
      </c>
      <c r="G121" s="23" t="s">
        <v>81</v>
      </c>
    </row>
    <row r="122" spans="1:7" ht="15.75" customHeight="1">
      <c r="A122" s="95" t="s">
        <v>3966</v>
      </c>
      <c r="B122" s="95" t="s">
        <v>51</v>
      </c>
      <c r="C122" s="95" t="s">
        <v>4455</v>
      </c>
      <c r="D122" s="70" t="s">
        <v>4335</v>
      </c>
      <c r="E122" s="70" t="s">
        <v>4456</v>
      </c>
      <c r="F122" s="70">
        <v>1</v>
      </c>
      <c r="G122" s="23" t="s">
        <v>81</v>
      </c>
    </row>
    <row r="123" spans="1:7" ht="15.75" customHeight="1">
      <c r="A123" s="106" t="s">
        <v>82</v>
      </c>
      <c r="B123" s="106" t="s">
        <v>51</v>
      </c>
      <c r="C123" s="106" t="s">
        <v>4417</v>
      </c>
      <c r="D123" s="101" t="s">
        <v>4418</v>
      </c>
      <c r="E123" s="101">
        <v>40</v>
      </c>
      <c r="F123" s="101">
        <v>40.659999999999997</v>
      </c>
      <c r="G123" s="23" t="s">
        <v>82</v>
      </c>
    </row>
    <row r="124" spans="1:7" ht="15.75" customHeight="1">
      <c r="A124" s="106" t="s">
        <v>82</v>
      </c>
      <c r="B124" s="106" t="s">
        <v>51</v>
      </c>
      <c r="C124" s="106" t="s">
        <v>4360</v>
      </c>
      <c r="D124" s="101" t="s">
        <v>4418</v>
      </c>
      <c r="E124" s="101">
        <v>10</v>
      </c>
      <c r="F124" s="101">
        <v>10.16</v>
      </c>
      <c r="G124" s="23" t="s">
        <v>82</v>
      </c>
    </row>
    <row r="125" spans="1:7" ht="15.75" customHeight="1">
      <c r="A125" s="106" t="s">
        <v>82</v>
      </c>
      <c r="B125" s="106" t="s">
        <v>51</v>
      </c>
      <c r="C125" s="106" t="s">
        <v>4423</v>
      </c>
      <c r="D125" s="101" t="s">
        <v>4418</v>
      </c>
      <c r="E125" s="101">
        <v>4</v>
      </c>
      <c r="F125" s="101">
        <v>4.0599999999999996</v>
      </c>
      <c r="G125" s="23" t="s">
        <v>82</v>
      </c>
    </row>
    <row r="126" spans="1:7" ht="15.75" customHeight="1">
      <c r="A126" s="106" t="s">
        <v>82</v>
      </c>
      <c r="B126" s="106" t="s">
        <v>51</v>
      </c>
      <c r="C126" s="106" t="s">
        <v>4457</v>
      </c>
      <c r="D126" s="101" t="s">
        <v>4418</v>
      </c>
      <c r="E126" s="101">
        <v>1</v>
      </c>
      <c r="F126" s="101">
        <v>1</v>
      </c>
      <c r="G126" s="23" t="s">
        <v>82</v>
      </c>
    </row>
    <row r="127" spans="1:7" ht="15.75" customHeight="1">
      <c r="A127" s="106" t="s">
        <v>82</v>
      </c>
      <c r="B127" s="106" t="s">
        <v>51</v>
      </c>
      <c r="C127" s="106" t="s">
        <v>4458</v>
      </c>
      <c r="D127" s="101" t="s">
        <v>4418</v>
      </c>
      <c r="E127" s="101">
        <v>2</v>
      </c>
      <c r="F127" s="101">
        <v>2</v>
      </c>
      <c r="G127" s="23" t="s">
        <v>82</v>
      </c>
    </row>
    <row r="128" spans="1:7" ht="15.75" customHeight="1">
      <c r="A128" s="106" t="s">
        <v>3656</v>
      </c>
      <c r="B128" s="106" t="s">
        <v>4459</v>
      </c>
      <c r="C128" s="106" t="s">
        <v>4450</v>
      </c>
      <c r="D128" s="101" t="s">
        <v>4451</v>
      </c>
      <c r="E128" s="101">
        <v>54</v>
      </c>
      <c r="F128" s="101">
        <v>54</v>
      </c>
      <c r="G128" s="23" t="s">
        <v>83</v>
      </c>
    </row>
    <row r="129" spans="1:7" ht="15.75" customHeight="1">
      <c r="A129" s="106" t="s">
        <v>3656</v>
      </c>
      <c r="B129" s="106" t="s">
        <v>4459</v>
      </c>
      <c r="C129" s="106" t="s">
        <v>4450</v>
      </c>
      <c r="D129" s="101" t="s">
        <v>4451</v>
      </c>
      <c r="E129" s="101">
        <v>54</v>
      </c>
      <c r="F129" s="101">
        <v>54</v>
      </c>
      <c r="G129" s="23" t="s">
        <v>83</v>
      </c>
    </row>
    <row r="130" spans="1:7" ht="15.75" customHeight="1">
      <c r="A130" s="106" t="s">
        <v>3656</v>
      </c>
      <c r="B130" s="106" t="s">
        <v>4459</v>
      </c>
      <c r="C130" s="106" t="s">
        <v>4452</v>
      </c>
      <c r="D130" s="101" t="s">
        <v>4451</v>
      </c>
      <c r="E130" s="101">
        <v>14</v>
      </c>
      <c r="F130" s="101">
        <v>13.5</v>
      </c>
      <c r="G130" s="23" t="s">
        <v>83</v>
      </c>
    </row>
    <row r="131" spans="1:7" ht="15.75" customHeight="1">
      <c r="A131" s="106" t="s">
        <v>3656</v>
      </c>
      <c r="B131" s="106" t="s">
        <v>4459</v>
      </c>
      <c r="C131" s="106" t="s">
        <v>4344</v>
      </c>
      <c r="D131" s="101" t="s">
        <v>4451</v>
      </c>
      <c r="E131" s="101">
        <v>5</v>
      </c>
      <c r="F131" s="101">
        <v>5.4</v>
      </c>
      <c r="G131" s="23" t="s">
        <v>83</v>
      </c>
    </row>
    <row r="132" spans="1:7" ht="15.75" customHeight="1">
      <c r="A132" s="106" t="s">
        <v>3656</v>
      </c>
      <c r="B132" s="106" t="s">
        <v>4459</v>
      </c>
      <c r="C132" s="106" t="s">
        <v>4460</v>
      </c>
      <c r="D132" s="101" t="s">
        <v>4451</v>
      </c>
      <c r="E132" s="101">
        <v>1</v>
      </c>
      <c r="F132" s="101">
        <v>1.33</v>
      </c>
      <c r="G132" s="23" t="s">
        <v>83</v>
      </c>
    </row>
    <row r="133" spans="1:7" ht="15.75" customHeight="1">
      <c r="A133" s="106" t="s">
        <v>3656</v>
      </c>
      <c r="B133" s="106" t="s">
        <v>4461</v>
      </c>
      <c r="C133" s="106" t="s">
        <v>4462</v>
      </c>
      <c r="D133" s="101" t="s">
        <v>4451</v>
      </c>
      <c r="E133" s="101">
        <v>37</v>
      </c>
      <c r="F133" s="101">
        <v>36.67</v>
      </c>
      <c r="G133" s="23" t="s">
        <v>83</v>
      </c>
    </row>
    <row r="134" spans="1:7" ht="15.75" customHeight="1">
      <c r="A134" s="95" t="s">
        <v>3666</v>
      </c>
      <c r="B134" s="95" t="s">
        <v>51</v>
      </c>
      <c r="C134" s="95" t="s">
        <v>4463</v>
      </c>
      <c r="D134" s="70" t="s">
        <v>4464</v>
      </c>
      <c r="E134" s="70" t="s">
        <v>4465</v>
      </c>
      <c r="F134" s="70">
        <v>134</v>
      </c>
      <c r="G134" s="23" t="s">
        <v>1675</v>
      </c>
    </row>
    <row r="135" spans="1:7" ht="15.75" customHeight="1">
      <c r="A135" s="95" t="s">
        <v>88</v>
      </c>
      <c r="B135" s="95" t="s">
        <v>89</v>
      </c>
      <c r="C135" s="95" t="s">
        <v>4394</v>
      </c>
      <c r="D135" s="70" t="s">
        <v>4335</v>
      </c>
      <c r="E135" s="70">
        <v>309</v>
      </c>
      <c r="F135" s="70">
        <v>309</v>
      </c>
      <c r="G135" s="23" t="s">
        <v>88</v>
      </c>
    </row>
    <row r="136" spans="1:7" ht="15.75" customHeight="1">
      <c r="A136" s="95" t="s">
        <v>88</v>
      </c>
      <c r="B136" s="95" t="s">
        <v>89</v>
      </c>
      <c r="C136" s="95" t="s">
        <v>4466</v>
      </c>
      <c r="D136" s="70" t="s">
        <v>4335</v>
      </c>
      <c r="E136" s="70">
        <v>77.25</v>
      </c>
      <c r="F136" s="70">
        <v>77.25</v>
      </c>
      <c r="G136" s="23" t="s">
        <v>88</v>
      </c>
    </row>
    <row r="137" spans="1:7" ht="15.75" customHeight="1">
      <c r="A137" s="95" t="s">
        <v>88</v>
      </c>
      <c r="B137" s="95" t="s">
        <v>89</v>
      </c>
      <c r="C137" s="95" t="s">
        <v>4467</v>
      </c>
      <c r="D137" s="70" t="s">
        <v>4335</v>
      </c>
      <c r="E137" s="70">
        <v>110</v>
      </c>
      <c r="F137" s="70">
        <v>110</v>
      </c>
      <c r="G137" s="23" t="s">
        <v>88</v>
      </c>
    </row>
    <row r="138" spans="1:7" ht="15.75" customHeight="1">
      <c r="A138" s="95" t="s">
        <v>91</v>
      </c>
      <c r="B138" s="95" t="s">
        <v>89</v>
      </c>
      <c r="C138" s="95" t="s">
        <v>4468</v>
      </c>
      <c r="D138" s="70" t="s">
        <v>4354</v>
      </c>
      <c r="E138" s="70">
        <v>58.3</v>
      </c>
      <c r="F138" s="70">
        <v>58.3</v>
      </c>
      <c r="G138" s="23" t="s">
        <v>484</v>
      </c>
    </row>
    <row r="139" spans="1:7" ht="15.75" customHeight="1">
      <c r="A139" s="95" t="s">
        <v>91</v>
      </c>
      <c r="B139" s="95" t="s">
        <v>89</v>
      </c>
      <c r="C139" s="95" t="s">
        <v>4395</v>
      </c>
      <c r="D139" s="70" t="s">
        <v>4354</v>
      </c>
      <c r="E139" s="70">
        <v>52.66</v>
      </c>
      <c r="F139" s="70">
        <v>52.66</v>
      </c>
      <c r="G139" s="23" t="s">
        <v>484</v>
      </c>
    </row>
    <row r="140" spans="1:7" ht="15.75" customHeight="1">
      <c r="A140" s="95" t="s">
        <v>91</v>
      </c>
      <c r="B140" s="95" t="s">
        <v>89</v>
      </c>
      <c r="C140" s="95" t="s">
        <v>4466</v>
      </c>
      <c r="D140" s="70" t="s">
        <v>4354</v>
      </c>
      <c r="E140" s="70">
        <v>14.5</v>
      </c>
      <c r="F140" s="70">
        <v>14.5</v>
      </c>
      <c r="G140" s="23" t="s">
        <v>484</v>
      </c>
    </row>
    <row r="141" spans="1:7" ht="15.75" customHeight="1">
      <c r="A141" s="95" t="s">
        <v>91</v>
      </c>
      <c r="B141" s="95" t="s">
        <v>89</v>
      </c>
      <c r="C141" s="95" t="s">
        <v>4469</v>
      </c>
      <c r="D141" s="70" t="s">
        <v>4354</v>
      </c>
      <c r="E141" s="70">
        <v>5.8</v>
      </c>
      <c r="F141" s="70">
        <v>5.8</v>
      </c>
      <c r="G141" s="23" t="s">
        <v>484</v>
      </c>
    </row>
    <row r="142" spans="1:7" ht="15.75" customHeight="1">
      <c r="A142" s="95" t="s">
        <v>91</v>
      </c>
      <c r="B142" s="95" t="s">
        <v>89</v>
      </c>
      <c r="C142" s="95" t="s">
        <v>4470</v>
      </c>
      <c r="D142" s="70" t="s">
        <v>4354</v>
      </c>
      <c r="E142" s="70">
        <v>94</v>
      </c>
      <c r="F142" s="70">
        <v>94</v>
      </c>
      <c r="G142" s="23" t="s">
        <v>484</v>
      </c>
    </row>
    <row r="143" spans="1:7" ht="15.75" customHeight="1">
      <c r="A143" s="95" t="s">
        <v>91</v>
      </c>
      <c r="B143" s="95" t="s">
        <v>89</v>
      </c>
      <c r="C143" s="95" t="s">
        <v>4471</v>
      </c>
      <c r="D143" s="70" t="s">
        <v>4354</v>
      </c>
      <c r="E143" s="70">
        <v>48.66</v>
      </c>
      <c r="F143" s="70">
        <v>48.66</v>
      </c>
      <c r="G143" s="23" t="s">
        <v>484</v>
      </c>
    </row>
    <row r="144" spans="1:7" ht="15.75" customHeight="1">
      <c r="A144" s="95" t="s">
        <v>91</v>
      </c>
      <c r="B144" s="95" t="s">
        <v>89</v>
      </c>
      <c r="C144" s="95" t="s">
        <v>4472</v>
      </c>
      <c r="D144" s="70" t="s">
        <v>4354</v>
      </c>
      <c r="E144" s="70">
        <v>40</v>
      </c>
      <c r="F144" s="70">
        <v>40</v>
      </c>
      <c r="G144" s="23" t="s">
        <v>484</v>
      </c>
    </row>
    <row r="145" spans="1:7" ht="15.75" customHeight="1">
      <c r="A145" s="95" t="s">
        <v>93</v>
      </c>
      <c r="B145" s="95" t="s">
        <v>89</v>
      </c>
      <c r="C145" s="95" t="s">
        <v>4468</v>
      </c>
      <c r="D145" s="70" t="s">
        <v>4354</v>
      </c>
      <c r="E145" s="70">
        <v>80</v>
      </c>
      <c r="F145" s="70">
        <v>80</v>
      </c>
      <c r="G145" s="23" t="s">
        <v>93</v>
      </c>
    </row>
    <row r="146" spans="1:7" ht="15.75" customHeight="1">
      <c r="A146" s="95" t="s">
        <v>93</v>
      </c>
      <c r="B146" s="95" t="s">
        <v>89</v>
      </c>
      <c r="C146" s="95" t="s">
        <v>4466</v>
      </c>
      <c r="D146" s="70" t="s">
        <v>4354</v>
      </c>
      <c r="E146" s="70">
        <v>17.5</v>
      </c>
      <c r="F146" s="70">
        <v>17.5</v>
      </c>
      <c r="G146" s="23" t="s">
        <v>93</v>
      </c>
    </row>
    <row r="147" spans="1:7" ht="15.75" customHeight="1">
      <c r="A147" s="95" t="s">
        <v>93</v>
      </c>
      <c r="B147" s="95" t="s">
        <v>89</v>
      </c>
      <c r="C147" s="95" t="s">
        <v>4469</v>
      </c>
      <c r="D147" s="70" t="s">
        <v>4354</v>
      </c>
      <c r="E147" s="70">
        <v>7</v>
      </c>
      <c r="F147" s="70">
        <v>7</v>
      </c>
      <c r="G147" s="23" t="s">
        <v>93</v>
      </c>
    </row>
    <row r="148" spans="1:7" ht="15.75" customHeight="1">
      <c r="A148" s="95" t="s">
        <v>4125</v>
      </c>
      <c r="B148" s="95" t="s">
        <v>89</v>
      </c>
      <c r="C148" s="95" t="s">
        <v>4468</v>
      </c>
      <c r="D148" s="70" t="s">
        <v>4354</v>
      </c>
      <c r="E148" s="70">
        <v>337</v>
      </c>
      <c r="F148" s="70">
        <v>337</v>
      </c>
      <c r="G148" s="23" t="s">
        <v>493</v>
      </c>
    </row>
    <row r="149" spans="1:7" ht="15.75" customHeight="1">
      <c r="A149" s="95" t="s">
        <v>4125</v>
      </c>
      <c r="B149" s="95" t="s">
        <v>89</v>
      </c>
      <c r="C149" s="95" t="s">
        <v>4466</v>
      </c>
      <c r="D149" s="70" t="s">
        <v>4354</v>
      </c>
      <c r="E149" s="70">
        <v>84.25</v>
      </c>
      <c r="F149" s="70">
        <v>84.25</v>
      </c>
      <c r="G149" s="23" t="s">
        <v>493</v>
      </c>
    </row>
    <row r="150" spans="1:7" ht="15.75" customHeight="1">
      <c r="A150" s="95" t="s">
        <v>4125</v>
      </c>
      <c r="B150" s="95" t="s">
        <v>89</v>
      </c>
      <c r="C150" s="95" t="s">
        <v>4469</v>
      </c>
      <c r="D150" s="70" t="s">
        <v>4354</v>
      </c>
      <c r="E150" s="70">
        <v>33.700000000000003</v>
      </c>
      <c r="F150" s="70">
        <v>33.700000000000003</v>
      </c>
      <c r="G150" s="23" t="s">
        <v>493</v>
      </c>
    </row>
    <row r="151" spans="1:7" ht="15.75" customHeight="1">
      <c r="A151" s="95" t="s">
        <v>4125</v>
      </c>
      <c r="B151" s="95" t="s">
        <v>89</v>
      </c>
      <c r="C151" s="95" t="s">
        <v>4470</v>
      </c>
      <c r="D151" s="70" t="s">
        <v>4354</v>
      </c>
      <c r="E151" s="70">
        <v>186</v>
      </c>
      <c r="F151" s="70">
        <v>186</v>
      </c>
      <c r="G151" s="23" t="s">
        <v>493</v>
      </c>
    </row>
    <row r="152" spans="1:7" ht="15.75" customHeight="1">
      <c r="A152" s="95" t="s">
        <v>4310</v>
      </c>
      <c r="B152" s="95" t="s">
        <v>89</v>
      </c>
      <c r="C152" s="95" t="s">
        <v>4473</v>
      </c>
      <c r="D152" s="70" t="s">
        <v>4335</v>
      </c>
      <c r="E152" s="70">
        <v>62</v>
      </c>
      <c r="F152" s="70">
        <v>62</v>
      </c>
      <c r="G152" s="23" t="s">
        <v>495</v>
      </c>
    </row>
    <row r="153" spans="1:7" ht="15.75" customHeight="1">
      <c r="A153" s="95" t="s">
        <v>4310</v>
      </c>
      <c r="B153" s="95" t="s">
        <v>89</v>
      </c>
      <c r="C153" s="95" t="s">
        <v>4474</v>
      </c>
      <c r="D153" s="70" t="s">
        <v>4335</v>
      </c>
      <c r="E153" s="70">
        <v>20</v>
      </c>
      <c r="F153" s="70">
        <v>20</v>
      </c>
      <c r="G153" s="23" t="s">
        <v>495</v>
      </c>
    </row>
    <row r="154" spans="1:7" ht="15.75" customHeight="1">
      <c r="A154" s="95" t="s">
        <v>4310</v>
      </c>
      <c r="B154" s="95" t="s">
        <v>89</v>
      </c>
      <c r="C154" s="95" t="s">
        <v>4356</v>
      </c>
      <c r="D154" s="70" t="s">
        <v>4335</v>
      </c>
      <c r="E154" s="70">
        <v>15.5</v>
      </c>
      <c r="F154" s="70">
        <v>15.5</v>
      </c>
      <c r="G154" s="23" t="s">
        <v>495</v>
      </c>
    </row>
    <row r="155" spans="1:7" ht="15.75" customHeight="1">
      <c r="A155" s="95" t="s">
        <v>4310</v>
      </c>
      <c r="B155" s="95" t="s">
        <v>89</v>
      </c>
      <c r="C155" s="95" t="s">
        <v>4357</v>
      </c>
      <c r="D155" s="70" t="s">
        <v>4335</v>
      </c>
      <c r="E155" s="70">
        <v>6.2</v>
      </c>
      <c r="F155" s="70">
        <v>6.2</v>
      </c>
      <c r="G155" s="23" t="s">
        <v>495</v>
      </c>
    </row>
    <row r="156" spans="1:7" ht="15.75" customHeight="1">
      <c r="A156" s="95" t="s">
        <v>96</v>
      </c>
      <c r="B156" s="95" t="s">
        <v>89</v>
      </c>
      <c r="C156" s="95" t="s">
        <v>4468</v>
      </c>
      <c r="D156" s="70" t="s">
        <v>4354</v>
      </c>
      <c r="E156" s="70">
        <v>102</v>
      </c>
      <c r="F156" s="70">
        <v>102</v>
      </c>
      <c r="G156" s="23" t="s">
        <v>96</v>
      </c>
    </row>
    <row r="157" spans="1:7" ht="15.75" customHeight="1">
      <c r="A157" s="95" t="s">
        <v>96</v>
      </c>
      <c r="B157" s="95" t="s">
        <v>89</v>
      </c>
      <c r="C157" s="95" t="s">
        <v>4475</v>
      </c>
      <c r="D157" s="70" t="s">
        <v>4354</v>
      </c>
      <c r="E157" s="70">
        <v>20</v>
      </c>
      <c r="F157" s="70">
        <v>20</v>
      </c>
      <c r="G157" s="23" t="s">
        <v>96</v>
      </c>
    </row>
    <row r="158" spans="1:7" ht="15.75" customHeight="1">
      <c r="A158" s="95" t="s">
        <v>96</v>
      </c>
      <c r="B158" s="95" t="s">
        <v>89</v>
      </c>
      <c r="C158" s="95" t="s">
        <v>4476</v>
      </c>
      <c r="D158" s="70" t="s">
        <v>4354</v>
      </c>
      <c r="E158" s="70">
        <v>49</v>
      </c>
      <c r="F158" s="70">
        <v>48.66</v>
      </c>
      <c r="G158" s="23" t="s">
        <v>96</v>
      </c>
    </row>
    <row r="159" spans="1:7" ht="15.75" customHeight="1">
      <c r="A159" s="95" t="s">
        <v>96</v>
      </c>
      <c r="B159" s="95" t="s">
        <v>89</v>
      </c>
      <c r="C159" s="95" t="s">
        <v>4472</v>
      </c>
      <c r="D159" s="70" t="s">
        <v>4354</v>
      </c>
      <c r="E159" s="70">
        <v>43</v>
      </c>
      <c r="F159" s="70">
        <v>43</v>
      </c>
      <c r="G159" s="23" t="s">
        <v>96</v>
      </c>
    </row>
    <row r="160" spans="1:7" ht="15.75" customHeight="1">
      <c r="A160" s="95" t="s">
        <v>97</v>
      </c>
      <c r="B160" s="95" t="s">
        <v>89</v>
      </c>
      <c r="C160" s="95" t="s">
        <v>4477</v>
      </c>
      <c r="D160" s="70" t="s">
        <v>4335</v>
      </c>
      <c r="E160" s="70">
        <v>120</v>
      </c>
      <c r="F160" s="70">
        <v>120</v>
      </c>
      <c r="G160" s="23" t="s">
        <v>97</v>
      </c>
    </row>
    <row r="161" spans="1:7" ht="15.75" customHeight="1">
      <c r="A161" s="95" t="s">
        <v>97</v>
      </c>
      <c r="B161" s="95" t="s">
        <v>89</v>
      </c>
      <c r="C161" s="95" t="s">
        <v>4478</v>
      </c>
      <c r="D161" s="70" t="s">
        <v>4335</v>
      </c>
      <c r="E161" s="70">
        <v>74</v>
      </c>
      <c r="F161" s="70">
        <v>74</v>
      </c>
      <c r="G161" s="23" t="s">
        <v>97</v>
      </c>
    </row>
    <row r="162" spans="1:7" ht="15.75" customHeight="1">
      <c r="A162" s="95" t="s">
        <v>98</v>
      </c>
      <c r="B162" s="95" t="s">
        <v>89</v>
      </c>
      <c r="C162" s="95" t="s">
        <v>4468</v>
      </c>
      <c r="D162" s="70" t="s">
        <v>4354</v>
      </c>
      <c r="E162" s="70">
        <v>82</v>
      </c>
      <c r="F162" s="70">
        <v>82</v>
      </c>
      <c r="G162" s="23" t="s">
        <v>98</v>
      </c>
    </row>
    <row r="163" spans="1:7" ht="15.75" customHeight="1">
      <c r="A163" s="95" t="s">
        <v>98</v>
      </c>
      <c r="B163" s="95" t="s">
        <v>89</v>
      </c>
      <c r="C163" s="95" t="s">
        <v>4479</v>
      </c>
      <c r="D163" s="70" t="s">
        <v>4354</v>
      </c>
      <c r="E163" s="70">
        <v>23.33</v>
      </c>
      <c r="F163" s="70">
        <v>23.33</v>
      </c>
      <c r="G163" s="23" t="s">
        <v>98</v>
      </c>
    </row>
    <row r="164" spans="1:7" ht="15.75" customHeight="1">
      <c r="A164" s="95" t="s">
        <v>99</v>
      </c>
      <c r="B164" s="95" t="s">
        <v>89</v>
      </c>
      <c r="C164" s="95" t="s">
        <v>4468</v>
      </c>
      <c r="D164" s="70" t="s">
        <v>4354</v>
      </c>
      <c r="E164" s="70">
        <v>130.66</v>
      </c>
      <c r="F164" s="70">
        <v>130.66</v>
      </c>
      <c r="G164" s="23" t="s">
        <v>99</v>
      </c>
    </row>
    <row r="165" spans="1:7" ht="15.75" customHeight="1">
      <c r="A165" s="95" t="s">
        <v>99</v>
      </c>
      <c r="B165" s="95" t="s">
        <v>89</v>
      </c>
      <c r="C165" s="95" t="s">
        <v>4466</v>
      </c>
      <c r="D165" s="70" t="s">
        <v>4354</v>
      </c>
      <c r="E165" s="70">
        <v>22.33</v>
      </c>
      <c r="F165" s="70">
        <v>22.33</v>
      </c>
      <c r="G165" s="23" t="s">
        <v>99</v>
      </c>
    </row>
    <row r="166" spans="1:7" ht="15.75" customHeight="1">
      <c r="A166" s="95" t="s">
        <v>99</v>
      </c>
      <c r="B166" s="95" t="s">
        <v>89</v>
      </c>
      <c r="C166" s="95" t="s">
        <v>4469</v>
      </c>
      <c r="D166" s="70" t="s">
        <v>4354</v>
      </c>
      <c r="E166" s="70">
        <v>8.93</v>
      </c>
      <c r="F166" s="70">
        <v>8.93</v>
      </c>
      <c r="G166" s="23" t="s">
        <v>99</v>
      </c>
    </row>
    <row r="167" spans="1:7" ht="15.75" customHeight="1">
      <c r="A167" s="95" t="s">
        <v>99</v>
      </c>
      <c r="B167" s="95" t="s">
        <v>89</v>
      </c>
      <c r="C167" s="95" t="s">
        <v>4470</v>
      </c>
      <c r="D167" s="70" t="s">
        <v>4354</v>
      </c>
      <c r="E167" s="70">
        <v>96</v>
      </c>
      <c r="F167" s="70">
        <v>96</v>
      </c>
      <c r="G167" s="23" t="s">
        <v>99</v>
      </c>
    </row>
    <row r="168" spans="1:7" ht="15.75" customHeight="1">
      <c r="A168" s="95" t="s">
        <v>99</v>
      </c>
      <c r="B168" s="95" t="s">
        <v>89</v>
      </c>
      <c r="C168" s="95" t="s">
        <v>4471</v>
      </c>
      <c r="D168" s="70" t="s">
        <v>4354</v>
      </c>
      <c r="E168" s="70">
        <v>48.66</v>
      </c>
      <c r="F168" s="70">
        <v>48.66</v>
      </c>
      <c r="G168" s="23" t="s">
        <v>99</v>
      </c>
    </row>
    <row r="169" spans="1:7" ht="15.75" customHeight="1">
      <c r="A169" s="95" t="s">
        <v>99</v>
      </c>
      <c r="B169" s="95" t="s">
        <v>89</v>
      </c>
      <c r="C169" s="95" t="s">
        <v>4472</v>
      </c>
      <c r="D169" s="70" t="s">
        <v>4354</v>
      </c>
      <c r="E169" s="70">
        <v>43</v>
      </c>
      <c r="F169" s="70">
        <v>43</v>
      </c>
      <c r="G169" s="23" t="s">
        <v>99</v>
      </c>
    </row>
    <row r="170" spans="1:7" ht="15.75" customHeight="1">
      <c r="A170" s="95" t="s">
        <v>2432</v>
      </c>
      <c r="B170" s="95" t="s">
        <v>89</v>
      </c>
      <c r="C170" s="95" t="s">
        <v>4480</v>
      </c>
      <c r="D170" s="70" t="s">
        <v>4335</v>
      </c>
      <c r="E170" s="70">
        <v>40</v>
      </c>
      <c r="F170" s="70">
        <v>40</v>
      </c>
      <c r="G170" s="23" t="s">
        <v>100</v>
      </c>
    </row>
    <row r="171" spans="1:7" ht="15.75" customHeight="1">
      <c r="A171" s="95" t="s">
        <v>2432</v>
      </c>
      <c r="B171" s="95" t="s">
        <v>89</v>
      </c>
      <c r="C171" s="95" t="s">
        <v>4481</v>
      </c>
      <c r="D171" s="70" t="s">
        <v>4335</v>
      </c>
      <c r="E171" s="70">
        <v>5.33</v>
      </c>
      <c r="F171" s="70">
        <v>5.33</v>
      </c>
      <c r="G171" s="23" t="s">
        <v>100</v>
      </c>
    </row>
    <row r="172" spans="1:7" ht="15.75" customHeight="1">
      <c r="A172" s="95" t="s">
        <v>101</v>
      </c>
      <c r="B172" s="95" t="s">
        <v>89</v>
      </c>
      <c r="C172" s="95" t="s">
        <v>4482</v>
      </c>
      <c r="D172" s="70" t="s">
        <v>4354</v>
      </c>
      <c r="E172" s="70">
        <v>131</v>
      </c>
      <c r="F172" s="70">
        <v>131</v>
      </c>
      <c r="G172" s="23" t="s">
        <v>101</v>
      </c>
    </row>
    <row r="173" spans="1:7" ht="15.75" customHeight="1">
      <c r="A173" s="95" t="s">
        <v>2443</v>
      </c>
      <c r="B173" s="95" t="s">
        <v>89</v>
      </c>
      <c r="C173" s="95" t="s">
        <v>4339</v>
      </c>
      <c r="D173" s="70" t="s">
        <v>4335</v>
      </c>
      <c r="E173" s="70">
        <v>162.66</v>
      </c>
      <c r="F173" s="70">
        <v>162.66</v>
      </c>
      <c r="G173" s="23" t="s">
        <v>103</v>
      </c>
    </row>
    <row r="174" spans="1:7" ht="15.75" customHeight="1">
      <c r="A174" s="95" t="s">
        <v>2443</v>
      </c>
      <c r="B174" s="95" t="s">
        <v>89</v>
      </c>
      <c r="C174" s="95" t="s">
        <v>4483</v>
      </c>
      <c r="D174" s="70" t="s">
        <v>4335</v>
      </c>
      <c r="E174" s="70">
        <v>40.659999999999997</v>
      </c>
      <c r="F174" s="70">
        <v>40.659999999999997</v>
      </c>
      <c r="G174" s="23" t="s">
        <v>103</v>
      </c>
    </row>
    <row r="175" spans="1:7" ht="15.75" customHeight="1">
      <c r="A175" s="95" t="s">
        <v>2443</v>
      </c>
      <c r="B175" s="95" t="s">
        <v>89</v>
      </c>
      <c r="C175" s="95" t="s">
        <v>4484</v>
      </c>
      <c r="D175" s="70" t="s">
        <v>4335</v>
      </c>
      <c r="E175" s="70">
        <v>16.260000000000002</v>
      </c>
      <c r="F175" s="70">
        <v>16.260000000000002</v>
      </c>
      <c r="G175" s="23" t="s">
        <v>103</v>
      </c>
    </row>
    <row r="176" spans="1:7" ht="15.75" customHeight="1">
      <c r="A176" s="95" t="s">
        <v>2443</v>
      </c>
      <c r="B176" s="95" t="s">
        <v>89</v>
      </c>
      <c r="C176" s="95" t="s">
        <v>4485</v>
      </c>
      <c r="D176" s="70" t="s">
        <v>4335</v>
      </c>
      <c r="E176" s="70">
        <v>6.66</v>
      </c>
      <c r="F176" s="70">
        <v>6.66</v>
      </c>
      <c r="G176" s="23" t="s">
        <v>103</v>
      </c>
    </row>
    <row r="177" spans="1:7" ht="15.75" customHeight="1">
      <c r="A177" s="95" t="s">
        <v>104</v>
      </c>
      <c r="B177" s="95" t="s">
        <v>89</v>
      </c>
      <c r="C177" s="95" t="s">
        <v>4394</v>
      </c>
      <c r="D177" s="70" t="s">
        <v>4354</v>
      </c>
      <c r="E177" s="70">
        <v>163</v>
      </c>
      <c r="F177" s="70">
        <v>163</v>
      </c>
      <c r="G177" s="23" t="s">
        <v>104</v>
      </c>
    </row>
    <row r="178" spans="1:7" ht="15.75" customHeight="1">
      <c r="A178" s="95" t="s">
        <v>104</v>
      </c>
      <c r="B178" s="95" t="s">
        <v>89</v>
      </c>
      <c r="C178" s="95" t="s">
        <v>4486</v>
      </c>
      <c r="D178" s="70" t="s">
        <v>4354</v>
      </c>
      <c r="E178" s="70">
        <v>60</v>
      </c>
      <c r="F178" s="70">
        <v>60</v>
      </c>
      <c r="G178" s="23" t="s">
        <v>104</v>
      </c>
    </row>
    <row r="179" spans="1:7" ht="15.75" customHeight="1">
      <c r="A179" s="95" t="s">
        <v>104</v>
      </c>
      <c r="B179" s="95" t="s">
        <v>89</v>
      </c>
      <c r="C179" s="95" t="s">
        <v>4466</v>
      </c>
      <c r="D179" s="70" t="s">
        <v>4354</v>
      </c>
      <c r="E179" s="70">
        <v>40.75</v>
      </c>
      <c r="F179" s="70">
        <v>40.75</v>
      </c>
      <c r="G179" s="23" t="s">
        <v>104</v>
      </c>
    </row>
    <row r="180" spans="1:7" ht="15.75" customHeight="1">
      <c r="A180" s="95" t="s">
        <v>104</v>
      </c>
      <c r="B180" s="95" t="s">
        <v>89</v>
      </c>
      <c r="C180" s="95" t="s">
        <v>4469</v>
      </c>
      <c r="D180" s="70" t="s">
        <v>4354</v>
      </c>
      <c r="E180" s="70">
        <v>16.3</v>
      </c>
      <c r="F180" s="70">
        <v>16.3</v>
      </c>
      <c r="G180" s="23" t="s">
        <v>104</v>
      </c>
    </row>
    <row r="181" spans="1:7" ht="15.75" customHeight="1">
      <c r="A181" s="95" t="s">
        <v>3987</v>
      </c>
      <c r="B181" s="95" t="s">
        <v>89</v>
      </c>
      <c r="C181" s="95" t="s">
        <v>4487</v>
      </c>
      <c r="D181" s="70" t="s">
        <v>4354</v>
      </c>
      <c r="E181" s="70">
        <v>74</v>
      </c>
      <c r="F181" s="70">
        <v>74</v>
      </c>
      <c r="G181" s="23" t="s">
        <v>105</v>
      </c>
    </row>
    <row r="182" spans="1:7" ht="15.75" customHeight="1">
      <c r="A182" s="95" t="s">
        <v>3987</v>
      </c>
      <c r="B182" s="95" t="s">
        <v>89</v>
      </c>
      <c r="C182" s="95" t="s">
        <v>4466</v>
      </c>
      <c r="D182" s="70" t="s">
        <v>4354</v>
      </c>
      <c r="E182" s="70">
        <v>18.5</v>
      </c>
      <c r="F182" s="70">
        <v>19</v>
      </c>
      <c r="G182" s="23" t="s">
        <v>105</v>
      </c>
    </row>
    <row r="183" spans="1:7" ht="15.75" customHeight="1">
      <c r="A183" s="95" t="s">
        <v>3987</v>
      </c>
      <c r="B183" s="95" t="s">
        <v>89</v>
      </c>
      <c r="C183" s="95" t="s">
        <v>4469</v>
      </c>
      <c r="D183" s="70" t="s">
        <v>4354</v>
      </c>
      <c r="E183" s="70">
        <v>7</v>
      </c>
      <c r="F183" s="70">
        <v>7</v>
      </c>
      <c r="G183" s="23" t="s">
        <v>105</v>
      </c>
    </row>
    <row r="184" spans="1:7" ht="15.75" customHeight="1">
      <c r="A184" s="95" t="s">
        <v>1813</v>
      </c>
      <c r="B184" s="95" t="s">
        <v>89</v>
      </c>
      <c r="C184" s="95" t="s">
        <v>4488</v>
      </c>
      <c r="D184" s="70" t="s">
        <v>4354</v>
      </c>
      <c r="E184" s="70">
        <v>21.666666666666668</v>
      </c>
      <c r="F184" s="70">
        <v>21.66</v>
      </c>
      <c r="G184" s="23" t="s">
        <v>1813</v>
      </c>
    </row>
    <row r="185" spans="1:7" ht="15.75" customHeight="1">
      <c r="A185" s="95" t="s">
        <v>1813</v>
      </c>
      <c r="B185" s="95" t="s">
        <v>89</v>
      </c>
      <c r="C185" s="95" t="s">
        <v>4489</v>
      </c>
      <c r="D185" s="70" t="s">
        <v>4354</v>
      </c>
      <c r="E185" s="70" t="s">
        <v>4490</v>
      </c>
      <c r="F185" s="70">
        <v>5.41</v>
      </c>
      <c r="G185" s="23" t="s">
        <v>1813</v>
      </c>
    </row>
    <row r="186" spans="1:7" ht="15.75" customHeight="1">
      <c r="A186" s="95" t="s">
        <v>1813</v>
      </c>
      <c r="B186" s="95" t="s">
        <v>89</v>
      </c>
      <c r="C186" s="95" t="s">
        <v>4469</v>
      </c>
      <c r="D186" s="70" t="s">
        <v>4354</v>
      </c>
      <c r="E186" s="70" t="s">
        <v>4491</v>
      </c>
      <c r="F186" s="70">
        <v>2.1</v>
      </c>
      <c r="G186" s="23" t="s">
        <v>1813</v>
      </c>
    </row>
    <row r="187" spans="1:7" ht="15.75" customHeight="1">
      <c r="A187" s="95" t="s">
        <v>3694</v>
      </c>
      <c r="B187" s="95" t="s">
        <v>89</v>
      </c>
      <c r="C187" s="95" t="s">
        <v>4492</v>
      </c>
      <c r="D187" s="70" t="s">
        <v>4354</v>
      </c>
      <c r="E187" s="70" t="s">
        <v>4493</v>
      </c>
      <c r="F187" s="70">
        <v>46.33</v>
      </c>
      <c r="G187" s="23" t="s">
        <v>3694</v>
      </c>
    </row>
    <row r="188" spans="1:7" ht="15.75" customHeight="1">
      <c r="A188" s="95" t="s">
        <v>3694</v>
      </c>
      <c r="B188" s="95" t="s">
        <v>89</v>
      </c>
      <c r="C188" s="95" t="s">
        <v>4466</v>
      </c>
      <c r="D188" s="70" t="s">
        <v>4354</v>
      </c>
      <c r="E188" s="70" t="s">
        <v>4494</v>
      </c>
      <c r="F188" s="70">
        <v>11.6</v>
      </c>
      <c r="G188" s="23" t="s">
        <v>3694</v>
      </c>
    </row>
    <row r="189" spans="1:7" ht="15.75" customHeight="1">
      <c r="A189" s="95" t="s">
        <v>3694</v>
      </c>
      <c r="B189" s="95" t="s">
        <v>89</v>
      </c>
      <c r="C189" s="95" t="s">
        <v>4469</v>
      </c>
      <c r="D189" s="70" t="s">
        <v>4354</v>
      </c>
      <c r="E189" s="70" t="s">
        <v>4495</v>
      </c>
      <c r="F189" s="70">
        <v>4.66</v>
      </c>
      <c r="G189" s="23" t="s">
        <v>3694</v>
      </c>
    </row>
    <row r="190" spans="1:7" ht="15.75" customHeight="1">
      <c r="A190" s="95" t="s">
        <v>3694</v>
      </c>
      <c r="B190" s="95" t="s">
        <v>89</v>
      </c>
      <c r="C190" s="95" t="s">
        <v>4496</v>
      </c>
      <c r="D190" s="70" t="s">
        <v>4354</v>
      </c>
      <c r="E190" s="70" t="s">
        <v>4497</v>
      </c>
      <c r="F190" s="70">
        <v>24</v>
      </c>
      <c r="G190" s="23" t="s">
        <v>3694</v>
      </c>
    </row>
    <row r="191" spans="1:7" ht="15.75" customHeight="1">
      <c r="A191" s="95" t="s">
        <v>2595</v>
      </c>
      <c r="B191" s="95" t="s">
        <v>89</v>
      </c>
      <c r="C191" s="95" t="s">
        <v>4498</v>
      </c>
      <c r="D191" s="70" t="s">
        <v>4451</v>
      </c>
      <c r="E191" s="70">
        <v>42</v>
      </c>
      <c r="F191" s="70">
        <v>42</v>
      </c>
      <c r="G191" s="23" t="s">
        <v>2595</v>
      </c>
    </row>
    <row r="192" spans="1:7" ht="15.75" customHeight="1">
      <c r="A192" s="95" t="s">
        <v>2595</v>
      </c>
      <c r="B192" s="95" t="s">
        <v>89</v>
      </c>
      <c r="C192" s="95" t="s">
        <v>4499</v>
      </c>
      <c r="D192" s="70" t="s">
        <v>4451</v>
      </c>
      <c r="E192" s="70">
        <v>83</v>
      </c>
      <c r="F192" s="70">
        <v>83</v>
      </c>
      <c r="G192" s="23" t="s">
        <v>2595</v>
      </c>
    </row>
    <row r="193" spans="1:7" ht="15.75" customHeight="1">
      <c r="A193" s="95" t="s">
        <v>109</v>
      </c>
      <c r="B193" s="95" t="s">
        <v>89</v>
      </c>
      <c r="C193" s="95" t="s">
        <v>4500</v>
      </c>
      <c r="D193" s="70" t="s">
        <v>4501</v>
      </c>
      <c r="E193" s="70">
        <v>83</v>
      </c>
      <c r="F193" s="70">
        <v>83</v>
      </c>
      <c r="G193" s="23" t="s">
        <v>109</v>
      </c>
    </row>
    <row r="194" spans="1:7" ht="15.75" customHeight="1">
      <c r="A194" s="95" t="s">
        <v>109</v>
      </c>
      <c r="B194" s="95" t="s">
        <v>89</v>
      </c>
      <c r="C194" s="95" t="s">
        <v>4452</v>
      </c>
      <c r="D194" s="70" t="s">
        <v>4501</v>
      </c>
      <c r="E194" s="70">
        <v>14</v>
      </c>
      <c r="F194" s="70">
        <v>14</v>
      </c>
      <c r="G194" s="23" t="s">
        <v>109</v>
      </c>
    </row>
    <row r="195" spans="1:7" ht="15.75" customHeight="1">
      <c r="A195" s="95" t="s">
        <v>109</v>
      </c>
      <c r="B195" s="95" t="s">
        <v>89</v>
      </c>
      <c r="C195" s="95" t="s">
        <v>4484</v>
      </c>
      <c r="D195" s="70" t="s">
        <v>4501</v>
      </c>
      <c r="E195" s="70">
        <v>5</v>
      </c>
      <c r="F195" s="70">
        <v>5</v>
      </c>
      <c r="G195" s="23" t="s">
        <v>109</v>
      </c>
    </row>
    <row r="196" spans="1:7" ht="15.75" customHeight="1">
      <c r="A196" s="95" t="s">
        <v>110</v>
      </c>
      <c r="B196" s="95" t="s">
        <v>89</v>
      </c>
      <c r="C196" s="95" t="s">
        <v>4502</v>
      </c>
      <c r="D196" s="70" t="s">
        <v>4335</v>
      </c>
      <c r="E196" s="70">
        <f>(15+0.35*27)/3</f>
        <v>8.15</v>
      </c>
      <c r="F196" s="70">
        <v>8</v>
      </c>
      <c r="G196" s="23" t="s">
        <v>110</v>
      </c>
    </row>
    <row r="197" spans="1:7" ht="15.75" customHeight="1">
      <c r="A197" s="95" t="s">
        <v>110</v>
      </c>
      <c r="B197" s="95" t="s">
        <v>89</v>
      </c>
      <c r="C197" s="95" t="s">
        <v>4503</v>
      </c>
      <c r="D197" s="70" t="s">
        <v>4335</v>
      </c>
      <c r="E197" s="70">
        <f t="shared" ref="E197:E198" si="0">(21+0.35*24)/3</f>
        <v>9.7999999999999989</v>
      </c>
      <c r="F197" s="70">
        <v>10</v>
      </c>
      <c r="G197" s="23" t="s">
        <v>110</v>
      </c>
    </row>
    <row r="198" spans="1:7" ht="15.75" customHeight="1">
      <c r="A198" s="95" t="s">
        <v>110</v>
      </c>
      <c r="B198" s="95" t="s">
        <v>89</v>
      </c>
      <c r="C198" s="95" t="s">
        <v>4504</v>
      </c>
      <c r="D198" s="70" t="s">
        <v>4335</v>
      </c>
      <c r="E198" s="70">
        <f t="shared" si="0"/>
        <v>9.7999999999999989</v>
      </c>
      <c r="F198" s="70">
        <v>10</v>
      </c>
      <c r="G198" s="23" t="s">
        <v>110</v>
      </c>
    </row>
    <row r="199" spans="1:7" ht="15.75" customHeight="1">
      <c r="A199" s="95" t="s">
        <v>110</v>
      </c>
      <c r="B199" s="95" t="s">
        <v>89</v>
      </c>
      <c r="C199" s="95" t="s">
        <v>4505</v>
      </c>
      <c r="D199" s="70" t="s">
        <v>4335</v>
      </c>
      <c r="E199" s="70">
        <f>(7+0.35*8)/3</f>
        <v>3.2666666666666671</v>
      </c>
      <c r="F199" s="70">
        <v>3</v>
      </c>
      <c r="G199" s="23" t="s">
        <v>110</v>
      </c>
    </row>
    <row r="200" spans="1:7" ht="15.75" customHeight="1">
      <c r="A200" s="95" t="s">
        <v>110</v>
      </c>
      <c r="B200" s="95" t="s">
        <v>89</v>
      </c>
      <c r="C200" s="95" t="s">
        <v>4506</v>
      </c>
      <c r="D200" s="70" t="s">
        <v>4335</v>
      </c>
      <c r="E200" s="70">
        <f>5*3/3</f>
        <v>5</v>
      </c>
      <c r="F200" s="70">
        <v>5</v>
      </c>
      <c r="G200" s="23" t="s">
        <v>110</v>
      </c>
    </row>
    <row r="201" spans="1:7" ht="15.75" customHeight="1">
      <c r="A201" s="95" t="s">
        <v>112</v>
      </c>
      <c r="B201" s="95" t="s">
        <v>89</v>
      </c>
      <c r="C201" s="95" t="s">
        <v>4507</v>
      </c>
      <c r="D201" s="70" t="s">
        <v>4354</v>
      </c>
      <c r="E201" s="70" t="s">
        <v>4508</v>
      </c>
      <c r="F201" s="70">
        <v>25.66</v>
      </c>
      <c r="G201" s="23" t="s">
        <v>112</v>
      </c>
    </row>
    <row r="202" spans="1:7" ht="15.75" customHeight="1">
      <c r="A202" s="95" t="s">
        <v>112</v>
      </c>
      <c r="B202" s="95" t="s">
        <v>89</v>
      </c>
      <c r="C202" s="95" t="s">
        <v>4356</v>
      </c>
      <c r="D202" s="70" t="s">
        <v>4354</v>
      </c>
      <c r="E202" s="70" t="s">
        <v>4509</v>
      </c>
      <c r="F202" s="70">
        <v>6.41</v>
      </c>
      <c r="G202" s="23" t="s">
        <v>112</v>
      </c>
    </row>
    <row r="203" spans="1:7" ht="15.75" customHeight="1">
      <c r="A203" s="95" t="s">
        <v>112</v>
      </c>
      <c r="B203" s="95" t="s">
        <v>89</v>
      </c>
      <c r="C203" s="95" t="s">
        <v>4469</v>
      </c>
      <c r="D203" s="70" t="s">
        <v>4510</v>
      </c>
      <c r="E203" s="70" t="s">
        <v>4511</v>
      </c>
      <c r="F203" s="70">
        <v>2.56</v>
      </c>
      <c r="G203" s="23" t="s">
        <v>112</v>
      </c>
    </row>
    <row r="204" spans="1:7" ht="15.75" customHeight="1">
      <c r="A204" s="95" t="s">
        <v>112</v>
      </c>
      <c r="B204" s="95" t="s">
        <v>89</v>
      </c>
      <c r="C204" s="95" t="s">
        <v>4512</v>
      </c>
      <c r="D204" s="70" t="s">
        <v>4513</v>
      </c>
      <c r="E204" s="70" t="s">
        <v>4514</v>
      </c>
      <c r="F204" s="70">
        <v>7.33</v>
      </c>
      <c r="G204" s="23" t="s">
        <v>112</v>
      </c>
    </row>
    <row r="205" spans="1:7" ht="15.75" customHeight="1">
      <c r="A205" s="95" t="s">
        <v>112</v>
      </c>
      <c r="B205" s="95" t="s">
        <v>89</v>
      </c>
      <c r="C205" s="95" t="s">
        <v>4515</v>
      </c>
      <c r="D205" s="70" t="s">
        <v>4516</v>
      </c>
      <c r="E205" s="70" t="s">
        <v>4517</v>
      </c>
      <c r="F205" s="70">
        <v>15</v>
      </c>
      <c r="G205" s="23" t="s">
        <v>112</v>
      </c>
    </row>
    <row r="206" spans="1:7" ht="15.75" customHeight="1">
      <c r="A206" s="95" t="s">
        <v>112</v>
      </c>
      <c r="B206" s="95" t="s">
        <v>89</v>
      </c>
      <c r="C206" s="95" t="s">
        <v>4518</v>
      </c>
      <c r="D206" s="70" t="s">
        <v>4519</v>
      </c>
      <c r="E206" s="70" t="s">
        <v>4520</v>
      </c>
      <c r="F206" s="70">
        <v>9.33</v>
      </c>
      <c r="G206" s="23" t="s">
        <v>112</v>
      </c>
    </row>
    <row r="207" spans="1:7" ht="15.75" customHeight="1">
      <c r="A207" s="95" t="s">
        <v>4291</v>
      </c>
      <c r="B207" s="95" t="s">
        <v>89</v>
      </c>
      <c r="C207" s="95" t="s">
        <v>4521</v>
      </c>
      <c r="D207" s="70" t="s">
        <v>4354</v>
      </c>
      <c r="E207" s="70" t="s">
        <v>4522</v>
      </c>
      <c r="F207" s="70">
        <v>65</v>
      </c>
      <c r="G207" s="23" t="s">
        <v>4291</v>
      </c>
    </row>
    <row r="208" spans="1:7" ht="15.75" customHeight="1">
      <c r="A208" s="95" t="s">
        <v>3200</v>
      </c>
      <c r="B208" s="95" t="s">
        <v>89</v>
      </c>
      <c r="C208" s="95" t="s">
        <v>4523</v>
      </c>
      <c r="D208" s="70" t="s">
        <v>4335</v>
      </c>
      <c r="E208" s="70">
        <v>64</v>
      </c>
      <c r="F208" s="70">
        <v>64</v>
      </c>
      <c r="G208" s="23" t="s">
        <v>3200</v>
      </c>
    </row>
    <row r="209" spans="1:7" ht="15.75" customHeight="1">
      <c r="A209" s="95" t="s">
        <v>3200</v>
      </c>
      <c r="B209" s="95" t="s">
        <v>89</v>
      </c>
      <c r="C209" s="95" t="s">
        <v>4524</v>
      </c>
      <c r="D209" s="70" t="s">
        <v>4335</v>
      </c>
      <c r="E209" s="70">
        <v>16</v>
      </c>
      <c r="F209" s="70">
        <v>16</v>
      </c>
      <c r="G209" s="23" t="s">
        <v>3200</v>
      </c>
    </row>
    <row r="210" spans="1:7" ht="15.75" customHeight="1">
      <c r="A210" s="95" t="s">
        <v>3200</v>
      </c>
      <c r="B210" s="95" t="s">
        <v>89</v>
      </c>
      <c r="C210" s="95" t="s">
        <v>4484</v>
      </c>
      <c r="D210" s="70" t="s">
        <v>4335</v>
      </c>
      <c r="E210" s="70">
        <v>6</v>
      </c>
      <c r="F210" s="70">
        <v>6</v>
      </c>
      <c r="G210" s="23" t="s">
        <v>3200</v>
      </c>
    </row>
    <row r="211" spans="1:7" ht="15.75" customHeight="1">
      <c r="A211" s="95" t="s">
        <v>115</v>
      </c>
      <c r="B211" s="95" t="s">
        <v>89</v>
      </c>
      <c r="C211" s="95" t="s">
        <v>4525</v>
      </c>
      <c r="D211" s="70" t="s">
        <v>4354</v>
      </c>
      <c r="E211" s="70">
        <v>72.666666666666671</v>
      </c>
      <c r="F211" s="70">
        <v>72</v>
      </c>
      <c r="G211" s="23" t="s">
        <v>115</v>
      </c>
    </row>
    <row r="212" spans="1:7" ht="15.75" customHeight="1">
      <c r="A212" s="95" t="s">
        <v>115</v>
      </c>
      <c r="B212" s="95" t="s">
        <v>89</v>
      </c>
      <c r="C212" s="95" t="s">
        <v>4483</v>
      </c>
      <c r="D212" s="70" t="s">
        <v>4354</v>
      </c>
      <c r="E212" s="70" t="s">
        <v>4526</v>
      </c>
      <c r="F212" s="70">
        <v>18</v>
      </c>
      <c r="G212" s="23" t="s">
        <v>115</v>
      </c>
    </row>
    <row r="213" spans="1:7" ht="15.75" customHeight="1">
      <c r="A213" s="95" t="s">
        <v>115</v>
      </c>
      <c r="B213" s="95" t="s">
        <v>89</v>
      </c>
      <c r="C213" s="95" t="s">
        <v>4484</v>
      </c>
      <c r="D213" s="70" t="s">
        <v>4354</v>
      </c>
      <c r="E213" s="70" t="s">
        <v>4527</v>
      </c>
      <c r="F213" s="70">
        <v>7</v>
      </c>
      <c r="G213" s="23" t="s">
        <v>115</v>
      </c>
    </row>
    <row r="214" spans="1:7" ht="15.75" customHeight="1">
      <c r="A214" s="95" t="s">
        <v>115</v>
      </c>
      <c r="B214" s="95" t="s">
        <v>89</v>
      </c>
      <c r="C214" s="95" t="s">
        <v>4346</v>
      </c>
      <c r="D214" s="70" t="s">
        <v>4354</v>
      </c>
      <c r="E214" s="70" t="s">
        <v>4528</v>
      </c>
      <c r="F214" s="70">
        <v>52</v>
      </c>
      <c r="G214" s="23" t="s">
        <v>115</v>
      </c>
    </row>
    <row r="215" spans="1:7" ht="15.75" customHeight="1">
      <c r="A215" s="95" t="s">
        <v>115</v>
      </c>
      <c r="B215" s="95" t="s">
        <v>89</v>
      </c>
      <c r="C215" s="95" t="s">
        <v>4529</v>
      </c>
      <c r="D215" s="70" t="s">
        <v>4354</v>
      </c>
      <c r="E215" s="70" t="s">
        <v>4530</v>
      </c>
      <c r="F215" s="70">
        <v>13</v>
      </c>
      <c r="G215" s="23" t="s">
        <v>115</v>
      </c>
    </row>
    <row r="216" spans="1:7" ht="15.75" customHeight="1">
      <c r="A216" s="95" t="s">
        <v>115</v>
      </c>
      <c r="B216" s="95" t="s">
        <v>89</v>
      </c>
      <c r="C216" s="95" t="s">
        <v>4531</v>
      </c>
      <c r="D216" s="70" t="s">
        <v>4354</v>
      </c>
      <c r="E216" s="70" t="s">
        <v>4497</v>
      </c>
      <c r="F216" s="70">
        <v>24</v>
      </c>
      <c r="G216" s="23" t="s">
        <v>115</v>
      </c>
    </row>
    <row r="217" spans="1:7" ht="15.75" customHeight="1">
      <c r="A217" s="95" t="s">
        <v>4296</v>
      </c>
      <c r="B217" s="95" t="s">
        <v>89</v>
      </c>
      <c r="C217" s="95" t="s">
        <v>4532</v>
      </c>
      <c r="D217" s="70" t="s">
        <v>4335</v>
      </c>
      <c r="E217" s="70">
        <v>72</v>
      </c>
      <c r="F217" s="70">
        <v>72</v>
      </c>
      <c r="G217" s="23" t="s">
        <v>4296</v>
      </c>
    </row>
    <row r="218" spans="1:7" ht="15.75" customHeight="1">
      <c r="A218" s="95" t="s">
        <v>4296</v>
      </c>
      <c r="B218" s="95" t="s">
        <v>89</v>
      </c>
      <c r="C218" s="95" t="s">
        <v>4533</v>
      </c>
      <c r="D218" s="70" t="s">
        <v>4335</v>
      </c>
      <c r="E218" s="70">
        <v>18</v>
      </c>
      <c r="F218" s="70">
        <f t="shared" ref="F218:F220" si="1">E218</f>
        <v>18</v>
      </c>
      <c r="G218" s="23" t="s">
        <v>4296</v>
      </c>
    </row>
    <row r="219" spans="1:7" ht="15.75" customHeight="1">
      <c r="A219" s="95" t="s">
        <v>4296</v>
      </c>
      <c r="B219" s="95" t="s">
        <v>89</v>
      </c>
      <c r="C219" s="95" t="s">
        <v>4534</v>
      </c>
      <c r="D219" s="70" t="s">
        <v>4335</v>
      </c>
      <c r="E219" s="70">
        <v>7</v>
      </c>
      <c r="F219" s="70">
        <f t="shared" si="1"/>
        <v>7</v>
      </c>
      <c r="G219" s="23" t="s">
        <v>4296</v>
      </c>
    </row>
    <row r="220" spans="1:7" ht="15.75" customHeight="1">
      <c r="A220" s="95" t="s">
        <v>4296</v>
      </c>
      <c r="B220" s="95" t="s">
        <v>89</v>
      </c>
      <c r="C220" s="95" t="s">
        <v>4535</v>
      </c>
      <c r="D220" s="70" t="s">
        <v>4335</v>
      </c>
      <c r="E220" s="70">
        <f>(2+13)*3/3</f>
        <v>15</v>
      </c>
      <c r="F220" s="70">
        <f t="shared" si="1"/>
        <v>15</v>
      </c>
      <c r="G220" s="23" t="s">
        <v>4296</v>
      </c>
    </row>
    <row r="221" spans="1:7" ht="15.75" customHeight="1">
      <c r="A221" s="95" t="s">
        <v>4296</v>
      </c>
      <c r="B221" s="95" t="s">
        <v>89</v>
      </c>
      <c r="C221" s="95" t="s">
        <v>4536</v>
      </c>
      <c r="D221" s="70" t="s">
        <v>4335</v>
      </c>
      <c r="E221" s="70">
        <v>9.33</v>
      </c>
      <c r="F221" s="70">
        <v>9.33</v>
      </c>
      <c r="G221" s="23" t="s">
        <v>4296</v>
      </c>
    </row>
    <row r="222" spans="1:7" ht="15.75" customHeight="1">
      <c r="A222" s="95" t="s">
        <v>2099</v>
      </c>
      <c r="B222" s="95" t="s">
        <v>89</v>
      </c>
      <c r="C222" s="95" t="s">
        <v>4488</v>
      </c>
      <c r="D222" s="70" t="s">
        <v>4354</v>
      </c>
      <c r="E222" s="70">
        <v>16.329999999999998</v>
      </c>
      <c r="F222" s="70">
        <v>16.329999999999998</v>
      </c>
      <c r="G222" s="23" t="s">
        <v>2099</v>
      </c>
    </row>
    <row r="223" spans="1:7" ht="15.75" customHeight="1">
      <c r="A223" s="95" t="s">
        <v>2099</v>
      </c>
      <c r="B223" s="95" t="s">
        <v>89</v>
      </c>
      <c r="C223" s="95" t="s">
        <v>4489</v>
      </c>
      <c r="D223" s="70" t="s">
        <v>4354</v>
      </c>
      <c r="E223" s="70">
        <v>4.08</v>
      </c>
      <c r="F223" s="70">
        <v>4.08</v>
      </c>
      <c r="G223" s="23" t="s">
        <v>2099</v>
      </c>
    </row>
    <row r="224" spans="1:7" ht="15.75" customHeight="1">
      <c r="A224" s="95" t="s">
        <v>2099</v>
      </c>
      <c r="B224" s="95" t="s">
        <v>89</v>
      </c>
      <c r="C224" s="95" t="s">
        <v>4469</v>
      </c>
      <c r="D224" s="70" t="s">
        <v>4354</v>
      </c>
      <c r="E224" s="70">
        <v>1.63</v>
      </c>
      <c r="F224" s="70">
        <v>1.63</v>
      </c>
      <c r="G224" s="23" t="s">
        <v>2099</v>
      </c>
    </row>
    <row r="225" spans="1:9" ht="15.75" customHeight="1">
      <c r="A225" s="95" t="s">
        <v>2099</v>
      </c>
      <c r="B225" s="95" t="s">
        <v>89</v>
      </c>
      <c r="C225" s="95" t="s">
        <v>4174</v>
      </c>
      <c r="D225" s="70" t="s">
        <v>4354</v>
      </c>
      <c r="E225" s="70">
        <v>7.33</v>
      </c>
      <c r="F225" s="70">
        <v>7.33</v>
      </c>
      <c r="G225" s="23" t="s">
        <v>2099</v>
      </c>
    </row>
    <row r="226" spans="1:9" ht="15.75" customHeight="1">
      <c r="A226" s="95" t="s">
        <v>2099</v>
      </c>
      <c r="B226" s="95" t="s">
        <v>89</v>
      </c>
      <c r="C226" s="95" t="s">
        <v>4537</v>
      </c>
      <c r="D226" s="70" t="s">
        <v>4354</v>
      </c>
      <c r="E226" s="70">
        <v>13</v>
      </c>
      <c r="F226" s="70">
        <v>13</v>
      </c>
      <c r="G226" s="23" t="s">
        <v>2099</v>
      </c>
    </row>
    <row r="227" spans="1:9" ht="15.75" customHeight="1">
      <c r="A227" s="95" t="s">
        <v>118</v>
      </c>
      <c r="B227" s="95" t="s">
        <v>89</v>
      </c>
      <c r="C227" s="95" t="s">
        <v>4538</v>
      </c>
      <c r="D227" s="70" t="s">
        <v>4335</v>
      </c>
      <c r="E227" s="70">
        <f t="shared" ref="E227:E228" si="2">117/3</f>
        <v>39</v>
      </c>
      <c r="F227" s="70">
        <f t="shared" ref="F227:F230" si="3">E227</f>
        <v>39</v>
      </c>
      <c r="G227" s="23" t="s">
        <v>118</v>
      </c>
    </row>
    <row r="228" spans="1:9" ht="15.75" customHeight="1">
      <c r="A228" s="95" t="s">
        <v>118</v>
      </c>
      <c r="B228" s="95" t="s">
        <v>89</v>
      </c>
      <c r="C228" s="95" t="s">
        <v>4539</v>
      </c>
      <c r="D228" s="70" t="s">
        <v>4335</v>
      </c>
      <c r="E228" s="70">
        <f t="shared" si="2"/>
        <v>39</v>
      </c>
      <c r="F228" s="70">
        <f t="shared" si="3"/>
        <v>39</v>
      </c>
      <c r="G228" s="23" t="s">
        <v>118</v>
      </c>
    </row>
    <row r="229" spans="1:9" ht="15.75" customHeight="1">
      <c r="A229" s="95" t="s">
        <v>118</v>
      </c>
      <c r="B229" s="95" t="s">
        <v>89</v>
      </c>
      <c r="C229" s="95" t="s">
        <v>4540</v>
      </c>
      <c r="D229" s="70" t="s">
        <v>4335</v>
      </c>
      <c r="E229" s="70">
        <f>80/3</f>
        <v>26.666666666666668</v>
      </c>
      <c r="F229" s="70">
        <f t="shared" si="3"/>
        <v>26.666666666666668</v>
      </c>
      <c r="G229" s="23" t="s">
        <v>118</v>
      </c>
    </row>
    <row r="230" spans="1:9" ht="15.75" customHeight="1">
      <c r="A230" s="95" t="s">
        <v>118</v>
      </c>
      <c r="B230" s="95" t="s">
        <v>89</v>
      </c>
      <c r="C230" s="95" t="s">
        <v>4541</v>
      </c>
      <c r="D230" s="70" t="s">
        <v>4335</v>
      </c>
      <c r="E230" s="70">
        <f>40/3</f>
        <v>13.333333333333334</v>
      </c>
      <c r="F230" s="70">
        <f t="shared" si="3"/>
        <v>13.333333333333334</v>
      </c>
      <c r="G230" s="23" t="s">
        <v>118</v>
      </c>
    </row>
    <row r="231" spans="1:9" ht="15.75" customHeight="1">
      <c r="A231" s="95" t="s">
        <v>693</v>
      </c>
      <c r="B231" s="95" t="s">
        <v>89</v>
      </c>
      <c r="C231" s="95" t="s">
        <v>4542</v>
      </c>
      <c r="D231" s="70" t="s">
        <v>4354</v>
      </c>
      <c r="E231" s="70" t="s">
        <v>4543</v>
      </c>
      <c r="F231" s="70">
        <v>60.33</v>
      </c>
      <c r="G231" s="23" t="s">
        <v>693</v>
      </c>
    </row>
    <row r="232" spans="1:9" ht="15.75" customHeight="1">
      <c r="A232" s="95" t="s">
        <v>693</v>
      </c>
      <c r="B232" s="95" t="s">
        <v>89</v>
      </c>
      <c r="C232" s="95" t="s">
        <v>4356</v>
      </c>
      <c r="D232" s="70" t="s">
        <v>4354</v>
      </c>
      <c r="E232" s="70">
        <v>15</v>
      </c>
      <c r="F232" s="70">
        <v>15</v>
      </c>
      <c r="G232" s="23" t="s">
        <v>693</v>
      </c>
    </row>
    <row r="233" spans="1:9" ht="15.75" customHeight="1">
      <c r="A233" s="95" t="s">
        <v>693</v>
      </c>
      <c r="B233" s="95" t="s">
        <v>89</v>
      </c>
      <c r="C233" s="95" t="s">
        <v>4469</v>
      </c>
      <c r="D233" s="70" t="s">
        <v>4354</v>
      </c>
      <c r="E233" s="70">
        <v>6</v>
      </c>
      <c r="F233" s="70">
        <v>6</v>
      </c>
      <c r="G233" s="23" t="s">
        <v>693</v>
      </c>
    </row>
    <row r="234" spans="1:9" ht="15.75" customHeight="1">
      <c r="A234" s="95" t="s">
        <v>693</v>
      </c>
      <c r="B234" s="95" t="s">
        <v>89</v>
      </c>
      <c r="C234" s="95" t="s">
        <v>4544</v>
      </c>
      <c r="D234" s="70" t="s">
        <v>4354</v>
      </c>
      <c r="E234" s="70" t="s">
        <v>4545</v>
      </c>
      <c r="F234" s="70">
        <v>1.33</v>
      </c>
      <c r="G234" s="23" t="s">
        <v>693</v>
      </c>
    </row>
    <row r="235" spans="1:9" ht="15.75" customHeight="1">
      <c r="A235" s="95" t="s">
        <v>710</v>
      </c>
      <c r="B235" s="95" t="s">
        <v>89</v>
      </c>
      <c r="C235" s="95" t="s">
        <v>4546</v>
      </c>
      <c r="D235" s="70" t="s">
        <v>4354</v>
      </c>
      <c r="E235" s="70" t="s">
        <v>4547</v>
      </c>
      <c r="F235" s="70">
        <v>26</v>
      </c>
      <c r="G235" s="23" t="s">
        <v>4548</v>
      </c>
    </row>
    <row r="236" spans="1:9" ht="15.75" customHeight="1">
      <c r="A236" s="95" t="s">
        <v>710</v>
      </c>
      <c r="B236" s="95" t="s">
        <v>89</v>
      </c>
      <c r="C236" s="95" t="s">
        <v>4549</v>
      </c>
      <c r="D236" s="70" t="s">
        <v>4354</v>
      </c>
      <c r="E236" s="70" t="s">
        <v>4550</v>
      </c>
      <c r="F236" s="70">
        <v>74</v>
      </c>
      <c r="G236" s="23" t="s">
        <v>710</v>
      </c>
    </row>
    <row r="237" spans="1:9" ht="15.75" customHeight="1">
      <c r="A237" s="95" t="s">
        <v>710</v>
      </c>
      <c r="B237" s="95" t="s">
        <v>89</v>
      </c>
      <c r="C237" s="95" t="s">
        <v>4466</v>
      </c>
      <c r="D237" s="70" t="s">
        <v>4354</v>
      </c>
      <c r="E237" s="70" t="s">
        <v>4551</v>
      </c>
      <c r="F237" s="70">
        <v>18.5</v>
      </c>
      <c r="G237" s="23" t="s">
        <v>710</v>
      </c>
    </row>
    <row r="238" spans="1:9" ht="15.75" customHeight="1">
      <c r="A238" s="95" t="s">
        <v>710</v>
      </c>
      <c r="B238" s="95" t="s">
        <v>89</v>
      </c>
      <c r="C238" s="95" t="s">
        <v>4469</v>
      </c>
      <c r="D238" s="70" t="s">
        <v>4354</v>
      </c>
      <c r="E238" s="70" t="s">
        <v>4552</v>
      </c>
      <c r="F238" s="70">
        <v>7.33</v>
      </c>
      <c r="G238" s="23" t="s">
        <v>710</v>
      </c>
    </row>
    <row r="239" spans="1:9" ht="15.75" customHeight="1">
      <c r="A239" s="54"/>
      <c r="B239" s="211"/>
      <c r="C239" s="211"/>
      <c r="D239" s="212"/>
      <c r="E239" s="212"/>
      <c r="F239" s="212">
        <f>SUM(F15:F238)</f>
        <v>7852.7599999999984</v>
      </c>
    </row>
    <row r="240" spans="1:9" ht="15.75" customHeight="1">
      <c r="A240" s="47"/>
      <c r="B240" s="47"/>
      <c r="C240" s="48"/>
      <c r="D240" s="48"/>
      <c r="E240" s="48"/>
      <c r="F240" s="48"/>
      <c r="G240" s="1"/>
      <c r="H240" s="1"/>
      <c r="I240" s="1"/>
    </row>
    <row r="241" spans="1:26" ht="15.75" customHeight="1">
      <c r="A241" s="279" t="s">
        <v>726</v>
      </c>
      <c r="B241" s="280"/>
      <c r="C241" s="280"/>
      <c r="D241" s="280"/>
      <c r="E241" s="280"/>
      <c r="F241" s="280"/>
      <c r="G241" s="280"/>
      <c r="H241" s="280"/>
      <c r="I241" s="281"/>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8"/>
      <c r="D242" s="48"/>
      <c r="E242" s="48"/>
      <c r="F242" s="1"/>
      <c r="G242" s="1"/>
      <c r="H242" s="1"/>
      <c r="I242" s="1"/>
    </row>
    <row r="243" spans="1:26" ht="15.75" customHeight="1">
      <c r="A243" s="47"/>
      <c r="B243" s="47"/>
      <c r="C243" s="48"/>
      <c r="D243" s="48"/>
      <c r="E243" s="48"/>
      <c r="F243" s="48"/>
      <c r="G243" s="1"/>
      <c r="H243" s="1"/>
      <c r="I243" s="1"/>
    </row>
    <row r="244" spans="1:26" ht="15.75" customHeight="1">
      <c r="A244" s="47"/>
      <c r="B244" s="47"/>
      <c r="C244" s="48"/>
      <c r="D244" s="48"/>
      <c r="E244" s="48"/>
      <c r="F244" s="1"/>
      <c r="G244" s="1"/>
      <c r="H244" s="1"/>
      <c r="I244" s="1"/>
    </row>
    <row r="245" spans="1:26" ht="15.75" customHeight="1">
      <c r="A245" s="47"/>
      <c r="B245" s="47"/>
      <c r="C245" s="48"/>
      <c r="D245" s="48"/>
      <c r="E245" s="48"/>
      <c r="F245" s="48"/>
      <c r="G245" s="1"/>
      <c r="H245" s="1"/>
      <c r="I245" s="1"/>
    </row>
    <row r="246" spans="1:26" ht="15.75" customHeight="1">
      <c r="A246" s="47"/>
      <c r="B246" s="47"/>
      <c r="C246" s="48"/>
      <c r="D246" s="48"/>
      <c r="E246" s="48"/>
      <c r="F246" s="48"/>
      <c r="G246" s="1"/>
      <c r="H246" s="1"/>
      <c r="I246" s="1"/>
    </row>
    <row r="247" spans="1:26" ht="15.75" customHeight="1">
      <c r="A247" s="47"/>
      <c r="B247" s="47"/>
      <c r="C247" s="48"/>
      <c r="D247" s="48"/>
      <c r="E247" s="48"/>
      <c r="F247" s="48"/>
      <c r="G247" s="1"/>
      <c r="H247" s="1"/>
      <c r="I247" s="1"/>
    </row>
    <row r="248" spans="1:26" ht="15.75" customHeight="1">
      <c r="A248" s="47"/>
      <c r="B248" s="47"/>
      <c r="C248" s="48"/>
      <c r="D248" s="48"/>
      <c r="E248" s="48"/>
      <c r="F248" s="48"/>
      <c r="G248" s="1"/>
      <c r="H248" s="1"/>
      <c r="I248" s="1"/>
    </row>
    <row r="249" spans="1:26" ht="15.75" customHeight="1">
      <c r="A249" s="47"/>
      <c r="B249" s="47"/>
      <c r="C249" s="48"/>
      <c r="D249" s="48"/>
      <c r="E249" s="48"/>
      <c r="F249" s="48"/>
      <c r="G249" s="1"/>
      <c r="H249" s="1"/>
      <c r="I249" s="1"/>
    </row>
    <row r="250" spans="1:26" ht="15.75" customHeight="1">
      <c r="A250" s="47"/>
      <c r="B250" s="47"/>
      <c r="C250" s="48"/>
      <c r="D250" s="48"/>
      <c r="E250" s="48"/>
      <c r="F250" s="48"/>
      <c r="G250" s="1"/>
      <c r="H250" s="1"/>
      <c r="I250" s="1"/>
    </row>
    <row r="251" spans="1:26" ht="15.75" customHeight="1">
      <c r="A251" s="47"/>
      <c r="B251" s="47"/>
      <c r="C251" s="48"/>
      <c r="D251" s="48"/>
      <c r="E251" s="48"/>
      <c r="F251" s="48"/>
      <c r="G251" s="1"/>
      <c r="H251" s="1"/>
      <c r="I251" s="1"/>
    </row>
    <row r="252" spans="1:26" ht="15.75" customHeight="1">
      <c r="A252" s="47"/>
      <c r="B252" s="47"/>
      <c r="C252" s="48"/>
      <c r="D252" s="48"/>
      <c r="E252" s="48"/>
      <c r="F252" s="48"/>
      <c r="G252" s="1"/>
      <c r="H252" s="1"/>
      <c r="I252" s="1"/>
    </row>
    <row r="253" spans="1:26" ht="15.75" customHeight="1">
      <c r="A253" s="47"/>
      <c r="B253" s="47"/>
      <c r="C253" s="48"/>
      <c r="D253" s="48"/>
      <c r="E253" s="48"/>
      <c r="F253" s="48"/>
      <c r="G253" s="1"/>
      <c r="H253" s="1"/>
      <c r="I253" s="1"/>
    </row>
    <row r="254" spans="1:26" ht="15.75" customHeight="1">
      <c r="A254" s="47"/>
      <c r="B254" s="47"/>
      <c r="C254" s="48"/>
      <c r="D254" s="48"/>
      <c r="E254" s="48"/>
      <c r="F254" s="48"/>
      <c r="G254" s="1"/>
      <c r="H254" s="1"/>
      <c r="I254" s="1"/>
    </row>
    <row r="255" spans="1:26" ht="15.75" customHeight="1">
      <c r="A255" s="47"/>
      <c r="B255" s="47"/>
      <c r="C255" s="48"/>
      <c r="D255" s="48"/>
      <c r="E255" s="48"/>
      <c r="F255" s="48"/>
      <c r="G255" s="1"/>
      <c r="H255" s="1"/>
      <c r="I255" s="1"/>
    </row>
    <row r="256" spans="1:26" ht="15.75" customHeight="1">
      <c r="A256" s="47"/>
      <c r="B256" s="47"/>
      <c r="C256" s="48"/>
      <c r="D256" s="48"/>
      <c r="E256" s="48"/>
      <c r="F256" s="48"/>
      <c r="G256" s="1"/>
      <c r="H256" s="1"/>
      <c r="I256" s="1"/>
    </row>
    <row r="257" spans="1:9" ht="15.75" customHeight="1">
      <c r="A257" s="47"/>
      <c r="B257" s="47"/>
      <c r="C257" s="48"/>
      <c r="D257" s="48"/>
      <c r="E257" s="48"/>
      <c r="F257" s="48"/>
      <c r="G257" s="1"/>
      <c r="H257" s="1"/>
      <c r="I257" s="1"/>
    </row>
    <row r="258" spans="1:9" ht="15.75" customHeight="1">
      <c r="A258" s="47"/>
      <c r="B258" s="47"/>
      <c r="C258" s="48"/>
      <c r="D258" s="48"/>
      <c r="E258" s="48"/>
      <c r="F258" s="48"/>
      <c r="G258" s="1"/>
      <c r="H258" s="1"/>
      <c r="I258" s="1"/>
    </row>
    <row r="259" spans="1:9" ht="15.75" customHeight="1">
      <c r="A259" s="47"/>
      <c r="B259" s="47"/>
      <c r="C259" s="48"/>
      <c r="D259" s="48"/>
      <c r="E259" s="48"/>
      <c r="F259" s="48"/>
      <c r="G259" s="1"/>
      <c r="H259" s="1"/>
      <c r="I259" s="1"/>
    </row>
    <row r="260" spans="1:9" ht="15.75" customHeight="1">
      <c r="A260" s="47"/>
      <c r="B260" s="47"/>
      <c r="C260" s="48"/>
      <c r="D260" s="48"/>
      <c r="E260" s="48"/>
      <c r="F260" s="48"/>
      <c r="G260" s="1"/>
      <c r="H260" s="1"/>
      <c r="I260" s="1"/>
    </row>
    <row r="261" spans="1:9" ht="15.75" customHeight="1">
      <c r="A261" s="47"/>
      <c r="B261" s="47"/>
      <c r="C261" s="48"/>
      <c r="D261" s="48"/>
      <c r="E261" s="48"/>
      <c r="F261" s="48"/>
      <c r="G261" s="1"/>
      <c r="H261" s="1"/>
      <c r="I261" s="1"/>
    </row>
    <row r="262" spans="1:9" ht="15.75" customHeight="1">
      <c r="A262" s="47"/>
      <c r="B262" s="47"/>
      <c r="C262" s="48"/>
      <c r="D262" s="48"/>
      <c r="E262" s="48"/>
      <c r="F262" s="48"/>
      <c r="G262" s="1"/>
      <c r="H262" s="1"/>
      <c r="I262" s="1"/>
    </row>
    <row r="263" spans="1:9" ht="15.75" customHeight="1">
      <c r="A263" s="47"/>
      <c r="B263" s="47"/>
      <c r="C263" s="48"/>
      <c r="D263" s="48"/>
      <c r="E263" s="48"/>
      <c r="F263" s="48"/>
      <c r="G263" s="1"/>
      <c r="H263" s="1"/>
      <c r="I263" s="1"/>
    </row>
    <row r="264" spans="1:9" ht="15.75" customHeight="1">
      <c r="A264" s="47"/>
      <c r="B264" s="47"/>
      <c r="C264" s="48"/>
      <c r="D264" s="48"/>
      <c r="E264" s="48"/>
      <c r="F264" s="48"/>
      <c r="G264" s="1"/>
      <c r="H264" s="1"/>
      <c r="I264" s="1"/>
    </row>
    <row r="265" spans="1:9" ht="15.75" customHeight="1">
      <c r="A265" s="47"/>
      <c r="B265" s="47"/>
      <c r="C265" s="48"/>
      <c r="D265" s="48"/>
      <c r="E265" s="48"/>
      <c r="F265" s="48"/>
      <c r="G265" s="1"/>
      <c r="H265" s="1"/>
      <c r="I265" s="1"/>
    </row>
    <row r="266" spans="1:9" ht="15.75" customHeight="1">
      <c r="A266" s="47"/>
      <c r="B266" s="47"/>
      <c r="C266" s="48"/>
      <c r="D266" s="48"/>
      <c r="E266" s="48"/>
      <c r="F266" s="48"/>
      <c r="G266" s="1"/>
      <c r="H266" s="1"/>
      <c r="I266" s="1"/>
    </row>
    <row r="267" spans="1:9" ht="15.75" customHeight="1">
      <c r="A267" s="47"/>
      <c r="B267" s="47"/>
      <c r="C267" s="48"/>
      <c r="D267" s="48"/>
      <c r="E267" s="48"/>
      <c r="F267" s="48"/>
      <c r="G267" s="1"/>
      <c r="H267" s="1"/>
      <c r="I267" s="1"/>
    </row>
    <row r="268" spans="1:9" ht="15.75" customHeight="1">
      <c r="A268" s="47"/>
      <c r="B268" s="47"/>
      <c r="C268" s="48"/>
      <c r="D268" s="48"/>
      <c r="E268" s="48"/>
      <c r="F268" s="48"/>
      <c r="G268" s="1"/>
      <c r="H268" s="1"/>
      <c r="I268" s="1"/>
    </row>
    <row r="269" spans="1:9" ht="15.75" customHeight="1">
      <c r="A269" s="47"/>
      <c r="B269" s="47"/>
      <c r="C269" s="48"/>
      <c r="D269" s="48"/>
      <c r="E269" s="48"/>
      <c r="F269" s="48"/>
      <c r="G269" s="1"/>
      <c r="H269" s="1"/>
      <c r="I269" s="1"/>
    </row>
    <row r="270" spans="1:9" ht="15.75" customHeight="1">
      <c r="A270" s="47"/>
      <c r="B270" s="47"/>
      <c r="C270" s="48"/>
      <c r="D270" s="48"/>
      <c r="E270" s="48"/>
      <c r="F270" s="48"/>
      <c r="G270" s="1"/>
      <c r="H270" s="1"/>
      <c r="I270" s="1"/>
    </row>
    <row r="271" spans="1:9" ht="15.75" customHeight="1">
      <c r="A271" s="47"/>
      <c r="B271" s="47"/>
      <c r="C271" s="48"/>
      <c r="D271" s="48"/>
      <c r="E271" s="48"/>
      <c r="F271" s="48"/>
      <c r="G271" s="1"/>
      <c r="H271" s="1"/>
      <c r="I271" s="1"/>
    </row>
    <row r="272" spans="1:9" ht="15.75" customHeight="1">
      <c r="A272" s="47"/>
      <c r="B272" s="47"/>
      <c r="C272" s="48"/>
      <c r="D272" s="48"/>
      <c r="E272" s="48"/>
      <c r="F272" s="48"/>
      <c r="G272" s="1"/>
      <c r="H272" s="1"/>
      <c r="I272" s="1"/>
    </row>
    <row r="273" spans="1:9" ht="15.75" customHeight="1">
      <c r="A273" s="47"/>
      <c r="B273" s="47"/>
      <c r="C273" s="48"/>
      <c r="D273" s="48"/>
      <c r="E273" s="48"/>
      <c r="F273" s="48"/>
      <c r="G273" s="1"/>
      <c r="H273" s="1"/>
      <c r="I273" s="1"/>
    </row>
    <row r="274" spans="1:9" ht="15.75" customHeight="1">
      <c r="A274" s="47"/>
      <c r="B274" s="47"/>
      <c r="C274" s="48"/>
      <c r="D274" s="48"/>
      <c r="E274" s="48"/>
      <c r="F274" s="48"/>
      <c r="G274" s="1"/>
      <c r="H274" s="1"/>
      <c r="I274" s="1"/>
    </row>
    <row r="275" spans="1:9" ht="15.75" customHeight="1">
      <c r="A275" s="47"/>
      <c r="B275" s="47"/>
      <c r="C275" s="48"/>
      <c r="D275" s="48"/>
      <c r="E275" s="48"/>
      <c r="F275" s="48"/>
      <c r="G275" s="1"/>
      <c r="H275" s="1"/>
      <c r="I275" s="1"/>
    </row>
    <row r="276" spans="1:9" ht="15.75" customHeight="1">
      <c r="A276" s="47"/>
      <c r="B276" s="47"/>
      <c r="C276" s="48"/>
      <c r="D276" s="48"/>
      <c r="E276" s="48"/>
      <c r="F276" s="48"/>
      <c r="G276" s="1"/>
      <c r="H276" s="1"/>
      <c r="I276" s="1"/>
    </row>
    <row r="277" spans="1:9" ht="15.75" customHeight="1">
      <c r="A277" s="47"/>
      <c r="B277" s="47"/>
      <c r="C277" s="48"/>
      <c r="D277" s="48"/>
      <c r="E277" s="48"/>
      <c r="F277" s="48"/>
      <c r="G277" s="1"/>
      <c r="H277" s="1"/>
      <c r="I277" s="1"/>
    </row>
    <row r="278" spans="1:9" ht="15.75" customHeight="1">
      <c r="A278" s="47"/>
      <c r="B278" s="47"/>
      <c r="C278" s="48"/>
      <c r="D278" s="48"/>
      <c r="E278" s="48"/>
      <c r="F278" s="48"/>
      <c r="G278" s="1"/>
      <c r="H278" s="1"/>
      <c r="I278" s="1"/>
    </row>
    <row r="279" spans="1:9" ht="15.75" customHeight="1">
      <c r="A279" s="47"/>
      <c r="B279" s="47"/>
      <c r="C279" s="48"/>
      <c r="D279" s="48"/>
      <c r="E279" s="48"/>
      <c r="F279" s="48"/>
      <c r="G279" s="1"/>
      <c r="H279" s="1"/>
      <c r="I279" s="1"/>
    </row>
    <row r="280" spans="1:9" ht="15.75" customHeight="1">
      <c r="A280" s="47"/>
      <c r="B280" s="47"/>
      <c r="C280" s="48"/>
      <c r="D280" s="48"/>
      <c r="E280" s="48"/>
      <c r="F280" s="48"/>
      <c r="G280" s="1"/>
      <c r="H280" s="1"/>
      <c r="I280" s="1"/>
    </row>
    <row r="281" spans="1:9" ht="15.75" customHeight="1">
      <c r="A281" s="47"/>
      <c r="B281" s="47"/>
      <c r="C281" s="48"/>
      <c r="D281" s="48"/>
      <c r="E281" s="48"/>
      <c r="F281" s="48"/>
      <c r="G281" s="1"/>
      <c r="H281" s="1"/>
      <c r="I281" s="1"/>
    </row>
    <row r="282" spans="1:9" ht="15.75" customHeight="1">
      <c r="A282" s="47"/>
      <c r="B282" s="47"/>
      <c r="C282" s="48"/>
      <c r="D282" s="48"/>
      <c r="E282" s="48"/>
      <c r="F282" s="48"/>
      <c r="G282" s="1"/>
      <c r="H282" s="1"/>
      <c r="I282" s="1"/>
    </row>
    <row r="283" spans="1:9" ht="15.75" customHeight="1">
      <c r="A283" s="47"/>
      <c r="B283" s="47"/>
      <c r="C283" s="48"/>
      <c r="D283" s="48"/>
      <c r="E283" s="48"/>
      <c r="F283" s="48"/>
      <c r="G283" s="1"/>
      <c r="H283" s="1"/>
      <c r="I283" s="1"/>
    </row>
    <row r="284" spans="1:9" ht="15.75" customHeight="1">
      <c r="A284" s="47"/>
      <c r="B284" s="47"/>
      <c r="C284" s="48"/>
      <c r="D284" s="48"/>
      <c r="E284" s="48"/>
      <c r="F284" s="48"/>
      <c r="G284" s="1"/>
      <c r="H284" s="1"/>
      <c r="I284" s="1"/>
    </row>
    <row r="285" spans="1:9" ht="15.75" customHeight="1">
      <c r="A285" s="47"/>
      <c r="B285" s="47"/>
      <c r="C285" s="48"/>
      <c r="D285" s="48"/>
      <c r="E285" s="48"/>
      <c r="F285" s="48"/>
      <c r="G285" s="1"/>
      <c r="H285" s="1"/>
      <c r="I285" s="1"/>
    </row>
    <row r="286" spans="1:9" ht="15.75" customHeight="1">
      <c r="A286" s="47"/>
      <c r="B286" s="47"/>
      <c r="C286" s="48"/>
      <c r="D286" s="48"/>
      <c r="E286" s="48"/>
      <c r="F286" s="48"/>
      <c r="G286" s="1"/>
      <c r="H286" s="1"/>
      <c r="I286" s="1"/>
    </row>
    <row r="287" spans="1:9" ht="15.75" customHeight="1">
      <c r="A287" s="47"/>
      <c r="B287" s="47"/>
      <c r="C287" s="48"/>
      <c r="D287" s="48"/>
      <c r="E287" s="48"/>
      <c r="F287" s="48"/>
      <c r="G287" s="1"/>
      <c r="H287" s="1"/>
      <c r="I287" s="1"/>
    </row>
    <row r="288" spans="1:9" ht="15.75" customHeight="1">
      <c r="A288" s="47"/>
      <c r="B288" s="47"/>
      <c r="C288" s="48"/>
      <c r="D288" s="48"/>
      <c r="E288" s="48"/>
      <c r="F288" s="48"/>
      <c r="G288" s="1"/>
      <c r="H288" s="1"/>
      <c r="I288" s="1"/>
    </row>
    <row r="289" spans="1:9" ht="15.75" customHeight="1">
      <c r="A289" s="47"/>
      <c r="B289" s="47"/>
      <c r="C289" s="48"/>
      <c r="D289" s="48"/>
      <c r="E289" s="48"/>
      <c r="F289" s="48"/>
      <c r="G289" s="1"/>
      <c r="H289" s="1"/>
      <c r="I289" s="1"/>
    </row>
    <row r="290" spans="1:9" ht="15.75" customHeight="1">
      <c r="A290" s="47"/>
      <c r="B290" s="47"/>
      <c r="C290" s="48"/>
      <c r="D290" s="48"/>
      <c r="E290" s="48"/>
      <c r="F290" s="48"/>
      <c r="G290" s="1"/>
      <c r="H290" s="1"/>
      <c r="I290" s="1"/>
    </row>
    <row r="291" spans="1:9" ht="15.75" customHeight="1">
      <c r="A291" s="47"/>
      <c r="B291" s="47"/>
      <c r="C291" s="48"/>
      <c r="D291" s="48"/>
      <c r="E291" s="48"/>
      <c r="F291" s="48"/>
      <c r="G291" s="1"/>
      <c r="H291" s="1"/>
      <c r="I291" s="1"/>
    </row>
    <row r="292" spans="1:9" ht="15.75" customHeight="1">
      <c r="A292" s="47"/>
      <c r="B292" s="47"/>
      <c r="C292" s="48"/>
      <c r="D292" s="48"/>
      <c r="E292" s="48"/>
      <c r="F292" s="48"/>
      <c r="G292" s="1"/>
      <c r="H292" s="1"/>
      <c r="I292" s="1"/>
    </row>
    <row r="293" spans="1:9" ht="15.75" customHeight="1">
      <c r="A293" s="47"/>
      <c r="B293" s="47"/>
      <c r="C293" s="48"/>
      <c r="D293" s="48"/>
      <c r="E293" s="48"/>
      <c r="F293" s="48"/>
      <c r="G293" s="1"/>
      <c r="H293" s="1"/>
      <c r="I293" s="1"/>
    </row>
    <row r="294" spans="1:9" ht="15.75" customHeight="1">
      <c r="A294" s="47"/>
      <c r="B294" s="47"/>
      <c r="C294" s="48"/>
      <c r="D294" s="48"/>
      <c r="E294" s="48"/>
      <c r="F294" s="48"/>
      <c r="G294" s="1"/>
      <c r="H294" s="1"/>
      <c r="I294" s="1"/>
    </row>
    <row r="295" spans="1:9" ht="15.75" customHeight="1">
      <c r="A295" s="47"/>
      <c r="B295" s="47"/>
      <c r="C295" s="48"/>
      <c r="D295" s="48"/>
      <c r="E295" s="48"/>
      <c r="F295" s="48"/>
      <c r="G295" s="1"/>
      <c r="H295" s="1"/>
      <c r="I295" s="1"/>
    </row>
    <row r="296" spans="1:9" ht="15.75" customHeight="1">
      <c r="A296" s="47"/>
      <c r="B296" s="47"/>
      <c r="C296" s="48"/>
      <c r="D296" s="48"/>
      <c r="E296" s="48"/>
      <c r="F296" s="48"/>
      <c r="G296" s="1"/>
      <c r="H296" s="1"/>
      <c r="I296" s="1"/>
    </row>
    <row r="297" spans="1:9" ht="15.75" customHeight="1">
      <c r="A297" s="47"/>
      <c r="B297" s="47"/>
      <c r="C297" s="48"/>
      <c r="D297" s="48"/>
      <c r="E297" s="48"/>
      <c r="F297" s="48"/>
      <c r="G297" s="1"/>
      <c r="H297" s="1"/>
      <c r="I297" s="1"/>
    </row>
    <row r="298" spans="1:9" ht="15.75" customHeight="1">
      <c r="A298" s="47"/>
      <c r="B298" s="47"/>
      <c r="C298" s="48"/>
      <c r="D298" s="48"/>
      <c r="E298" s="48"/>
      <c r="F298" s="48"/>
      <c r="G298" s="1"/>
      <c r="H298" s="1"/>
      <c r="I298" s="1"/>
    </row>
    <row r="299" spans="1:9" ht="15.75" customHeight="1">
      <c r="A299" s="47"/>
      <c r="B299" s="47"/>
      <c r="C299" s="48"/>
      <c r="D299" s="48"/>
      <c r="E299" s="48"/>
      <c r="F299" s="48"/>
      <c r="G299" s="1"/>
      <c r="H299" s="1"/>
      <c r="I299" s="1"/>
    </row>
    <row r="300" spans="1:9" ht="15.75" customHeight="1">
      <c r="A300" s="47"/>
      <c r="B300" s="47"/>
      <c r="C300" s="48"/>
      <c r="D300" s="48"/>
      <c r="E300" s="48"/>
      <c r="F300" s="48"/>
      <c r="G300" s="1"/>
      <c r="H300" s="1"/>
      <c r="I300" s="1"/>
    </row>
    <row r="301" spans="1:9" ht="15.75" customHeight="1">
      <c r="A301" s="47"/>
      <c r="B301" s="47"/>
      <c r="C301" s="48"/>
      <c r="D301" s="48"/>
      <c r="E301" s="48"/>
      <c r="F301" s="48"/>
      <c r="G301" s="1"/>
      <c r="H301" s="1"/>
      <c r="I301" s="1"/>
    </row>
    <row r="302" spans="1:9" ht="15.75" customHeight="1">
      <c r="A302" s="47"/>
      <c r="B302" s="47"/>
      <c r="C302" s="48"/>
      <c r="D302" s="48"/>
      <c r="E302" s="48"/>
      <c r="F302" s="48"/>
      <c r="G302" s="1"/>
      <c r="H302" s="1"/>
      <c r="I302" s="1"/>
    </row>
    <row r="303" spans="1:9" ht="15.75" customHeight="1">
      <c r="A303" s="47"/>
      <c r="B303" s="47"/>
      <c r="C303" s="48"/>
      <c r="D303" s="48"/>
      <c r="E303" s="48"/>
      <c r="F303" s="48"/>
      <c r="G303" s="1"/>
      <c r="H303" s="1"/>
      <c r="I303" s="1"/>
    </row>
    <row r="304" spans="1:9" ht="15.75" customHeight="1">
      <c r="A304" s="47"/>
      <c r="B304" s="47"/>
      <c r="C304" s="48"/>
      <c r="D304" s="48"/>
      <c r="E304" s="48"/>
      <c r="F304" s="48"/>
      <c r="G304" s="1"/>
      <c r="H304" s="1"/>
      <c r="I304" s="1"/>
    </row>
    <row r="305" spans="1:9" ht="15.75" customHeight="1">
      <c r="A305" s="47"/>
      <c r="B305" s="47"/>
      <c r="C305" s="48"/>
      <c r="D305" s="48"/>
      <c r="E305" s="48"/>
      <c r="F305" s="48"/>
      <c r="G305" s="1"/>
      <c r="H305" s="1"/>
      <c r="I305" s="1"/>
    </row>
    <row r="306" spans="1:9" ht="15.75" customHeight="1">
      <c r="A306" s="47"/>
      <c r="B306" s="47"/>
      <c r="C306" s="48"/>
      <c r="D306" s="48"/>
      <c r="E306" s="48"/>
      <c r="F306" s="48"/>
      <c r="G306" s="1"/>
      <c r="H306" s="1"/>
      <c r="I306" s="1"/>
    </row>
    <row r="307" spans="1:9" ht="15.75" customHeight="1">
      <c r="A307" s="47"/>
      <c r="B307" s="47"/>
      <c r="C307" s="48"/>
      <c r="D307" s="48"/>
      <c r="E307" s="48"/>
      <c r="F307" s="48"/>
      <c r="G307" s="1"/>
      <c r="H307" s="1"/>
      <c r="I307" s="1"/>
    </row>
    <row r="308" spans="1:9" ht="15.75" customHeight="1">
      <c r="A308" s="47"/>
      <c r="B308" s="47"/>
      <c r="C308" s="48"/>
      <c r="D308" s="48"/>
      <c r="E308" s="48"/>
      <c r="F308" s="48"/>
      <c r="G308" s="1"/>
      <c r="H308" s="1"/>
      <c r="I308" s="1"/>
    </row>
    <row r="309" spans="1:9" ht="15.75" customHeight="1">
      <c r="A309" s="47"/>
      <c r="B309" s="47"/>
      <c r="C309" s="48"/>
      <c r="D309" s="48"/>
      <c r="E309" s="48"/>
      <c r="F309" s="48"/>
      <c r="G309" s="1"/>
      <c r="H309" s="1"/>
      <c r="I309" s="1"/>
    </row>
    <row r="310" spans="1:9" ht="15.75" customHeight="1">
      <c r="A310" s="47"/>
      <c r="B310" s="47"/>
      <c r="C310" s="48"/>
      <c r="D310" s="48"/>
      <c r="E310" s="48"/>
      <c r="F310" s="48"/>
      <c r="G310" s="1"/>
      <c r="H310" s="1"/>
      <c r="I310" s="1"/>
    </row>
    <row r="311" spans="1:9" ht="15.75" customHeight="1">
      <c r="A311" s="47"/>
      <c r="B311" s="47"/>
      <c r="C311" s="48"/>
      <c r="D311" s="48"/>
      <c r="E311" s="48"/>
      <c r="F311" s="48"/>
      <c r="G311" s="1"/>
      <c r="H311" s="1"/>
      <c r="I311" s="1"/>
    </row>
    <row r="312" spans="1:9" ht="15.75" customHeight="1">
      <c r="A312" s="47"/>
      <c r="B312" s="47"/>
      <c r="C312" s="48"/>
      <c r="D312" s="48"/>
      <c r="E312" s="48"/>
      <c r="F312" s="48"/>
      <c r="G312" s="1"/>
      <c r="H312" s="1"/>
      <c r="I312" s="1"/>
    </row>
    <row r="313" spans="1:9" ht="15.75" customHeight="1">
      <c r="A313" s="47"/>
      <c r="B313" s="47"/>
      <c r="C313" s="48"/>
      <c r="D313" s="48"/>
      <c r="E313" s="48"/>
      <c r="F313" s="48"/>
      <c r="G313" s="1"/>
      <c r="H313" s="1"/>
      <c r="I313" s="1"/>
    </row>
    <row r="314" spans="1:9" ht="15.75" customHeight="1">
      <c r="A314" s="47"/>
      <c r="B314" s="47"/>
      <c r="C314" s="48"/>
      <c r="D314" s="48"/>
      <c r="E314" s="48"/>
      <c r="F314" s="48"/>
      <c r="G314" s="1"/>
      <c r="H314" s="1"/>
      <c r="I314" s="1"/>
    </row>
    <row r="315" spans="1:9" ht="15.75" customHeight="1">
      <c r="A315" s="47"/>
      <c r="B315" s="47"/>
      <c r="C315" s="48"/>
      <c r="D315" s="48"/>
      <c r="E315" s="48"/>
      <c r="F315" s="48"/>
      <c r="G315" s="1"/>
      <c r="H315" s="1"/>
      <c r="I315" s="1"/>
    </row>
    <row r="316" spans="1:9" ht="15.75" customHeight="1">
      <c r="A316" s="47"/>
      <c r="B316" s="47"/>
      <c r="C316" s="48"/>
      <c r="D316" s="48"/>
      <c r="E316" s="48"/>
      <c r="F316" s="48"/>
      <c r="G316" s="1"/>
      <c r="H316" s="1"/>
      <c r="I316" s="1"/>
    </row>
    <row r="317" spans="1:9" ht="15.75" customHeight="1">
      <c r="A317" s="47"/>
      <c r="B317" s="47"/>
      <c r="C317" s="48"/>
      <c r="D317" s="48"/>
      <c r="E317" s="48"/>
      <c r="F317" s="48"/>
      <c r="G317" s="1"/>
      <c r="H317" s="1"/>
      <c r="I317" s="1"/>
    </row>
    <row r="318" spans="1:9" ht="15.75" customHeight="1">
      <c r="A318" s="47"/>
      <c r="B318" s="47"/>
      <c r="C318" s="48"/>
      <c r="D318" s="48"/>
      <c r="E318" s="48"/>
      <c r="F318" s="48"/>
      <c r="G318" s="1"/>
      <c r="H318" s="1"/>
      <c r="I318" s="1"/>
    </row>
    <row r="319" spans="1:9" ht="15.75" customHeight="1">
      <c r="A319" s="47"/>
      <c r="B319" s="47"/>
      <c r="C319" s="48"/>
      <c r="D319" s="48"/>
      <c r="E319" s="48"/>
      <c r="F319" s="48"/>
      <c r="G319" s="1"/>
      <c r="H319" s="1"/>
      <c r="I319" s="1"/>
    </row>
    <row r="320" spans="1:9" ht="15.75" customHeight="1">
      <c r="A320" s="47"/>
      <c r="B320" s="47"/>
      <c r="C320" s="48"/>
      <c r="D320" s="48"/>
      <c r="E320" s="48"/>
      <c r="F320" s="48"/>
      <c r="G320" s="1"/>
      <c r="H320" s="1"/>
      <c r="I320" s="1"/>
    </row>
    <row r="321" spans="1:9" ht="15.75" customHeight="1">
      <c r="A321" s="47"/>
      <c r="B321" s="47"/>
      <c r="C321" s="48"/>
      <c r="D321" s="48"/>
      <c r="E321" s="48"/>
      <c r="F321" s="48"/>
      <c r="G321" s="1"/>
      <c r="H321" s="1"/>
      <c r="I321" s="1"/>
    </row>
    <row r="322" spans="1:9" ht="15.75" customHeight="1">
      <c r="A322" s="47"/>
      <c r="B322" s="47"/>
      <c r="C322" s="48"/>
      <c r="D322" s="48"/>
      <c r="E322" s="48"/>
      <c r="F322" s="48"/>
      <c r="G322" s="1"/>
      <c r="H322" s="1"/>
      <c r="I322" s="1"/>
    </row>
    <row r="323" spans="1:9" ht="15.75" customHeight="1">
      <c r="A323" s="47"/>
      <c r="B323" s="47"/>
      <c r="C323" s="48"/>
      <c r="D323" s="48"/>
      <c r="E323" s="48"/>
      <c r="F323" s="48"/>
      <c r="G323" s="1"/>
      <c r="H323" s="1"/>
      <c r="I323" s="1"/>
    </row>
    <row r="324" spans="1:9" ht="15.75" customHeight="1">
      <c r="A324" s="47"/>
      <c r="B324" s="47"/>
      <c r="C324" s="48"/>
      <c r="D324" s="48"/>
      <c r="E324" s="48"/>
      <c r="F324" s="48"/>
      <c r="G324" s="1"/>
      <c r="H324" s="1"/>
      <c r="I324" s="1"/>
    </row>
    <row r="325" spans="1:9" ht="15.75" customHeight="1">
      <c r="A325" s="47"/>
      <c r="B325" s="47"/>
      <c r="C325" s="48"/>
      <c r="D325" s="48"/>
      <c r="E325" s="48"/>
      <c r="F325" s="48"/>
      <c r="G325" s="1"/>
      <c r="H325" s="1"/>
      <c r="I325" s="1"/>
    </row>
    <row r="326" spans="1:9" ht="15.75" customHeight="1">
      <c r="A326" s="47"/>
      <c r="B326" s="47"/>
      <c r="C326" s="48"/>
      <c r="D326" s="48"/>
      <c r="E326" s="48"/>
      <c r="F326" s="48"/>
      <c r="G326" s="1"/>
      <c r="H326" s="1"/>
      <c r="I326" s="1"/>
    </row>
    <row r="327" spans="1:9" ht="15.75" customHeight="1">
      <c r="A327" s="47"/>
      <c r="B327" s="47"/>
      <c r="C327" s="48"/>
      <c r="D327" s="48"/>
      <c r="E327" s="48"/>
      <c r="F327" s="48"/>
      <c r="G327" s="1"/>
      <c r="H327" s="1"/>
      <c r="I327" s="1"/>
    </row>
    <row r="328" spans="1:9" ht="15.75" customHeight="1">
      <c r="A328" s="47"/>
      <c r="B328" s="47"/>
      <c r="C328" s="48"/>
      <c r="D328" s="48"/>
      <c r="E328" s="48"/>
      <c r="F328" s="48"/>
      <c r="G328" s="1"/>
      <c r="H328" s="1"/>
      <c r="I328" s="1"/>
    </row>
    <row r="329" spans="1:9" ht="15.75" customHeight="1">
      <c r="A329" s="47"/>
      <c r="B329" s="47"/>
      <c r="C329" s="48"/>
      <c r="D329" s="48"/>
      <c r="E329" s="48"/>
      <c r="F329" s="48"/>
      <c r="G329" s="1"/>
      <c r="H329" s="1"/>
      <c r="I329" s="1"/>
    </row>
    <row r="330" spans="1:9" ht="15.75" customHeight="1">
      <c r="A330" s="47"/>
      <c r="B330" s="47"/>
      <c r="C330" s="48"/>
      <c r="D330" s="48"/>
      <c r="E330" s="48"/>
      <c r="F330" s="48"/>
      <c r="G330" s="1"/>
      <c r="H330" s="1"/>
      <c r="I330" s="1"/>
    </row>
    <row r="331" spans="1:9" ht="15.75" customHeight="1">
      <c r="A331" s="47"/>
      <c r="B331" s="47"/>
      <c r="C331" s="48"/>
      <c r="D331" s="48"/>
      <c r="E331" s="48"/>
      <c r="F331" s="48"/>
      <c r="G331" s="1"/>
      <c r="H331" s="1"/>
      <c r="I331" s="1"/>
    </row>
    <row r="332" spans="1:9" ht="15.75" customHeight="1">
      <c r="A332" s="47"/>
      <c r="B332" s="47"/>
      <c r="C332" s="48"/>
      <c r="D332" s="48"/>
      <c r="E332" s="48"/>
      <c r="F332" s="48"/>
      <c r="G332" s="1"/>
      <c r="H332" s="1"/>
      <c r="I332" s="1"/>
    </row>
    <row r="333" spans="1:9" ht="15.75" customHeight="1">
      <c r="A333" s="47"/>
      <c r="B333" s="47"/>
      <c r="C333" s="48"/>
      <c r="D333" s="48"/>
      <c r="E333" s="48"/>
      <c r="F333" s="48"/>
      <c r="G333" s="1"/>
      <c r="H333" s="1"/>
      <c r="I333" s="1"/>
    </row>
    <row r="334" spans="1:9" ht="15.75" customHeight="1">
      <c r="A334" s="47"/>
      <c r="B334" s="47"/>
      <c r="C334" s="48"/>
      <c r="D334" s="48"/>
      <c r="E334" s="48"/>
      <c r="F334" s="48"/>
      <c r="G334" s="1"/>
      <c r="H334" s="1"/>
      <c r="I334" s="1"/>
    </row>
    <row r="335" spans="1:9" ht="15.75" customHeight="1">
      <c r="A335" s="47"/>
      <c r="B335" s="47"/>
      <c r="C335" s="48"/>
      <c r="D335" s="48"/>
      <c r="E335" s="48"/>
      <c r="F335" s="48"/>
      <c r="G335" s="1"/>
      <c r="H335" s="1"/>
      <c r="I335" s="1"/>
    </row>
    <row r="336" spans="1:9" ht="15.75" customHeight="1">
      <c r="A336" s="47"/>
      <c r="B336" s="47"/>
      <c r="C336" s="48"/>
      <c r="D336" s="48"/>
      <c r="E336" s="48"/>
      <c r="F336" s="48"/>
      <c r="G336" s="1"/>
      <c r="H336" s="1"/>
      <c r="I336" s="1"/>
    </row>
    <row r="337" spans="1:9" ht="15.75" customHeight="1">
      <c r="A337" s="47"/>
      <c r="B337" s="47"/>
      <c r="C337" s="48"/>
      <c r="D337" s="48"/>
      <c r="E337" s="48"/>
      <c r="F337" s="48"/>
      <c r="G337" s="1"/>
      <c r="H337" s="1"/>
      <c r="I337" s="1"/>
    </row>
    <row r="338" spans="1:9" ht="15.75" customHeight="1">
      <c r="A338" s="47"/>
      <c r="B338" s="47"/>
      <c r="C338" s="48"/>
      <c r="D338" s="48"/>
      <c r="E338" s="48"/>
      <c r="F338" s="48"/>
      <c r="G338" s="1"/>
      <c r="H338" s="1"/>
      <c r="I338" s="1"/>
    </row>
    <row r="339" spans="1:9" ht="15.75" customHeight="1">
      <c r="A339" s="47"/>
      <c r="B339" s="47"/>
      <c r="C339" s="48"/>
      <c r="D339" s="48"/>
      <c r="E339" s="48"/>
      <c r="F339" s="48"/>
      <c r="G339" s="1"/>
      <c r="H339" s="1"/>
      <c r="I339" s="1"/>
    </row>
    <row r="340" spans="1:9" ht="15.75" customHeight="1">
      <c r="A340" s="47"/>
      <c r="B340" s="47"/>
      <c r="C340" s="48"/>
      <c r="D340" s="48"/>
      <c r="E340" s="48"/>
      <c r="F340" s="48"/>
      <c r="G340" s="1"/>
      <c r="H340" s="1"/>
      <c r="I340" s="1"/>
    </row>
    <row r="341" spans="1:9" ht="15.75" customHeight="1">
      <c r="A341" s="47"/>
      <c r="B341" s="47"/>
      <c r="C341" s="48"/>
      <c r="D341" s="48"/>
      <c r="E341" s="48"/>
      <c r="F341" s="48"/>
      <c r="G341" s="1"/>
      <c r="H341" s="1"/>
      <c r="I341" s="1"/>
    </row>
    <row r="342" spans="1:9" ht="15.75" customHeight="1">
      <c r="A342" s="47"/>
      <c r="B342" s="47"/>
      <c r="C342" s="48"/>
      <c r="D342" s="48"/>
      <c r="E342" s="48"/>
      <c r="F342" s="48"/>
      <c r="G342" s="1"/>
      <c r="H342" s="1"/>
      <c r="I342" s="1"/>
    </row>
    <row r="343" spans="1:9" ht="15.75" customHeight="1">
      <c r="A343" s="47"/>
      <c r="B343" s="47"/>
      <c r="C343" s="48"/>
      <c r="D343" s="48"/>
      <c r="E343" s="48"/>
      <c r="F343" s="48"/>
      <c r="G343" s="1"/>
      <c r="H343" s="1"/>
      <c r="I343" s="1"/>
    </row>
    <row r="344" spans="1:9" ht="15.75" customHeight="1">
      <c r="A344" s="47"/>
      <c r="B344" s="47"/>
      <c r="C344" s="48"/>
      <c r="D344" s="48"/>
      <c r="E344" s="48"/>
      <c r="F344" s="48"/>
      <c r="G344" s="1"/>
      <c r="H344" s="1"/>
      <c r="I344" s="1"/>
    </row>
    <row r="345" spans="1:9" ht="15.75" customHeight="1">
      <c r="A345" s="47"/>
      <c r="B345" s="47"/>
      <c r="C345" s="48"/>
      <c r="D345" s="48"/>
      <c r="E345" s="48"/>
      <c r="F345" s="48"/>
      <c r="G345" s="1"/>
      <c r="H345" s="1"/>
      <c r="I345" s="1"/>
    </row>
    <row r="346" spans="1:9" ht="15.75" customHeight="1">
      <c r="A346" s="47"/>
      <c r="B346" s="47"/>
      <c r="C346" s="48"/>
      <c r="D346" s="48"/>
      <c r="E346" s="48"/>
      <c r="F346" s="48"/>
      <c r="G346" s="1"/>
      <c r="H346" s="1"/>
      <c r="I346" s="1"/>
    </row>
    <row r="347" spans="1:9" ht="15.75" customHeight="1">
      <c r="A347" s="47"/>
      <c r="B347" s="47"/>
      <c r="C347" s="48"/>
      <c r="D347" s="48"/>
      <c r="E347" s="48"/>
      <c r="F347" s="48"/>
      <c r="G347" s="1"/>
      <c r="H347" s="1"/>
      <c r="I347" s="1"/>
    </row>
    <row r="348" spans="1:9" ht="15.75" customHeight="1">
      <c r="A348" s="47"/>
      <c r="B348" s="47"/>
      <c r="C348" s="48"/>
      <c r="D348" s="48"/>
      <c r="E348" s="48"/>
      <c r="F348" s="48"/>
      <c r="G348" s="1"/>
      <c r="H348" s="1"/>
      <c r="I348" s="1"/>
    </row>
    <row r="349" spans="1:9" ht="15.75" customHeight="1">
      <c r="A349" s="47"/>
      <c r="B349" s="47"/>
      <c r="C349" s="48"/>
      <c r="D349" s="48"/>
      <c r="E349" s="48"/>
      <c r="F349" s="48"/>
      <c r="G349" s="1"/>
      <c r="H349" s="1"/>
      <c r="I349" s="1"/>
    </row>
    <row r="350" spans="1:9" ht="15.75" customHeight="1">
      <c r="A350" s="47"/>
      <c r="B350" s="47"/>
      <c r="C350" s="48"/>
      <c r="D350" s="48"/>
      <c r="E350" s="48"/>
      <c r="F350" s="48"/>
      <c r="G350" s="1"/>
      <c r="H350" s="1"/>
      <c r="I350" s="1"/>
    </row>
    <row r="351" spans="1:9" ht="15.75" customHeight="1">
      <c r="A351" s="47"/>
      <c r="B351" s="47"/>
      <c r="C351" s="48"/>
      <c r="D351" s="48"/>
      <c r="E351" s="48"/>
      <c r="F351" s="48"/>
      <c r="G351" s="1"/>
      <c r="H351" s="1"/>
      <c r="I351" s="1"/>
    </row>
    <row r="352" spans="1:9" ht="15.75" customHeight="1">
      <c r="A352" s="47"/>
      <c r="B352" s="47"/>
      <c r="C352" s="48"/>
      <c r="D352" s="48"/>
      <c r="E352" s="48"/>
      <c r="F352" s="48"/>
      <c r="G352" s="1"/>
      <c r="H352" s="1"/>
      <c r="I352" s="1"/>
    </row>
    <row r="353" spans="1:9" ht="15.75" customHeight="1">
      <c r="A353" s="47"/>
      <c r="B353" s="47"/>
      <c r="C353" s="48"/>
      <c r="D353" s="48"/>
      <c r="E353" s="48"/>
      <c r="F353" s="48"/>
      <c r="G353" s="1"/>
      <c r="H353" s="1"/>
      <c r="I353" s="1"/>
    </row>
    <row r="354" spans="1:9" ht="15.75" customHeight="1">
      <c r="A354" s="47"/>
      <c r="B354" s="47"/>
      <c r="C354" s="48"/>
      <c r="D354" s="48"/>
      <c r="E354" s="48"/>
      <c r="F354" s="48"/>
      <c r="G354" s="1"/>
      <c r="H354" s="1"/>
      <c r="I354" s="1"/>
    </row>
    <row r="355" spans="1:9" ht="15.75" customHeight="1">
      <c r="A355" s="47"/>
      <c r="B355" s="47"/>
      <c r="C355" s="48"/>
      <c r="D355" s="48"/>
      <c r="E355" s="48"/>
      <c r="F355" s="48"/>
      <c r="G355" s="1"/>
      <c r="H355" s="1"/>
      <c r="I355" s="1"/>
    </row>
    <row r="356" spans="1:9" ht="15.75" customHeight="1">
      <c r="A356" s="47"/>
      <c r="B356" s="47"/>
      <c r="C356" s="48"/>
      <c r="D356" s="48"/>
      <c r="E356" s="48"/>
      <c r="F356" s="48"/>
      <c r="G356" s="1"/>
      <c r="H356" s="1"/>
      <c r="I356" s="1"/>
    </row>
    <row r="357" spans="1:9" ht="15.75" customHeight="1">
      <c r="A357" s="47"/>
      <c r="B357" s="47"/>
      <c r="C357" s="48"/>
      <c r="D357" s="48"/>
      <c r="E357" s="48"/>
      <c r="F357" s="48"/>
      <c r="G357" s="1"/>
      <c r="H357" s="1"/>
      <c r="I357" s="1"/>
    </row>
    <row r="358" spans="1:9" ht="15.75" customHeight="1">
      <c r="A358" s="47"/>
      <c r="B358" s="47"/>
      <c r="C358" s="48"/>
      <c r="D358" s="48"/>
      <c r="E358" s="48"/>
      <c r="F358" s="48"/>
      <c r="G358" s="1"/>
      <c r="H358" s="1"/>
      <c r="I358" s="1"/>
    </row>
    <row r="359" spans="1:9" ht="15.75" customHeight="1">
      <c r="A359" s="47"/>
      <c r="B359" s="47"/>
      <c r="C359" s="48"/>
      <c r="D359" s="48"/>
      <c r="E359" s="48"/>
      <c r="F359" s="48"/>
      <c r="G359" s="1"/>
      <c r="H359" s="1"/>
      <c r="I359" s="1"/>
    </row>
    <row r="360" spans="1:9" ht="15.75" customHeight="1">
      <c r="A360" s="47"/>
      <c r="B360" s="47"/>
      <c r="C360" s="48"/>
      <c r="D360" s="48"/>
      <c r="E360" s="48"/>
      <c r="F360" s="48"/>
      <c r="G360" s="1"/>
      <c r="H360" s="1"/>
      <c r="I360" s="1"/>
    </row>
    <row r="361" spans="1:9" ht="15.75" customHeight="1">
      <c r="A361" s="47"/>
      <c r="B361" s="47"/>
      <c r="C361" s="48"/>
      <c r="D361" s="48"/>
      <c r="E361" s="48"/>
      <c r="F361" s="48"/>
      <c r="G361" s="1"/>
      <c r="H361" s="1"/>
      <c r="I361" s="1"/>
    </row>
    <row r="362" spans="1:9" ht="15.75" customHeight="1">
      <c r="A362" s="47"/>
      <c r="B362" s="47"/>
      <c r="C362" s="48"/>
      <c r="D362" s="48"/>
      <c r="E362" s="48"/>
      <c r="F362" s="48"/>
      <c r="G362" s="1"/>
      <c r="H362" s="1"/>
      <c r="I362" s="1"/>
    </row>
    <row r="363" spans="1:9" ht="15.75" customHeight="1">
      <c r="A363" s="47"/>
      <c r="B363" s="47"/>
      <c r="C363" s="48"/>
      <c r="D363" s="48"/>
      <c r="E363" s="48"/>
      <c r="F363" s="48"/>
      <c r="G363" s="1"/>
      <c r="H363" s="1"/>
      <c r="I363" s="1"/>
    </row>
    <row r="364" spans="1:9" ht="15.75" customHeight="1">
      <c r="A364" s="47"/>
      <c r="B364" s="47"/>
      <c r="C364" s="48"/>
      <c r="D364" s="48"/>
      <c r="E364" s="48"/>
      <c r="F364" s="48"/>
      <c r="G364" s="1"/>
      <c r="H364" s="1"/>
      <c r="I364" s="1"/>
    </row>
    <row r="365" spans="1:9" ht="15.75" customHeight="1">
      <c r="A365" s="47"/>
      <c r="B365" s="47"/>
      <c r="C365" s="48"/>
      <c r="D365" s="48"/>
      <c r="E365" s="48"/>
      <c r="F365" s="48"/>
      <c r="G365" s="1"/>
      <c r="H365" s="1"/>
      <c r="I365" s="1"/>
    </row>
    <row r="366" spans="1:9" ht="15.75" customHeight="1">
      <c r="A366" s="47"/>
      <c r="B366" s="47"/>
      <c r="C366" s="48"/>
      <c r="D366" s="48"/>
      <c r="E366" s="48"/>
      <c r="F366" s="48"/>
      <c r="G366" s="1"/>
      <c r="H366" s="1"/>
      <c r="I366" s="1"/>
    </row>
    <row r="367" spans="1:9" ht="15.75" customHeight="1">
      <c r="A367" s="47"/>
      <c r="B367" s="47"/>
      <c r="C367" s="48"/>
      <c r="D367" s="48"/>
      <c r="E367" s="48"/>
      <c r="F367" s="48"/>
      <c r="G367" s="1"/>
      <c r="H367" s="1"/>
      <c r="I367" s="1"/>
    </row>
    <row r="368" spans="1:9" ht="15.75" customHeight="1">
      <c r="A368" s="47"/>
      <c r="B368" s="47"/>
      <c r="C368" s="48"/>
      <c r="D368" s="48"/>
      <c r="E368" s="48"/>
      <c r="F368" s="48"/>
      <c r="G368" s="1"/>
      <c r="H368" s="1"/>
      <c r="I368" s="1"/>
    </row>
    <row r="369" spans="1:9" ht="15.75" customHeight="1">
      <c r="A369" s="47"/>
      <c r="B369" s="47"/>
      <c r="C369" s="48"/>
      <c r="D369" s="48"/>
      <c r="E369" s="48"/>
      <c r="F369" s="48"/>
      <c r="G369" s="1"/>
      <c r="H369" s="1"/>
      <c r="I369" s="1"/>
    </row>
    <row r="370" spans="1:9" ht="15.75" customHeight="1">
      <c r="A370" s="47"/>
      <c r="B370" s="47"/>
      <c r="C370" s="48"/>
      <c r="D370" s="48"/>
      <c r="E370" s="48"/>
      <c r="F370" s="48"/>
      <c r="G370" s="1"/>
      <c r="H370" s="1"/>
      <c r="I370" s="1"/>
    </row>
    <row r="371" spans="1:9" ht="15.75" customHeight="1">
      <c r="A371" s="47"/>
      <c r="B371" s="47"/>
      <c r="C371" s="48"/>
      <c r="D371" s="48"/>
      <c r="E371" s="48"/>
      <c r="F371" s="48"/>
      <c r="G371" s="1"/>
      <c r="H371" s="1"/>
      <c r="I371" s="1"/>
    </row>
    <row r="372" spans="1:9" ht="15.75" customHeight="1">
      <c r="A372" s="47"/>
      <c r="B372" s="47"/>
      <c r="C372" s="48"/>
      <c r="D372" s="48"/>
      <c r="E372" s="48"/>
      <c r="F372" s="48"/>
      <c r="G372" s="1"/>
      <c r="H372" s="1"/>
      <c r="I372" s="1"/>
    </row>
    <row r="373" spans="1:9" ht="15.75" customHeight="1">
      <c r="A373" s="47"/>
      <c r="B373" s="47"/>
      <c r="C373" s="48"/>
      <c r="D373" s="48"/>
      <c r="E373" s="48"/>
      <c r="F373" s="48"/>
      <c r="G373" s="1"/>
      <c r="H373" s="1"/>
      <c r="I373" s="1"/>
    </row>
    <row r="374" spans="1:9" ht="15.75" customHeight="1">
      <c r="A374" s="47"/>
      <c r="B374" s="47"/>
      <c r="C374" s="48"/>
      <c r="D374" s="48"/>
      <c r="E374" s="48"/>
      <c r="F374" s="48"/>
      <c r="G374" s="1"/>
      <c r="H374" s="1"/>
      <c r="I374" s="1"/>
    </row>
    <row r="375" spans="1:9" ht="15.75" customHeight="1">
      <c r="A375" s="47"/>
      <c r="B375" s="47"/>
      <c r="C375" s="48"/>
      <c r="D375" s="48"/>
      <c r="E375" s="48"/>
      <c r="F375" s="48"/>
      <c r="G375" s="1"/>
      <c r="H375" s="1"/>
      <c r="I375" s="1"/>
    </row>
    <row r="376" spans="1:9" ht="15.75" customHeight="1">
      <c r="A376" s="47"/>
      <c r="B376" s="47"/>
      <c r="C376" s="48"/>
      <c r="D376" s="48"/>
      <c r="E376" s="48"/>
      <c r="F376" s="48"/>
      <c r="G376" s="1"/>
      <c r="H376" s="1"/>
      <c r="I376" s="1"/>
    </row>
    <row r="377" spans="1:9" ht="15.75" customHeight="1">
      <c r="A377" s="47"/>
      <c r="B377" s="47"/>
      <c r="C377" s="48"/>
      <c r="D377" s="48"/>
      <c r="E377" s="48"/>
      <c r="F377" s="48"/>
      <c r="G377" s="1"/>
      <c r="H377" s="1"/>
      <c r="I377" s="1"/>
    </row>
    <row r="378" spans="1:9" ht="15.75" customHeight="1">
      <c r="A378" s="47"/>
      <c r="B378" s="47"/>
      <c r="C378" s="48"/>
      <c r="D378" s="48"/>
      <c r="E378" s="48"/>
      <c r="F378" s="48"/>
      <c r="G378" s="1"/>
      <c r="H378" s="1"/>
      <c r="I378" s="1"/>
    </row>
    <row r="379" spans="1:9" ht="15.75" customHeight="1">
      <c r="A379" s="47"/>
      <c r="B379" s="47"/>
      <c r="C379" s="48"/>
      <c r="D379" s="48"/>
      <c r="E379" s="48"/>
      <c r="F379" s="48"/>
      <c r="G379" s="1"/>
      <c r="H379" s="1"/>
      <c r="I379" s="1"/>
    </row>
    <row r="380" spans="1:9" ht="15.75" customHeight="1">
      <c r="A380" s="47"/>
      <c r="B380" s="47"/>
      <c r="C380" s="48"/>
      <c r="D380" s="48"/>
      <c r="E380" s="48"/>
      <c r="F380" s="48"/>
      <c r="G380" s="1"/>
      <c r="H380" s="1"/>
      <c r="I380" s="1"/>
    </row>
    <row r="381" spans="1:9" ht="15.75" customHeight="1">
      <c r="A381" s="47"/>
      <c r="B381" s="47"/>
      <c r="C381" s="48"/>
      <c r="D381" s="48"/>
      <c r="E381" s="48"/>
      <c r="F381" s="48"/>
      <c r="G381" s="1"/>
      <c r="H381" s="1"/>
      <c r="I381" s="1"/>
    </row>
    <row r="382" spans="1:9" ht="15.75" customHeight="1">
      <c r="A382" s="47"/>
      <c r="B382" s="47"/>
      <c r="C382" s="48"/>
      <c r="D382" s="48"/>
      <c r="E382" s="48"/>
      <c r="F382" s="48"/>
      <c r="G382" s="1"/>
      <c r="H382" s="1"/>
      <c r="I382" s="1"/>
    </row>
    <row r="383" spans="1:9" ht="15.75" customHeight="1">
      <c r="A383" s="47"/>
      <c r="B383" s="47"/>
      <c r="C383" s="48"/>
      <c r="D383" s="48"/>
      <c r="E383" s="48"/>
      <c r="F383" s="48"/>
      <c r="G383" s="1"/>
      <c r="H383" s="1"/>
      <c r="I383" s="1"/>
    </row>
    <row r="384" spans="1:9" ht="15.75" customHeight="1">
      <c r="A384" s="47"/>
      <c r="B384" s="47"/>
      <c r="C384" s="48"/>
      <c r="D384" s="48"/>
      <c r="E384" s="48"/>
      <c r="F384" s="48"/>
      <c r="G384" s="1"/>
      <c r="H384" s="1"/>
      <c r="I384" s="1"/>
    </row>
    <row r="385" spans="1:9" ht="15.75" customHeight="1">
      <c r="A385" s="47"/>
      <c r="B385" s="47"/>
      <c r="C385" s="48"/>
      <c r="D385" s="48"/>
      <c r="E385" s="48"/>
      <c r="F385" s="48"/>
      <c r="G385" s="1"/>
      <c r="H385" s="1"/>
      <c r="I385" s="1"/>
    </row>
    <row r="386" spans="1:9" ht="15.75" customHeight="1">
      <c r="A386" s="47"/>
      <c r="B386" s="47"/>
      <c r="C386" s="48"/>
      <c r="D386" s="48"/>
      <c r="E386" s="48"/>
      <c r="F386" s="48"/>
      <c r="G386" s="1"/>
      <c r="H386" s="1"/>
      <c r="I386" s="1"/>
    </row>
    <row r="387" spans="1:9" ht="15.75" customHeight="1">
      <c r="A387" s="47"/>
      <c r="B387" s="47"/>
      <c r="C387" s="48"/>
      <c r="D387" s="48"/>
      <c r="E387" s="48"/>
      <c r="F387" s="48"/>
      <c r="G387" s="1"/>
      <c r="H387" s="1"/>
      <c r="I387" s="1"/>
    </row>
    <row r="388" spans="1:9" ht="15.75" customHeight="1">
      <c r="A388" s="47"/>
      <c r="B388" s="47"/>
      <c r="C388" s="48"/>
      <c r="D388" s="48"/>
      <c r="E388" s="48"/>
      <c r="F388" s="48"/>
      <c r="G388" s="1"/>
      <c r="H388" s="1"/>
      <c r="I388" s="1"/>
    </row>
    <row r="389" spans="1:9" ht="15.75" customHeight="1">
      <c r="A389" s="47"/>
      <c r="B389" s="47"/>
      <c r="C389" s="48"/>
      <c r="D389" s="48"/>
      <c r="E389" s="48"/>
      <c r="F389" s="48"/>
      <c r="G389" s="1"/>
      <c r="H389" s="1"/>
      <c r="I389" s="1"/>
    </row>
    <row r="390" spans="1:9" ht="15.75" customHeight="1">
      <c r="A390" s="47"/>
      <c r="B390" s="47"/>
      <c r="C390" s="48"/>
      <c r="D390" s="48"/>
      <c r="E390" s="48"/>
      <c r="F390" s="48"/>
      <c r="G390" s="1"/>
      <c r="H390" s="1"/>
      <c r="I390" s="1"/>
    </row>
    <row r="391" spans="1:9" ht="15.75" customHeight="1">
      <c r="A391" s="47"/>
      <c r="B391" s="47"/>
      <c r="C391" s="48"/>
      <c r="D391" s="48"/>
      <c r="E391" s="48"/>
      <c r="F391" s="48"/>
      <c r="G391" s="1"/>
      <c r="H391" s="1"/>
      <c r="I391" s="1"/>
    </row>
    <row r="392" spans="1:9" ht="15.75" customHeight="1">
      <c r="A392" s="47"/>
      <c r="B392" s="47"/>
      <c r="C392" s="48"/>
      <c r="D392" s="48"/>
      <c r="E392" s="48"/>
      <c r="F392" s="48"/>
      <c r="G392" s="1"/>
      <c r="H392" s="1"/>
      <c r="I392" s="1"/>
    </row>
    <row r="393" spans="1:9" ht="15.75" customHeight="1">
      <c r="A393" s="47"/>
      <c r="B393" s="47"/>
      <c r="C393" s="48"/>
      <c r="D393" s="48"/>
      <c r="E393" s="48"/>
      <c r="F393" s="48"/>
      <c r="G393" s="1"/>
      <c r="H393" s="1"/>
      <c r="I393" s="1"/>
    </row>
    <row r="394" spans="1:9" ht="15.75" customHeight="1">
      <c r="A394" s="47"/>
      <c r="B394" s="47"/>
      <c r="C394" s="48"/>
      <c r="D394" s="48"/>
      <c r="E394" s="48"/>
      <c r="F394" s="48"/>
      <c r="G394" s="1"/>
      <c r="H394" s="1"/>
      <c r="I394" s="1"/>
    </row>
    <row r="395" spans="1:9" ht="15.75" customHeight="1">
      <c r="A395" s="47"/>
      <c r="B395" s="47"/>
      <c r="C395" s="48"/>
      <c r="D395" s="48"/>
      <c r="E395" s="48"/>
      <c r="F395" s="48"/>
      <c r="G395" s="1"/>
      <c r="H395" s="1"/>
      <c r="I395" s="1"/>
    </row>
    <row r="396" spans="1:9" ht="15.75" customHeight="1">
      <c r="A396" s="47"/>
      <c r="B396" s="47"/>
      <c r="C396" s="48"/>
      <c r="D396" s="48"/>
      <c r="E396" s="48"/>
      <c r="F396" s="48"/>
      <c r="G396" s="1"/>
      <c r="H396" s="1"/>
      <c r="I396" s="1"/>
    </row>
    <row r="397" spans="1:9" ht="15.75" customHeight="1">
      <c r="A397" s="47"/>
      <c r="B397" s="47"/>
      <c r="C397" s="48"/>
      <c r="D397" s="48"/>
      <c r="E397" s="48"/>
      <c r="F397" s="48"/>
      <c r="G397" s="1"/>
      <c r="H397" s="1"/>
      <c r="I397" s="1"/>
    </row>
    <row r="398" spans="1:9" ht="15.75" customHeight="1">
      <c r="A398" s="47"/>
      <c r="B398" s="47"/>
      <c r="C398" s="48"/>
      <c r="D398" s="48"/>
      <c r="E398" s="48"/>
      <c r="F398" s="48"/>
      <c r="G398" s="1"/>
      <c r="H398" s="1"/>
      <c r="I398" s="1"/>
    </row>
    <row r="399" spans="1:9" ht="15.75" customHeight="1">
      <c r="A399" s="47"/>
      <c r="B399" s="47"/>
      <c r="C399" s="48"/>
      <c r="D399" s="48"/>
      <c r="E399" s="48"/>
      <c r="F399" s="48"/>
      <c r="G399" s="1"/>
      <c r="H399" s="1"/>
      <c r="I399" s="1"/>
    </row>
    <row r="400" spans="1:9" ht="15.75" customHeight="1">
      <c r="A400" s="47"/>
      <c r="B400" s="47"/>
      <c r="C400" s="48"/>
      <c r="D400" s="48"/>
      <c r="E400" s="48"/>
      <c r="F400" s="48"/>
      <c r="G400" s="1"/>
      <c r="H400" s="1"/>
      <c r="I400" s="1"/>
    </row>
    <row r="401" spans="1:9" ht="15.75" customHeight="1">
      <c r="A401" s="47"/>
      <c r="B401" s="47"/>
      <c r="C401" s="48"/>
      <c r="D401" s="48"/>
      <c r="E401" s="48"/>
      <c r="F401" s="48"/>
      <c r="G401" s="1"/>
      <c r="H401" s="1"/>
      <c r="I401" s="1"/>
    </row>
    <row r="402" spans="1:9" ht="15.75" customHeight="1">
      <c r="A402" s="47"/>
      <c r="B402" s="47"/>
      <c r="C402" s="48"/>
      <c r="D402" s="48"/>
      <c r="E402" s="48"/>
      <c r="F402" s="48"/>
      <c r="G402" s="1"/>
      <c r="H402" s="1"/>
      <c r="I402" s="1"/>
    </row>
    <row r="403" spans="1:9" ht="15.75" customHeight="1">
      <c r="A403" s="47"/>
      <c r="B403" s="47"/>
      <c r="C403" s="48"/>
      <c r="D403" s="48"/>
      <c r="E403" s="48"/>
      <c r="F403" s="48"/>
      <c r="G403" s="1"/>
      <c r="H403" s="1"/>
      <c r="I403" s="1"/>
    </row>
    <row r="404" spans="1:9" ht="15.75" customHeight="1">
      <c r="A404" s="47"/>
      <c r="B404" s="47"/>
      <c r="C404" s="48"/>
      <c r="D404" s="48"/>
      <c r="E404" s="48"/>
      <c r="F404" s="48"/>
      <c r="G404" s="1"/>
      <c r="H404" s="1"/>
      <c r="I404" s="1"/>
    </row>
    <row r="405" spans="1:9" ht="15.75" customHeight="1">
      <c r="A405" s="47"/>
      <c r="B405" s="47"/>
      <c r="C405" s="48"/>
      <c r="D405" s="48"/>
      <c r="E405" s="48"/>
      <c r="F405" s="48"/>
      <c r="G405" s="1"/>
      <c r="H405" s="1"/>
      <c r="I405" s="1"/>
    </row>
    <row r="406" spans="1:9" ht="15.75" customHeight="1">
      <c r="A406" s="47"/>
      <c r="B406" s="47"/>
      <c r="C406" s="48"/>
      <c r="D406" s="48"/>
      <c r="E406" s="48"/>
      <c r="F406" s="48"/>
      <c r="G406" s="1"/>
      <c r="H406" s="1"/>
      <c r="I406" s="1"/>
    </row>
    <row r="407" spans="1:9" ht="15.75" customHeight="1">
      <c r="A407" s="47"/>
      <c r="B407" s="47"/>
      <c r="C407" s="48"/>
      <c r="D407" s="48"/>
      <c r="E407" s="48"/>
      <c r="F407" s="48"/>
      <c r="G407" s="1"/>
      <c r="H407" s="1"/>
      <c r="I407" s="1"/>
    </row>
    <row r="408" spans="1:9" ht="15.75" customHeight="1">
      <c r="A408" s="47"/>
      <c r="B408" s="47"/>
      <c r="C408" s="48"/>
      <c r="D408" s="48"/>
      <c r="E408" s="48"/>
      <c r="F408" s="48"/>
      <c r="G408" s="1"/>
      <c r="H408" s="1"/>
      <c r="I408" s="1"/>
    </row>
    <row r="409" spans="1:9" ht="15.75" customHeight="1">
      <c r="A409" s="47"/>
      <c r="B409" s="47"/>
      <c r="C409" s="48"/>
      <c r="D409" s="48"/>
      <c r="E409" s="48"/>
      <c r="F409" s="48"/>
      <c r="G409" s="1"/>
      <c r="H409" s="1"/>
      <c r="I409" s="1"/>
    </row>
    <row r="410" spans="1:9" ht="15.75" customHeight="1">
      <c r="A410" s="47"/>
      <c r="B410" s="47"/>
      <c r="C410" s="48"/>
      <c r="D410" s="48"/>
      <c r="E410" s="48"/>
      <c r="F410" s="48"/>
      <c r="G410" s="1"/>
      <c r="H410" s="1"/>
      <c r="I410" s="1"/>
    </row>
    <row r="411" spans="1:9" ht="15.75" customHeight="1">
      <c r="A411" s="47"/>
      <c r="B411" s="47"/>
      <c r="C411" s="48"/>
      <c r="D411" s="48"/>
      <c r="E411" s="48"/>
      <c r="F411" s="48"/>
      <c r="G411" s="1"/>
      <c r="H411" s="1"/>
      <c r="I411" s="1"/>
    </row>
    <row r="412" spans="1:9" ht="15.75" customHeight="1">
      <c r="A412" s="47"/>
      <c r="B412" s="47"/>
      <c r="C412" s="48"/>
      <c r="D412" s="48"/>
      <c r="E412" s="48"/>
      <c r="F412" s="48"/>
      <c r="G412" s="1"/>
      <c r="H412" s="1"/>
      <c r="I412" s="1"/>
    </row>
    <row r="413" spans="1:9" ht="15.75" customHeight="1">
      <c r="A413" s="47"/>
      <c r="B413" s="47"/>
      <c r="C413" s="48"/>
      <c r="D413" s="48"/>
      <c r="E413" s="48"/>
      <c r="F413" s="48"/>
      <c r="G413" s="1"/>
      <c r="H413" s="1"/>
      <c r="I413" s="1"/>
    </row>
    <row r="414" spans="1:9" ht="15.75" customHeight="1">
      <c r="A414" s="47"/>
      <c r="B414" s="47"/>
      <c r="C414" s="48"/>
      <c r="D414" s="48"/>
      <c r="E414" s="48"/>
      <c r="F414" s="48"/>
      <c r="G414" s="1"/>
      <c r="H414" s="1"/>
      <c r="I414" s="1"/>
    </row>
    <row r="415" spans="1:9" ht="15.75" customHeight="1">
      <c r="A415" s="47"/>
      <c r="B415" s="47"/>
      <c r="C415" s="48"/>
      <c r="D415" s="48"/>
      <c r="E415" s="48"/>
      <c r="F415" s="48"/>
      <c r="G415" s="1"/>
      <c r="H415" s="1"/>
      <c r="I415" s="1"/>
    </row>
    <row r="416" spans="1:9" ht="15.75" customHeight="1">
      <c r="A416" s="47"/>
      <c r="B416" s="47"/>
      <c r="C416" s="48"/>
      <c r="D416" s="48"/>
      <c r="E416" s="48"/>
      <c r="F416" s="48"/>
      <c r="G416" s="1"/>
      <c r="H416" s="1"/>
      <c r="I416" s="1"/>
    </row>
    <row r="417" spans="1:9" ht="15.75" customHeight="1">
      <c r="A417" s="47"/>
      <c r="B417" s="47"/>
      <c r="C417" s="48"/>
      <c r="D417" s="48"/>
      <c r="E417" s="48"/>
      <c r="F417" s="48"/>
      <c r="G417" s="1"/>
      <c r="H417" s="1"/>
      <c r="I417" s="1"/>
    </row>
    <row r="418" spans="1:9" ht="15.75" customHeight="1">
      <c r="A418" s="47"/>
      <c r="B418" s="47"/>
      <c r="C418" s="48"/>
      <c r="D418" s="48"/>
      <c r="E418" s="48"/>
      <c r="F418" s="48"/>
      <c r="G418" s="1"/>
      <c r="H418" s="1"/>
      <c r="I418" s="1"/>
    </row>
    <row r="419" spans="1:9" ht="15.75" customHeight="1">
      <c r="A419" s="47"/>
      <c r="B419" s="47"/>
      <c r="C419" s="48"/>
      <c r="D419" s="48"/>
      <c r="E419" s="48"/>
      <c r="F419" s="48"/>
      <c r="G419" s="1"/>
      <c r="H419" s="1"/>
      <c r="I419" s="1"/>
    </row>
    <row r="420" spans="1:9" ht="15.75" customHeight="1">
      <c r="A420" s="47"/>
      <c r="B420" s="47"/>
      <c r="C420" s="48"/>
      <c r="D420" s="48"/>
      <c r="E420" s="48"/>
      <c r="F420" s="48"/>
      <c r="G420" s="1"/>
      <c r="H420" s="1"/>
      <c r="I420" s="1"/>
    </row>
    <row r="421" spans="1:9" ht="15.75" customHeight="1">
      <c r="A421" s="47"/>
      <c r="B421" s="47"/>
      <c r="C421" s="48"/>
      <c r="D421" s="48"/>
      <c r="E421" s="48"/>
      <c r="F421" s="48"/>
      <c r="G421" s="1"/>
      <c r="H421" s="1"/>
      <c r="I421" s="1"/>
    </row>
    <row r="422" spans="1:9" ht="15.75" customHeight="1">
      <c r="A422" s="47"/>
      <c r="B422" s="47"/>
      <c r="C422" s="48"/>
      <c r="D422" s="48"/>
      <c r="E422" s="48"/>
      <c r="F422" s="48"/>
      <c r="G422" s="1"/>
      <c r="H422" s="1"/>
      <c r="I422" s="1"/>
    </row>
    <row r="423" spans="1:9" ht="15.75" customHeight="1">
      <c r="A423" s="47"/>
      <c r="B423" s="47"/>
      <c r="C423" s="48"/>
      <c r="D423" s="48"/>
      <c r="E423" s="48"/>
      <c r="F423" s="48"/>
      <c r="G423" s="1"/>
      <c r="H423" s="1"/>
      <c r="I423" s="1"/>
    </row>
    <row r="424" spans="1:9" ht="15.75" customHeight="1">
      <c r="A424" s="47"/>
      <c r="B424" s="47"/>
      <c r="C424" s="48"/>
      <c r="D424" s="48"/>
      <c r="E424" s="48"/>
      <c r="F424" s="48"/>
      <c r="G424" s="1"/>
      <c r="H424" s="1"/>
      <c r="I424" s="1"/>
    </row>
    <row r="425" spans="1:9" ht="15.75" customHeight="1">
      <c r="A425" s="47"/>
      <c r="B425" s="47"/>
      <c r="C425" s="48"/>
      <c r="D425" s="48"/>
      <c r="E425" s="48"/>
      <c r="F425" s="48"/>
      <c r="G425" s="1"/>
      <c r="H425" s="1"/>
      <c r="I425" s="1"/>
    </row>
    <row r="426" spans="1:9" ht="15.75" customHeight="1">
      <c r="A426" s="47"/>
      <c r="B426" s="47"/>
      <c r="C426" s="48"/>
      <c r="D426" s="48"/>
      <c r="E426" s="48"/>
      <c r="F426" s="48"/>
      <c r="G426" s="1"/>
      <c r="H426" s="1"/>
      <c r="I426" s="1"/>
    </row>
    <row r="427" spans="1:9" ht="15.75" customHeight="1">
      <c r="A427" s="47"/>
      <c r="B427" s="47"/>
      <c r="C427" s="48"/>
      <c r="D427" s="48"/>
      <c r="E427" s="48"/>
      <c r="F427" s="48"/>
      <c r="G427" s="1"/>
      <c r="H427" s="1"/>
      <c r="I427" s="1"/>
    </row>
    <row r="428" spans="1:9" ht="15.75" customHeight="1">
      <c r="A428" s="47"/>
      <c r="B428" s="47"/>
      <c r="C428" s="48"/>
      <c r="D428" s="48"/>
      <c r="E428" s="48"/>
      <c r="F428" s="48"/>
      <c r="G428" s="1"/>
      <c r="H428" s="1"/>
      <c r="I428" s="1"/>
    </row>
    <row r="429" spans="1:9" ht="15.75" customHeight="1">
      <c r="A429" s="47"/>
      <c r="B429" s="47"/>
      <c r="C429" s="48"/>
      <c r="D429" s="48"/>
      <c r="E429" s="48"/>
      <c r="F429" s="48"/>
      <c r="G429" s="1"/>
      <c r="H429" s="1"/>
      <c r="I429" s="1"/>
    </row>
    <row r="430" spans="1:9" ht="15.75" customHeight="1">
      <c r="A430" s="47"/>
      <c r="B430" s="47"/>
      <c r="C430" s="48"/>
      <c r="D430" s="48"/>
      <c r="E430" s="48"/>
      <c r="F430" s="48"/>
      <c r="G430" s="1"/>
      <c r="H430" s="1"/>
      <c r="I430" s="1"/>
    </row>
    <row r="431" spans="1:9" ht="15.75" customHeight="1">
      <c r="A431" s="47"/>
      <c r="B431" s="47"/>
      <c r="C431" s="48"/>
      <c r="D431" s="48"/>
      <c r="E431" s="48"/>
      <c r="F431" s="48"/>
      <c r="G431" s="1"/>
      <c r="H431" s="1"/>
      <c r="I431" s="1"/>
    </row>
    <row r="432" spans="1:9" ht="15.75" customHeight="1">
      <c r="A432" s="47"/>
      <c r="B432" s="47"/>
      <c r="C432" s="48"/>
      <c r="D432" s="48"/>
      <c r="E432" s="48"/>
      <c r="F432" s="48"/>
      <c r="G432" s="1"/>
      <c r="H432" s="1"/>
      <c r="I432" s="1"/>
    </row>
    <row r="433" spans="1:9" ht="15.75" customHeight="1">
      <c r="A433" s="47"/>
      <c r="B433" s="47"/>
      <c r="C433" s="48"/>
      <c r="D433" s="48"/>
      <c r="E433" s="48"/>
      <c r="F433" s="48"/>
      <c r="G433" s="1"/>
      <c r="H433" s="1"/>
      <c r="I433" s="1"/>
    </row>
    <row r="434" spans="1:9" ht="15.75" customHeight="1">
      <c r="A434" s="47"/>
      <c r="B434" s="47"/>
      <c r="C434" s="48"/>
      <c r="D434" s="48"/>
      <c r="E434" s="48"/>
      <c r="F434" s="48"/>
      <c r="G434" s="1"/>
      <c r="H434" s="1"/>
      <c r="I434" s="1"/>
    </row>
    <row r="435" spans="1:9" ht="15.75" customHeight="1">
      <c r="A435" s="47"/>
      <c r="B435" s="47"/>
      <c r="C435" s="48"/>
      <c r="D435" s="48"/>
      <c r="E435" s="48"/>
      <c r="F435" s="48"/>
      <c r="G435" s="1"/>
      <c r="H435" s="1"/>
      <c r="I435" s="1"/>
    </row>
    <row r="436" spans="1:9" ht="15.75" customHeight="1">
      <c r="A436" s="47"/>
      <c r="B436" s="47"/>
      <c r="C436" s="48"/>
      <c r="D436" s="48"/>
      <c r="E436" s="48"/>
      <c r="F436" s="48"/>
      <c r="G436" s="1"/>
      <c r="H436" s="1"/>
      <c r="I436" s="1"/>
    </row>
    <row r="437" spans="1:9" ht="15.75" customHeight="1">
      <c r="A437" s="47"/>
      <c r="B437" s="47"/>
      <c r="C437" s="48"/>
      <c r="D437" s="48"/>
      <c r="E437" s="48"/>
      <c r="F437" s="48"/>
      <c r="G437" s="1"/>
      <c r="H437" s="1"/>
      <c r="I437" s="1"/>
    </row>
    <row r="438" spans="1:9" ht="15.75" customHeight="1">
      <c r="A438" s="47"/>
      <c r="B438" s="47"/>
      <c r="C438" s="48"/>
      <c r="D438" s="48"/>
      <c r="E438" s="48"/>
      <c r="F438" s="48"/>
      <c r="G438" s="1"/>
      <c r="H438" s="1"/>
      <c r="I438" s="1"/>
    </row>
    <row r="439" spans="1:9" ht="15.75" customHeight="1">
      <c r="A439" s="47"/>
      <c r="B439" s="47"/>
      <c r="C439" s="48"/>
      <c r="D439" s="48"/>
      <c r="E439" s="48"/>
      <c r="F439" s="48"/>
      <c r="G439" s="1"/>
      <c r="H439" s="1"/>
      <c r="I439" s="1"/>
    </row>
    <row r="440" spans="1:9" ht="15.75" customHeight="1">
      <c r="A440" s="47"/>
      <c r="B440" s="47"/>
      <c r="C440" s="48"/>
      <c r="D440" s="48"/>
      <c r="E440" s="48"/>
      <c r="F440" s="48"/>
      <c r="G440" s="1"/>
      <c r="H440" s="1"/>
      <c r="I440" s="1"/>
    </row>
    <row r="441" spans="1:9" ht="15.75" customHeight="1">
      <c r="A441" s="47"/>
      <c r="B441" s="47"/>
      <c r="C441" s="48"/>
      <c r="D441" s="48"/>
      <c r="E441" s="48"/>
      <c r="F441" s="48"/>
      <c r="G441" s="1"/>
      <c r="H441" s="1"/>
      <c r="I441" s="1"/>
    </row>
    <row r="442" spans="1:9" ht="15.75" customHeight="1"/>
    <row r="443" spans="1:9" ht="15.75" customHeight="1"/>
    <row r="444" spans="1:9" ht="15.75" customHeight="1"/>
    <row r="445" spans="1:9" ht="15.75" customHeight="1"/>
    <row r="446" spans="1:9" ht="15.75" customHeight="1"/>
    <row r="447" spans="1:9" ht="15.75" customHeight="1"/>
    <row r="448" spans="1:9"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F10"/>
    <mergeCell ref="A11:F11"/>
    <mergeCell ref="A12:F12"/>
    <mergeCell ref="A241:I241"/>
    <mergeCell ref="A2:F2"/>
    <mergeCell ref="A4:F4"/>
    <mergeCell ref="A5:F5"/>
    <mergeCell ref="A6:F6"/>
    <mergeCell ref="A7:F7"/>
    <mergeCell ref="A8:F8"/>
    <mergeCell ref="A9:F9"/>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6" width="18.73046875" customWidth="1"/>
    <col min="7" max="8" width="13.73046875" customWidth="1"/>
    <col min="9" max="25" width="8" customWidth="1"/>
  </cols>
  <sheetData>
    <row r="1" spans="1:25" ht="14.25">
      <c r="A1" s="47"/>
      <c r="B1" s="47"/>
      <c r="C1" s="48"/>
      <c r="D1" s="48"/>
      <c r="E1" s="48"/>
      <c r="F1" s="1"/>
      <c r="G1" s="1"/>
      <c r="H1" s="1"/>
    </row>
    <row r="2" spans="1:25" ht="15.75" customHeight="1">
      <c r="A2" s="283" t="s">
        <v>4553</v>
      </c>
      <c r="B2" s="276"/>
      <c r="C2" s="276"/>
      <c r="D2" s="276"/>
      <c r="E2" s="277"/>
      <c r="F2" s="251"/>
      <c r="G2" s="251"/>
      <c r="H2" s="251"/>
      <c r="I2" s="50"/>
      <c r="J2" s="50"/>
      <c r="K2" s="50"/>
      <c r="L2" s="50"/>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14.25" customHeight="1">
      <c r="A4" s="285" t="s">
        <v>4554</v>
      </c>
      <c r="B4" s="276"/>
      <c r="C4" s="276"/>
      <c r="D4" s="276"/>
      <c r="E4" s="277"/>
      <c r="F4" s="251"/>
      <c r="G4" s="251"/>
      <c r="H4" s="251"/>
      <c r="I4" s="50"/>
      <c r="J4" s="50"/>
      <c r="K4" s="50"/>
      <c r="L4" s="50"/>
      <c r="M4" s="50"/>
      <c r="N4" s="50"/>
      <c r="O4" s="50"/>
      <c r="P4" s="50"/>
      <c r="Q4" s="50"/>
      <c r="R4" s="50"/>
      <c r="S4" s="50"/>
      <c r="T4" s="50"/>
      <c r="U4" s="50"/>
      <c r="V4" s="50"/>
      <c r="W4" s="50"/>
      <c r="X4" s="50"/>
      <c r="Y4" s="50"/>
    </row>
    <row r="5" spans="1:25" ht="16.5" customHeight="1">
      <c r="A5" s="293" t="s">
        <v>4555</v>
      </c>
      <c r="B5" s="276"/>
      <c r="C5" s="276"/>
      <c r="D5" s="276"/>
      <c r="E5" s="277"/>
      <c r="F5" s="251"/>
      <c r="G5" s="251"/>
      <c r="H5" s="251"/>
      <c r="I5" s="50"/>
      <c r="J5" s="50"/>
      <c r="K5" s="50"/>
      <c r="L5" s="50"/>
      <c r="M5" s="50"/>
      <c r="N5" s="50"/>
      <c r="O5" s="50"/>
      <c r="P5" s="50"/>
      <c r="Q5" s="50"/>
      <c r="R5" s="50"/>
      <c r="S5" s="50"/>
      <c r="T5" s="50"/>
      <c r="U5" s="50"/>
      <c r="V5" s="50"/>
      <c r="W5" s="50"/>
      <c r="X5" s="50"/>
      <c r="Y5" s="50"/>
    </row>
    <row r="6" spans="1:25" ht="62.25" customHeight="1">
      <c r="A6" s="303" t="s">
        <v>4556</v>
      </c>
      <c r="B6" s="276"/>
      <c r="C6" s="276"/>
      <c r="D6" s="276"/>
      <c r="E6" s="277"/>
      <c r="F6" s="251"/>
      <c r="G6" s="251"/>
      <c r="H6" s="251"/>
      <c r="I6" s="50"/>
      <c r="J6" s="50"/>
      <c r="K6" s="50"/>
      <c r="L6" s="50"/>
      <c r="M6" s="50"/>
      <c r="N6" s="50"/>
      <c r="O6" s="50"/>
      <c r="P6" s="50"/>
      <c r="Q6" s="50"/>
      <c r="R6" s="50"/>
      <c r="S6" s="50"/>
      <c r="T6" s="50"/>
      <c r="U6" s="50"/>
      <c r="V6" s="50"/>
      <c r="W6" s="50"/>
      <c r="X6" s="50"/>
      <c r="Y6" s="50"/>
    </row>
    <row r="7" spans="1:25" ht="14.25">
      <c r="A7" s="53"/>
      <c r="B7" s="53"/>
      <c r="C7" s="54"/>
      <c r="D7" s="54"/>
      <c r="E7" s="54"/>
      <c r="F7" s="53"/>
      <c r="G7" s="53"/>
      <c r="H7" s="53"/>
      <c r="I7" s="50"/>
      <c r="J7" s="50"/>
      <c r="K7" s="50"/>
      <c r="L7" s="50"/>
      <c r="M7" s="50"/>
      <c r="N7" s="50"/>
      <c r="O7" s="50"/>
      <c r="P7" s="50"/>
      <c r="Q7" s="50"/>
      <c r="R7" s="50"/>
      <c r="S7" s="50"/>
      <c r="T7" s="50"/>
      <c r="U7" s="50"/>
      <c r="V7" s="50"/>
      <c r="W7" s="50"/>
      <c r="X7" s="50"/>
      <c r="Y7" s="50"/>
    </row>
    <row r="8" spans="1:25" ht="61.5" customHeight="1">
      <c r="A8" s="113" t="s">
        <v>2393</v>
      </c>
      <c r="B8" s="57" t="s">
        <v>7</v>
      </c>
      <c r="C8" s="113" t="s">
        <v>4557</v>
      </c>
      <c r="D8" s="113" t="s">
        <v>158</v>
      </c>
      <c r="E8" s="113" t="s">
        <v>162</v>
      </c>
      <c r="F8" s="60" t="s">
        <v>163</v>
      </c>
      <c r="I8" s="50"/>
      <c r="J8" s="50"/>
      <c r="K8" s="50"/>
      <c r="L8" s="50"/>
      <c r="M8" s="50"/>
      <c r="N8" s="50"/>
      <c r="O8" s="50"/>
      <c r="P8" s="50"/>
      <c r="Q8" s="50"/>
      <c r="R8" s="50"/>
      <c r="S8" s="50"/>
      <c r="T8" s="50"/>
      <c r="U8" s="50"/>
      <c r="V8" s="50"/>
      <c r="W8" s="50"/>
      <c r="X8" s="50"/>
      <c r="Y8" s="50"/>
    </row>
    <row r="9" spans="1:25" ht="14.25">
      <c r="A9" s="95" t="s">
        <v>3791</v>
      </c>
      <c r="B9" s="124" t="s">
        <v>4263</v>
      </c>
      <c r="C9" s="124" t="s">
        <v>4558</v>
      </c>
      <c r="D9" s="194">
        <v>30</v>
      </c>
      <c r="E9" s="195">
        <v>30</v>
      </c>
      <c r="F9" s="23" t="s">
        <v>50</v>
      </c>
    </row>
    <row r="10" spans="1:25" ht="14.25">
      <c r="A10" s="95" t="s">
        <v>53</v>
      </c>
      <c r="B10" s="124" t="s">
        <v>51</v>
      </c>
      <c r="C10" s="124" t="s">
        <v>4559</v>
      </c>
      <c r="D10" s="194">
        <v>30</v>
      </c>
      <c r="E10" s="195">
        <v>30</v>
      </c>
      <c r="F10" s="23" t="s">
        <v>53</v>
      </c>
    </row>
    <row r="11" spans="1:25" ht="14.25">
      <c r="A11" s="95" t="s">
        <v>1103</v>
      </c>
      <c r="B11" s="124" t="s">
        <v>51</v>
      </c>
      <c r="C11" s="124" t="s">
        <v>4560</v>
      </c>
      <c r="D11" s="194">
        <v>20</v>
      </c>
      <c r="E11" s="195">
        <v>20</v>
      </c>
      <c r="F11" s="23" t="s">
        <v>1103</v>
      </c>
    </row>
    <row r="12" spans="1:25" ht="14.25">
      <c r="A12" s="95" t="s">
        <v>1103</v>
      </c>
      <c r="B12" s="124" t="s">
        <v>51</v>
      </c>
      <c r="C12" s="124" t="s">
        <v>4561</v>
      </c>
      <c r="D12" s="194">
        <v>20</v>
      </c>
      <c r="E12" s="195">
        <v>20</v>
      </c>
      <c r="F12" s="23" t="s">
        <v>1103</v>
      </c>
    </row>
    <row r="13" spans="1:25" ht="14.25">
      <c r="A13" s="95" t="s">
        <v>1103</v>
      </c>
      <c r="B13" s="124" t="s">
        <v>51</v>
      </c>
      <c r="C13" s="124" t="s">
        <v>4562</v>
      </c>
      <c r="D13" s="194">
        <v>30</v>
      </c>
      <c r="E13" s="195">
        <v>30</v>
      </c>
      <c r="F13" s="23" t="s">
        <v>1103</v>
      </c>
    </row>
    <row r="14" spans="1:25" ht="14.25">
      <c r="A14" s="95" t="s">
        <v>1103</v>
      </c>
      <c r="B14" s="124" t="s">
        <v>51</v>
      </c>
      <c r="C14" s="124" t="s">
        <v>4563</v>
      </c>
      <c r="D14" s="194">
        <v>30</v>
      </c>
      <c r="E14" s="195">
        <v>30</v>
      </c>
      <c r="F14" s="23" t="s">
        <v>1103</v>
      </c>
    </row>
    <row r="15" spans="1:25" ht="14.25">
      <c r="A15" s="95" t="s">
        <v>1103</v>
      </c>
      <c r="B15" s="124" t="s">
        <v>51</v>
      </c>
      <c r="C15" s="124" t="s">
        <v>4564</v>
      </c>
      <c r="D15" s="194">
        <v>30</v>
      </c>
      <c r="E15" s="195">
        <v>30</v>
      </c>
      <c r="F15" s="23" t="s">
        <v>1103</v>
      </c>
    </row>
    <row r="16" spans="1:25" ht="14.25">
      <c r="A16" s="95" t="s">
        <v>4161</v>
      </c>
      <c r="B16" s="124" t="s">
        <v>51</v>
      </c>
      <c r="C16" s="124" t="s">
        <v>4565</v>
      </c>
      <c r="D16" s="194">
        <v>20</v>
      </c>
      <c r="E16" s="195">
        <v>20</v>
      </c>
      <c r="F16" s="23" t="s">
        <v>56</v>
      </c>
    </row>
    <row r="17" spans="1:6" ht="14.25">
      <c r="A17" s="95" t="s">
        <v>4161</v>
      </c>
      <c r="B17" s="124" t="s">
        <v>51</v>
      </c>
      <c r="C17" s="124" t="s">
        <v>4566</v>
      </c>
      <c r="D17" s="194">
        <v>20</v>
      </c>
      <c r="E17" s="195">
        <v>20</v>
      </c>
      <c r="F17" s="23" t="s">
        <v>56</v>
      </c>
    </row>
    <row r="18" spans="1:6" ht="14.25">
      <c r="A18" s="95" t="s">
        <v>57</v>
      </c>
      <c r="B18" s="124" t="s">
        <v>51</v>
      </c>
      <c r="C18" s="124" t="s">
        <v>4567</v>
      </c>
      <c r="D18" s="194">
        <v>20</v>
      </c>
      <c r="E18" s="195">
        <v>20</v>
      </c>
      <c r="F18" s="23" t="s">
        <v>318</v>
      </c>
    </row>
    <row r="19" spans="1:6" ht="14.25">
      <c r="A19" s="95" t="s">
        <v>57</v>
      </c>
      <c r="B19" s="124" t="s">
        <v>51</v>
      </c>
      <c r="C19" s="124" t="s">
        <v>4568</v>
      </c>
      <c r="D19" s="194">
        <v>20</v>
      </c>
      <c r="E19" s="195">
        <v>20</v>
      </c>
      <c r="F19" s="23" t="s">
        <v>318</v>
      </c>
    </row>
    <row r="20" spans="1:6" ht="14.25">
      <c r="A20" s="95" t="s">
        <v>57</v>
      </c>
      <c r="B20" s="124" t="s">
        <v>51</v>
      </c>
      <c r="C20" s="124" t="s">
        <v>4569</v>
      </c>
      <c r="D20" s="194">
        <v>20</v>
      </c>
      <c r="E20" s="195">
        <v>20</v>
      </c>
      <c r="F20" s="23" t="s">
        <v>318</v>
      </c>
    </row>
    <row r="21" spans="1:6" ht="15.75" customHeight="1">
      <c r="A21" s="95" t="s">
        <v>57</v>
      </c>
      <c r="B21" s="124" t="s">
        <v>51</v>
      </c>
      <c r="C21" s="124" t="s">
        <v>4570</v>
      </c>
      <c r="D21" s="194">
        <v>20</v>
      </c>
      <c r="E21" s="195">
        <v>20</v>
      </c>
      <c r="F21" s="23" t="s">
        <v>318</v>
      </c>
    </row>
    <row r="22" spans="1:6" ht="15.75" customHeight="1">
      <c r="A22" s="95" t="s">
        <v>57</v>
      </c>
      <c r="B22" s="124" t="s">
        <v>51</v>
      </c>
      <c r="C22" s="124" t="s">
        <v>4571</v>
      </c>
      <c r="D22" s="194">
        <v>20</v>
      </c>
      <c r="E22" s="195">
        <v>20</v>
      </c>
      <c r="F22" s="23" t="s">
        <v>318</v>
      </c>
    </row>
    <row r="23" spans="1:6" ht="15.75" customHeight="1">
      <c r="A23" s="95" t="s">
        <v>57</v>
      </c>
      <c r="B23" s="124" t="s">
        <v>51</v>
      </c>
      <c r="C23" s="124" t="s">
        <v>4572</v>
      </c>
      <c r="D23" s="194">
        <v>30</v>
      </c>
      <c r="E23" s="195">
        <v>30</v>
      </c>
      <c r="F23" s="23" t="s">
        <v>318</v>
      </c>
    </row>
    <row r="24" spans="1:6" ht="15.75" customHeight="1">
      <c r="A24" s="95" t="s">
        <v>57</v>
      </c>
      <c r="B24" s="124" t="s">
        <v>51</v>
      </c>
      <c r="C24" s="124" t="s">
        <v>4573</v>
      </c>
      <c r="D24" s="194">
        <v>30</v>
      </c>
      <c r="E24" s="195">
        <v>30</v>
      </c>
      <c r="F24" s="23" t="s">
        <v>318</v>
      </c>
    </row>
    <row r="25" spans="1:6" ht="15.75" customHeight="1">
      <c r="A25" s="95" t="s">
        <v>60</v>
      </c>
      <c r="B25" s="124" t="s">
        <v>51</v>
      </c>
      <c r="C25" s="124" t="s">
        <v>4574</v>
      </c>
      <c r="D25" s="194">
        <v>20</v>
      </c>
      <c r="E25" s="194">
        <v>20</v>
      </c>
      <c r="F25" s="23" t="s">
        <v>60</v>
      </c>
    </row>
    <row r="26" spans="1:6" ht="15.75" customHeight="1">
      <c r="A26" s="95" t="s">
        <v>60</v>
      </c>
      <c r="B26" s="124" t="s">
        <v>51</v>
      </c>
      <c r="C26" s="124" t="s">
        <v>4575</v>
      </c>
      <c r="D26" s="194">
        <v>20</v>
      </c>
      <c r="E26" s="194">
        <v>20</v>
      </c>
      <c r="F26" s="23" t="s">
        <v>60</v>
      </c>
    </row>
    <row r="27" spans="1:6" ht="15.75" customHeight="1">
      <c r="A27" s="95" t="s">
        <v>60</v>
      </c>
      <c r="B27" s="124" t="s">
        <v>51</v>
      </c>
      <c r="C27" s="124" t="s">
        <v>4576</v>
      </c>
      <c r="D27" s="194">
        <v>30</v>
      </c>
      <c r="E27" s="194">
        <v>30</v>
      </c>
      <c r="F27" s="23" t="s">
        <v>60</v>
      </c>
    </row>
    <row r="28" spans="1:6" ht="15.75" customHeight="1">
      <c r="A28" s="95" t="s">
        <v>60</v>
      </c>
      <c r="B28" s="124" t="s">
        <v>51</v>
      </c>
      <c r="C28" s="124" t="s">
        <v>4577</v>
      </c>
      <c r="D28" s="194">
        <v>30</v>
      </c>
      <c r="E28" s="194">
        <v>30</v>
      </c>
      <c r="F28" s="23" t="s">
        <v>60</v>
      </c>
    </row>
    <row r="29" spans="1:6" ht="15.75" customHeight="1">
      <c r="A29" s="95" t="s">
        <v>61</v>
      </c>
      <c r="B29" s="124" t="s">
        <v>51</v>
      </c>
      <c r="C29" s="124" t="s">
        <v>4578</v>
      </c>
      <c r="D29" s="194">
        <v>20</v>
      </c>
      <c r="E29" s="194">
        <v>20</v>
      </c>
      <c r="F29" s="23" t="s">
        <v>349</v>
      </c>
    </row>
    <row r="30" spans="1:6" ht="15.75" customHeight="1">
      <c r="A30" s="95" t="s">
        <v>61</v>
      </c>
      <c r="B30" s="124" t="s">
        <v>51</v>
      </c>
      <c r="C30" s="124" t="s">
        <v>4579</v>
      </c>
      <c r="D30" s="194">
        <v>20</v>
      </c>
      <c r="E30" s="194">
        <v>20</v>
      </c>
      <c r="F30" s="23" t="s">
        <v>349</v>
      </c>
    </row>
    <row r="31" spans="1:6" ht="15.75" customHeight="1">
      <c r="A31" s="95" t="s">
        <v>61</v>
      </c>
      <c r="B31" s="124" t="s">
        <v>51</v>
      </c>
      <c r="C31" s="124" t="s">
        <v>4580</v>
      </c>
      <c r="D31" s="194">
        <v>30</v>
      </c>
      <c r="E31" s="194">
        <v>30</v>
      </c>
      <c r="F31" s="23" t="s">
        <v>349</v>
      </c>
    </row>
    <row r="32" spans="1:6" ht="15.75" customHeight="1">
      <c r="A32" s="95" t="s">
        <v>61</v>
      </c>
      <c r="B32" s="124" t="s">
        <v>51</v>
      </c>
      <c r="C32" s="124" t="s">
        <v>4581</v>
      </c>
      <c r="D32" s="194">
        <v>30</v>
      </c>
      <c r="E32" s="194">
        <v>30</v>
      </c>
      <c r="F32" s="23" t="s">
        <v>349</v>
      </c>
    </row>
    <row r="33" spans="1:6" ht="15.75" customHeight="1">
      <c r="A33" s="95" t="s">
        <v>61</v>
      </c>
      <c r="B33" s="124" t="s">
        <v>51</v>
      </c>
      <c r="C33" s="124" t="s">
        <v>4582</v>
      </c>
      <c r="D33" s="194">
        <v>30</v>
      </c>
      <c r="E33" s="194">
        <v>30</v>
      </c>
      <c r="F33" s="23" t="s">
        <v>349</v>
      </c>
    </row>
    <row r="34" spans="1:6" ht="15.75" customHeight="1">
      <c r="A34" s="95" t="s">
        <v>61</v>
      </c>
      <c r="B34" s="124" t="s">
        <v>51</v>
      </c>
      <c r="C34" s="124" t="s">
        <v>4583</v>
      </c>
      <c r="D34" s="194">
        <v>30</v>
      </c>
      <c r="E34" s="194">
        <v>30</v>
      </c>
      <c r="F34" s="23" t="s">
        <v>349</v>
      </c>
    </row>
    <row r="35" spans="1:6" ht="15.75" customHeight="1">
      <c r="A35" s="95" t="s">
        <v>3510</v>
      </c>
      <c r="B35" s="124" t="s">
        <v>51</v>
      </c>
      <c r="C35" s="124" t="s">
        <v>4584</v>
      </c>
      <c r="D35" s="194">
        <v>20</v>
      </c>
      <c r="E35" s="194">
        <v>20</v>
      </c>
      <c r="F35" s="23" t="s">
        <v>62</v>
      </c>
    </row>
    <row r="36" spans="1:6" ht="15.75" customHeight="1">
      <c r="A36" s="95" t="s">
        <v>3510</v>
      </c>
      <c r="B36" s="124" t="s">
        <v>51</v>
      </c>
      <c r="C36" s="124" t="s">
        <v>4585</v>
      </c>
      <c r="D36" s="194">
        <v>30</v>
      </c>
      <c r="E36" s="194">
        <v>30</v>
      </c>
      <c r="F36" s="23" t="s">
        <v>62</v>
      </c>
    </row>
    <row r="37" spans="1:6" ht="15.75" customHeight="1">
      <c r="A37" s="95" t="s">
        <v>3510</v>
      </c>
      <c r="B37" s="124" t="s">
        <v>51</v>
      </c>
      <c r="C37" s="124" t="s">
        <v>4586</v>
      </c>
      <c r="D37" s="194">
        <v>30</v>
      </c>
      <c r="E37" s="194">
        <v>30</v>
      </c>
      <c r="F37" s="23" t="s">
        <v>62</v>
      </c>
    </row>
    <row r="38" spans="1:6" ht="15.75" customHeight="1">
      <c r="A38" s="95" t="s">
        <v>3880</v>
      </c>
      <c r="B38" s="124" t="s">
        <v>51</v>
      </c>
      <c r="C38" s="124" t="s">
        <v>4587</v>
      </c>
      <c r="D38" s="194">
        <v>20</v>
      </c>
      <c r="E38" s="194">
        <v>20</v>
      </c>
      <c r="F38" s="23" t="s">
        <v>3880</v>
      </c>
    </row>
    <row r="39" spans="1:6" ht="15.75" customHeight="1">
      <c r="A39" s="95" t="s">
        <v>3880</v>
      </c>
      <c r="B39" s="124" t="s">
        <v>51</v>
      </c>
      <c r="C39" s="124" t="s">
        <v>4588</v>
      </c>
      <c r="D39" s="194">
        <v>20</v>
      </c>
      <c r="E39" s="194">
        <v>20</v>
      </c>
      <c r="F39" s="23" t="s">
        <v>3880</v>
      </c>
    </row>
    <row r="40" spans="1:6" ht="15.75" customHeight="1">
      <c r="A40" s="95" t="s">
        <v>3515</v>
      </c>
      <c r="B40" s="124" t="s">
        <v>51</v>
      </c>
      <c r="C40" s="124" t="s">
        <v>4589</v>
      </c>
      <c r="D40" s="194">
        <v>20</v>
      </c>
      <c r="E40" s="194">
        <v>20</v>
      </c>
      <c r="F40" s="23" t="s">
        <v>66</v>
      </c>
    </row>
    <row r="41" spans="1:6" ht="15.75" customHeight="1">
      <c r="A41" s="95" t="s">
        <v>3515</v>
      </c>
      <c r="B41" s="124" t="s">
        <v>51</v>
      </c>
      <c r="C41" s="124" t="s">
        <v>4590</v>
      </c>
      <c r="D41" s="194">
        <v>20</v>
      </c>
      <c r="E41" s="194">
        <v>20</v>
      </c>
      <c r="F41" s="23" t="s">
        <v>66</v>
      </c>
    </row>
    <row r="42" spans="1:6" ht="15.75" customHeight="1">
      <c r="A42" s="95" t="s">
        <v>3515</v>
      </c>
      <c r="B42" s="124" t="s">
        <v>51</v>
      </c>
      <c r="C42" s="124" t="s">
        <v>4591</v>
      </c>
      <c r="D42" s="194">
        <v>30</v>
      </c>
      <c r="E42" s="194">
        <v>30</v>
      </c>
      <c r="F42" s="23" t="s">
        <v>66</v>
      </c>
    </row>
    <row r="43" spans="1:6" ht="15.75" customHeight="1">
      <c r="A43" s="95" t="s">
        <v>3515</v>
      </c>
      <c r="B43" s="124" t="s">
        <v>51</v>
      </c>
      <c r="C43" s="124" t="s">
        <v>4592</v>
      </c>
      <c r="D43" s="194">
        <v>30</v>
      </c>
      <c r="E43" s="194">
        <v>30</v>
      </c>
      <c r="F43" s="23" t="s">
        <v>66</v>
      </c>
    </row>
    <row r="44" spans="1:6" ht="15.75" customHeight="1">
      <c r="A44" s="95" t="s">
        <v>3515</v>
      </c>
      <c r="B44" s="124" t="s">
        <v>51</v>
      </c>
      <c r="C44" s="124" t="s">
        <v>4593</v>
      </c>
      <c r="D44" s="194">
        <v>30</v>
      </c>
      <c r="E44" s="194">
        <v>30</v>
      </c>
      <c r="F44" s="23" t="s">
        <v>66</v>
      </c>
    </row>
    <row r="45" spans="1:6" ht="15.75" customHeight="1">
      <c r="A45" s="95" t="s">
        <v>2684</v>
      </c>
      <c r="B45" s="124" t="s">
        <v>51</v>
      </c>
      <c r="C45" s="124" t="s">
        <v>4594</v>
      </c>
      <c r="D45" s="194">
        <v>20</v>
      </c>
      <c r="E45" s="194">
        <v>20</v>
      </c>
      <c r="F45" s="23" t="s">
        <v>2684</v>
      </c>
    </row>
    <row r="46" spans="1:6" ht="15.75" customHeight="1">
      <c r="A46" s="95" t="s">
        <v>2684</v>
      </c>
      <c r="B46" s="124" t="s">
        <v>51</v>
      </c>
      <c r="C46" s="124" t="s">
        <v>4595</v>
      </c>
      <c r="D46" s="194">
        <v>30</v>
      </c>
      <c r="E46" s="194">
        <v>30</v>
      </c>
      <c r="F46" s="23" t="s">
        <v>2684</v>
      </c>
    </row>
    <row r="47" spans="1:6" ht="15.75" customHeight="1">
      <c r="A47" s="95" t="s">
        <v>2684</v>
      </c>
      <c r="B47" s="124" t="s">
        <v>51</v>
      </c>
      <c r="C47" s="124" t="s">
        <v>4596</v>
      </c>
      <c r="D47" s="194">
        <v>30</v>
      </c>
      <c r="E47" s="194">
        <v>30</v>
      </c>
      <c r="F47" s="23" t="s">
        <v>2684</v>
      </c>
    </row>
    <row r="48" spans="1:6" ht="15.75" customHeight="1">
      <c r="A48" s="95" t="s">
        <v>68</v>
      </c>
      <c r="B48" s="124" t="s">
        <v>51</v>
      </c>
      <c r="C48" s="124" t="s">
        <v>4597</v>
      </c>
      <c r="D48" s="194">
        <v>20</v>
      </c>
      <c r="E48" s="194">
        <v>20</v>
      </c>
      <c r="F48" s="23" t="s">
        <v>68</v>
      </c>
    </row>
    <row r="49" spans="1:6" ht="15.75" customHeight="1">
      <c r="A49" s="95" t="s">
        <v>68</v>
      </c>
      <c r="B49" s="124" t="s">
        <v>51</v>
      </c>
      <c r="C49" s="124" t="s">
        <v>4598</v>
      </c>
      <c r="D49" s="194">
        <v>20</v>
      </c>
      <c r="E49" s="194">
        <v>20</v>
      </c>
      <c r="F49" s="23" t="s">
        <v>68</v>
      </c>
    </row>
    <row r="50" spans="1:6" ht="15.75" customHeight="1">
      <c r="A50" s="95" t="s">
        <v>72</v>
      </c>
      <c r="B50" s="124" t="s">
        <v>51</v>
      </c>
      <c r="C50" s="124" t="s">
        <v>4599</v>
      </c>
      <c r="D50" s="194">
        <v>20</v>
      </c>
      <c r="E50" s="194">
        <v>20</v>
      </c>
      <c r="F50" s="23" t="s">
        <v>4600</v>
      </c>
    </row>
    <row r="51" spans="1:6" ht="15.75" customHeight="1">
      <c r="A51" s="95" t="s">
        <v>72</v>
      </c>
      <c r="B51" s="124" t="s">
        <v>51</v>
      </c>
      <c r="C51" s="124" t="s">
        <v>4601</v>
      </c>
      <c r="D51" s="194">
        <v>20</v>
      </c>
      <c r="E51" s="194">
        <v>20</v>
      </c>
      <c r="F51" s="23" t="s">
        <v>4600</v>
      </c>
    </row>
    <row r="52" spans="1:6" ht="15.75" customHeight="1">
      <c r="A52" s="95" t="s">
        <v>72</v>
      </c>
      <c r="B52" s="124" t="s">
        <v>51</v>
      </c>
      <c r="C52" s="124" t="s">
        <v>4602</v>
      </c>
      <c r="D52" s="194">
        <v>20</v>
      </c>
      <c r="E52" s="194">
        <v>20</v>
      </c>
      <c r="F52" s="23" t="s">
        <v>4600</v>
      </c>
    </row>
    <row r="53" spans="1:6" ht="15.75" customHeight="1">
      <c r="A53" s="95" t="s">
        <v>72</v>
      </c>
      <c r="B53" s="124" t="s">
        <v>51</v>
      </c>
      <c r="C53" s="124" t="s">
        <v>4603</v>
      </c>
      <c r="D53" s="194">
        <v>20</v>
      </c>
      <c r="E53" s="194">
        <v>20</v>
      </c>
      <c r="F53" s="23" t="s">
        <v>4600</v>
      </c>
    </row>
    <row r="54" spans="1:6" ht="15.75" customHeight="1">
      <c r="A54" s="95" t="s">
        <v>72</v>
      </c>
      <c r="B54" s="124" t="s">
        <v>51</v>
      </c>
      <c r="C54" s="124" t="s">
        <v>4604</v>
      </c>
      <c r="D54" s="194">
        <v>20</v>
      </c>
      <c r="E54" s="194">
        <v>20</v>
      </c>
      <c r="F54" s="23" t="s">
        <v>4600</v>
      </c>
    </row>
    <row r="55" spans="1:6" ht="15.75" customHeight="1">
      <c r="A55" s="95" t="s">
        <v>72</v>
      </c>
      <c r="B55" s="124" t="s">
        <v>51</v>
      </c>
      <c r="C55" s="124" t="s">
        <v>4605</v>
      </c>
      <c r="D55" s="194">
        <v>30</v>
      </c>
      <c r="E55" s="194">
        <v>30</v>
      </c>
      <c r="F55" s="23" t="s">
        <v>4600</v>
      </c>
    </row>
    <row r="56" spans="1:6" ht="15.75" customHeight="1">
      <c r="A56" s="95" t="s">
        <v>72</v>
      </c>
      <c r="B56" s="124" t="s">
        <v>51</v>
      </c>
      <c r="C56" s="124" t="s">
        <v>4606</v>
      </c>
      <c r="D56" s="194">
        <v>30</v>
      </c>
      <c r="E56" s="194">
        <v>30</v>
      </c>
      <c r="F56" s="23" t="s">
        <v>4600</v>
      </c>
    </row>
    <row r="57" spans="1:6" ht="15.75" customHeight="1">
      <c r="A57" s="95" t="s">
        <v>73</v>
      </c>
      <c r="B57" s="124" t="s">
        <v>51</v>
      </c>
      <c r="C57" s="124" t="s">
        <v>4607</v>
      </c>
      <c r="D57" s="194">
        <v>20</v>
      </c>
      <c r="E57" s="194">
        <v>20</v>
      </c>
      <c r="F57" s="23" t="s">
        <v>73</v>
      </c>
    </row>
    <row r="58" spans="1:6" ht="15.75" customHeight="1">
      <c r="A58" s="95" t="s">
        <v>73</v>
      </c>
      <c r="B58" s="124" t="s">
        <v>3659</v>
      </c>
      <c r="C58" s="124" t="s">
        <v>4608</v>
      </c>
      <c r="D58" s="194">
        <v>20</v>
      </c>
      <c r="E58" s="194">
        <v>20</v>
      </c>
      <c r="F58" s="23" t="s">
        <v>73</v>
      </c>
    </row>
    <row r="59" spans="1:6" ht="15.75" customHeight="1">
      <c r="A59" s="95" t="s">
        <v>73</v>
      </c>
      <c r="B59" s="124" t="s">
        <v>4609</v>
      </c>
      <c r="C59" s="124" t="s">
        <v>4610</v>
      </c>
      <c r="D59" s="194">
        <v>30</v>
      </c>
      <c r="E59" s="194">
        <v>30</v>
      </c>
      <c r="F59" s="23" t="s">
        <v>73</v>
      </c>
    </row>
    <row r="60" spans="1:6" ht="15.75" customHeight="1">
      <c r="A60" s="95" t="s">
        <v>73</v>
      </c>
      <c r="B60" s="124" t="s">
        <v>4611</v>
      </c>
      <c r="C60" s="124" t="s">
        <v>4612</v>
      </c>
      <c r="D60" s="194">
        <v>30</v>
      </c>
      <c r="E60" s="194">
        <v>30</v>
      </c>
      <c r="F60" s="23" t="s">
        <v>73</v>
      </c>
    </row>
    <row r="61" spans="1:6" ht="15.75" customHeight="1">
      <c r="A61" s="95" t="s">
        <v>73</v>
      </c>
      <c r="B61" s="124" t="s">
        <v>4613</v>
      </c>
      <c r="C61" s="124" t="s">
        <v>4614</v>
      </c>
      <c r="D61" s="194">
        <v>30</v>
      </c>
      <c r="E61" s="194">
        <v>30</v>
      </c>
      <c r="F61" s="23" t="s">
        <v>73</v>
      </c>
    </row>
    <row r="62" spans="1:6" ht="15.75" customHeight="1">
      <c r="A62" s="95" t="s">
        <v>3563</v>
      </c>
      <c r="B62" s="124" t="s">
        <v>51</v>
      </c>
      <c r="C62" s="124" t="s">
        <v>4615</v>
      </c>
      <c r="D62" s="194">
        <v>20</v>
      </c>
      <c r="E62" s="194">
        <v>20</v>
      </c>
      <c r="F62" s="23" t="s">
        <v>74</v>
      </c>
    </row>
    <row r="63" spans="1:6" ht="15.75" customHeight="1">
      <c r="A63" s="95" t="s">
        <v>3563</v>
      </c>
      <c r="B63" s="124" t="s">
        <v>3659</v>
      </c>
      <c r="C63" s="124" t="s">
        <v>4616</v>
      </c>
      <c r="D63" s="194">
        <v>20</v>
      </c>
      <c r="E63" s="194">
        <v>20</v>
      </c>
      <c r="F63" s="23" t="s">
        <v>74</v>
      </c>
    </row>
    <row r="64" spans="1:6" ht="15.75" customHeight="1">
      <c r="A64" s="95" t="s">
        <v>3563</v>
      </c>
      <c r="B64" s="124" t="s">
        <v>4609</v>
      </c>
      <c r="C64" s="124" t="s">
        <v>4617</v>
      </c>
      <c r="D64" s="194">
        <v>20</v>
      </c>
      <c r="E64" s="194">
        <v>20</v>
      </c>
      <c r="F64" s="23" t="s">
        <v>74</v>
      </c>
    </row>
    <row r="65" spans="1:6" ht="15.75" customHeight="1">
      <c r="A65" s="95" t="s">
        <v>3563</v>
      </c>
      <c r="B65" s="124" t="s">
        <v>4611</v>
      </c>
      <c r="C65" s="124" t="s">
        <v>4618</v>
      </c>
      <c r="D65" s="194">
        <v>20</v>
      </c>
      <c r="E65" s="194">
        <v>20</v>
      </c>
      <c r="F65" s="23" t="s">
        <v>74</v>
      </c>
    </row>
    <row r="66" spans="1:6" ht="15.75" customHeight="1">
      <c r="A66" s="95" t="s">
        <v>3563</v>
      </c>
      <c r="B66" s="124" t="s">
        <v>4613</v>
      </c>
      <c r="C66" s="124" t="s">
        <v>4619</v>
      </c>
      <c r="D66" s="194">
        <v>20</v>
      </c>
      <c r="E66" s="194">
        <v>20</v>
      </c>
      <c r="F66" s="23" t="s">
        <v>74</v>
      </c>
    </row>
    <row r="67" spans="1:6" ht="15.75" customHeight="1">
      <c r="A67" s="95" t="s">
        <v>3563</v>
      </c>
      <c r="B67" s="124" t="s">
        <v>4620</v>
      </c>
      <c r="C67" s="124" t="s">
        <v>4621</v>
      </c>
      <c r="D67" s="194">
        <v>20</v>
      </c>
      <c r="E67" s="194">
        <v>20</v>
      </c>
      <c r="F67" s="23" t="s">
        <v>74</v>
      </c>
    </row>
    <row r="68" spans="1:6" ht="15.75" customHeight="1">
      <c r="A68" s="95" t="s">
        <v>3563</v>
      </c>
      <c r="B68" s="124" t="s">
        <v>4622</v>
      </c>
      <c r="C68" s="124" t="s">
        <v>4623</v>
      </c>
      <c r="D68" s="194">
        <v>30</v>
      </c>
      <c r="E68" s="194">
        <v>30</v>
      </c>
      <c r="F68" s="23" t="s">
        <v>74</v>
      </c>
    </row>
    <row r="69" spans="1:6" ht="15.75" customHeight="1">
      <c r="A69" s="95" t="s">
        <v>1598</v>
      </c>
      <c r="B69" s="124" t="s">
        <v>51</v>
      </c>
      <c r="C69" s="124" t="s">
        <v>4624</v>
      </c>
      <c r="D69" s="194">
        <v>20</v>
      </c>
      <c r="E69" s="194">
        <v>20</v>
      </c>
      <c r="F69" s="23" t="s">
        <v>75</v>
      </c>
    </row>
    <row r="70" spans="1:6" ht="15.75" customHeight="1">
      <c r="A70" s="95" t="s">
        <v>1598</v>
      </c>
      <c r="B70" s="124" t="s">
        <v>51</v>
      </c>
      <c r="C70" s="124" t="s">
        <v>4625</v>
      </c>
      <c r="D70" s="194">
        <v>30</v>
      </c>
      <c r="E70" s="194">
        <v>30</v>
      </c>
      <c r="F70" s="23" t="s">
        <v>75</v>
      </c>
    </row>
    <row r="71" spans="1:6" ht="15.75" customHeight="1">
      <c r="A71" s="95" t="s">
        <v>3927</v>
      </c>
      <c r="B71" s="124" t="s">
        <v>51</v>
      </c>
      <c r="C71" s="124" t="s">
        <v>4626</v>
      </c>
      <c r="D71" s="194">
        <v>20</v>
      </c>
      <c r="E71" s="194">
        <v>20</v>
      </c>
      <c r="F71" s="23" t="s">
        <v>3931</v>
      </c>
    </row>
    <row r="72" spans="1:6" ht="15.75" customHeight="1">
      <c r="A72" s="95" t="s">
        <v>3927</v>
      </c>
      <c r="B72" s="124" t="s">
        <v>51</v>
      </c>
      <c r="C72" s="124" t="s">
        <v>4627</v>
      </c>
      <c r="D72" s="194">
        <v>20</v>
      </c>
      <c r="E72" s="194">
        <v>20</v>
      </c>
      <c r="F72" s="23" t="s">
        <v>3931</v>
      </c>
    </row>
    <row r="73" spans="1:6" ht="15.75" customHeight="1">
      <c r="A73" s="95" t="s">
        <v>3927</v>
      </c>
      <c r="B73" s="124" t="s">
        <v>51</v>
      </c>
      <c r="C73" s="124" t="s">
        <v>4628</v>
      </c>
      <c r="D73" s="194">
        <v>20</v>
      </c>
      <c r="E73" s="194">
        <v>20</v>
      </c>
      <c r="F73" s="23" t="s">
        <v>3931</v>
      </c>
    </row>
    <row r="74" spans="1:6" ht="15.75" customHeight="1">
      <c r="A74" s="95" t="s">
        <v>3927</v>
      </c>
      <c r="B74" s="124" t="s">
        <v>51</v>
      </c>
      <c r="C74" s="124" t="s">
        <v>4629</v>
      </c>
      <c r="D74" s="194">
        <v>20</v>
      </c>
      <c r="E74" s="194">
        <v>20</v>
      </c>
      <c r="F74" s="23" t="s">
        <v>3931</v>
      </c>
    </row>
    <row r="75" spans="1:6" ht="15.75" customHeight="1">
      <c r="A75" s="95" t="s">
        <v>3927</v>
      </c>
      <c r="B75" s="124" t="s">
        <v>51</v>
      </c>
      <c r="C75" s="124" t="s">
        <v>4630</v>
      </c>
      <c r="D75" s="194">
        <v>20</v>
      </c>
      <c r="E75" s="194">
        <v>20</v>
      </c>
      <c r="F75" s="23" t="s">
        <v>3931</v>
      </c>
    </row>
    <row r="76" spans="1:6" ht="15.75" customHeight="1">
      <c r="A76" s="95" t="s">
        <v>3927</v>
      </c>
      <c r="B76" s="124" t="s">
        <v>51</v>
      </c>
      <c r="C76" s="124" t="s">
        <v>4631</v>
      </c>
      <c r="D76" s="194">
        <v>20</v>
      </c>
      <c r="E76" s="194">
        <v>20</v>
      </c>
      <c r="F76" s="23" t="s">
        <v>3931</v>
      </c>
    </row>
    <row r="77" spans="1:6" ht="15.75" customHeight="1">
      <c r="A77" s="95" t="s">
        <v>3927</v>
      </c>
      <c r="B77" s="124" t="s">
        <v>51</v>
      </c>
      <c r="C77" s="124" t="s">
        <v>4632</v>
      </c>
      <c r="D77" s="194">
        <v>30</v>
      </c>
      <c r="E77" s="194">
        <v>30</v>
      </c>
      <c r="F77" s="23" t="s">
        <v>3931</v>
      </c>
    </row>
    <row r="78" spans="1:6" ht="15.75" customHeight="1">
      <c r="A78" s="95" t="s">
        <v>3927</v>
      </c>
      <c r="B78" s="124" t="s">
        <v>51</v>
      </c>
      <c r="C78" s="124" t="s">
        <v>4633</v>
      </c>
      <c r="D78" s="194">
        <v>30</v>
      </c>
      <c r="E78" s="194">
        <v>30</v>
      </c>
      <c r="F78" s="23" t="s">
        <v>3931</v>
      </c>
    </row>
    <row r="79" spans="1:6" ht="15.75" customHeight="1">
      <c r="A79" s="95" t="s">
        <v>3927</v>
      </c>
      <c r="B79" s="124" t="s">
        <v>51</v>
      </c>
      <c r="C79" s="124" t="s">
        <v>4634</v>
      </c>
      <c r="D79" s="194">
        <v>30</v>
      </c>
      <c r="E79" s="194">
        <v>30</v>
      </c>
      <c r="F79" s="23" t="s">
        <v>3931</v>
      </c>
    </row>
    <row r="80" spans="1:6" ht="15.75" customHeight="1">
      <c r="A80" s="95" t="s">
        <v>3927</v>
      </c>
      <c r="B80" s="124" t="s">
        <v>51</v>
      </c>
      <c r="C80" s="124" t="s">
        <v>4635</v>
      </c>
      <c r="D80" s="194">
        <v>30</v>
      </c>
      <c r="E80" s="194">
        <v>30</v>
      </c>
      <c r="F80" s="23" t="s">
        <v>3931</v>
      </c>
    </row>
    <row r="81" spans="1:6" ht="15.75" customHeight="1">
      <c r="A81" s="95" t="s">
        <v>77</v>
      </c>
      <c r="B81" s="124" t="s">
        <v>51</v>
      </c>
      <c r="C81" s="124" t="s">
        <v>4636</v>
      </c>
      <c r="D81" s="194">
        <v>20</v>
      </c>
      <c r="E81" s="194">
        <v>20</v>
      </c>
      <c r="F81" s="23" t="s">
        <v>77</v>
      </c>
    </row>
    <row r="82" spans="1:6" ht="15.75" customHeight="1">
      <c r="A82" s="95" t="s">
        <v>77</v>
      </c>
      <c r="B82" s="124" t="s">
        <v>51</v>
      </c>
      <c r="C82" s="124" t="s">
        <v>4637</v>
      </c>
      <c r="D82" s="194">
        <v>20</v>
      </c>
      <c r="E82" s="194">
        <v>20</v>
      </c>
      <c r="F82" s="23" t="s">
        <v>77</v>
      </c>
    </row>
    <row r="83" spans="1:6" ht="15.75" customHeight="1">
      <c r="A83" s="95" t="s">
        <v>77</v>
      </c>
      <c r="B83" s="124" t="s">
        <v>51</v>
      </c>
      <c r="C83" s="124" t="s">
        <v>4638</v>
      </c>
      <c r="D83" s="194">
        <v>20</v>
      </c>
      <c r="E83" s="194">
        <v>20</v>
      </c>
      <c r="F83" s="23" t="s">
        <v>77</v>
      </c>
    </row>
    <row r="84" spans="1:6" ht="15.75" customHeight="1">
      <c r="A84" s="95" t="s">
        <v>77</v>
      </c>
      <c r="B84" s="124" t="s">
        <v>51</v>
      </c>
      <c r="C84" s="124" t="s">
        <v>4639</v>
      </c>
      <c r="D84" s="194">
        <v>20</v>
      </c>
      <c r="E84" s="194">
        <v>20</v>
      </c>
      <c r="F84" s="23" t="s">
        <v>77</v>
      </c>
    </row>
    <row r="85" spans="1:6" ht="15.75" customHeight="1">
      <c r="A85" s="95" t="s">
        <v>77</v>
      </c>
      <c r="B85" s="124" t="s">
        <v>51</v>
      </c>
      <c r="C85" s="124" t="s">
        <v>4640</v>
      </c>
      <c r="D85" s="194">
        <v>20</v>
      </c>
      <c r="E85" s="194">
        <v>20</v>
      </c>
      <c r="F85" s="23" t="s">
        <v>77</v>
      </c>
    </row>
    <row r="86" spans="1:6" ht="15.75" customHeight="1">
      <c r="A86" s="95" t="s">
        <v>77</v>
      </c>
      <c r="B86" s="124" t="s">
        <v>51</v>
      </c>
      <c r="C86" s="124" t="s">
        <v>4641</v>
      </c>
      <c r="D86" s="194">
        <v>20</v>
      </c>
      <c r="E86" s="194">
        <v>20</v>
      </c>
      <c r="F86" s="23" t="s">
        <v>77</v>
      </c>
    </row>
    <row r="87" spans="1:6" ht="15.75" customHeight="1">
      <c r="A87" s="95" t="s">
        <v>3636</v>
      </c>
      <c r="B87" s="124" t="s">
        <v>51</v>
      </c>
      <c r="C87" s="124" t="s">
        <v>4642</v>
      </c>
      <c r="D87" s="194" t="s">
        <v>4643</v>
      </c>
      <c r="E87" s="194">
        <v>20</v>
      </c>
      <c r="F87" s="23" t="s">
        <v>3639</v>
      </c>
    </row>
    <row r="88" spans="1:6" ht="15.75" customHeight="1">
      <c r="A88" s="95" t="s">
        <v>3636</v>
      </c>
      <c r="B88" s="124" t="s">
        <v>51</v>
      </c>
      <c r="C88" s="124" t="s">
        <v>4644</v>
      </c>
      <c r="D88" s="194" t="s">
        <v>4645</v>
      </c>
      <c r="E88" s="194">
        <v>60</v>
      </c>
      <c r="F88" s="23" t="s">
        <v>3639</v>
      </c>
    </row>
    <row r="89" spans="1:6" ht="15.75" customHeight="1">
      <c r="A89" s="95" t="s">
        <v>3958</v>
      </c>
      <c r="B89" s="124" t="s">
        <v>51</v>
      </c>
      <c r="C89" s="124" t="s">
        <v>4646</v>
      </c>
      <c r="D89" s="194">
        <v>20</v>
      </c>
      <c r="E89" s="194">
        <v>20</v>
      </c>
      <c r="F89" s="23" t="s">
        <v>80</v>
      </c>
    </row>
    <row r="90" spans="1:6" ht="15.75" customHeight="1">
      <c r="A90" s="95" t="s">
        <v>3958</v>
      </c>
      <c r="B90" s="124" t="s">
        <v>51</v>
      </c>
      <c r="C90" s="124" t="s">
        <v>4647</v>
      </c>
      <c r="D90" s="194">
        <v>20</v>
      </c>
      <c r="E90" s="194">
        <v>20</v>
      </c>
      <c r="F90" s="23" t="s">
        <v>80</v>
      </c>
    </row>
    <row r="91" spans="1:6" ht="15.75" customHeight="1">
      <c r="A91" s="95" t="s">
        <v>3966</v>
      </c>
      <c r="B91" s="124" t="s">
        <v>51</v>
      </c>
      <c r="C91" s="124" t="s">
        <v>4648</v>
      </c>
      <c r="D91" s="194">
        <v>20</v>
      </c>
      <c r="E91" s="194">
        <v>20</v>
      </c>
      <c r="F91" s="23" t="s">
        <v>81</v>
      </c>
    </row>
    <row r="92" spans="1:6" ht="15.75" customHeight="1">
      <c r="A92" s="95" t="s">
        <v>3966</v>
      </c>
      <c r="B92" s="124" t="s">
        <v>51</v>
      </c>
      <c r="C92" s="124" t="s">
        <v>4649</v>
      </c>
      <c r="D92" s="194">
        <v>20</v>
      </c>
      <c r="E92" s="194">
        <v>20</v>
      </c>
      <c r="F92" s="23" t="s">
        <v>81</v>
      </c>
    </row>
    <row r="93" spans="1:6" ht="15.75" customHeight="1">
      <c r="A93" s="95" t="s">
        <v>3966</v>
      </c>
      <c r="B93" s="124" t="s">
        <v>51</v>
      </c>
      <c r="C93" s="124" t="s">
        <v>4650</v>
      </c>
      <c r="D93" s="194">
        <v>20</v>
      </c>
      <c r="E93" s="194">
        <v>20</v>
      </c>
      <c r="F93" s="23" t="s">
        <v>81</v>
      </c>
    </row>
    <row r="94" spans="1:6" ht="15.75" customHeight="1">
      <c r="A94" s="95" t="s">
        <v>3966</v>
      </c>
      <c r="B94" s="124" t="s">
        <v>51</v>
      </c>
      <c r="C94" s="124" t="s">
        <v>4651</v>
      </c>
      <c r="D94" s="194">
        <v>20</v>
      </c>
      <c r="E94" s="194">
        <v>20</v>
      </c>
      <c r="F94" s="23" t="s">
        <v>81</v>
      </c>
    </row>
    <row r="95" spans="1:6" ht="15.75" customHeight="1">
      <c r="A95" s="95" t="s">
        <v>3966</v>
      </c>
      <c r="B95" s="124" t="s">
        <v>51</v>
      </c>
      <c r="C95" s="124" t="s">
        <v>4652</v>
      </c>
      <c r="D95" s="194">
        <v>20</v>
      </c>
      <c r="E95" s="194">
        <v>20</v>
      </c>
      <c r="F95" s="23" t="s">
        <v>81</v>
      </c>
    </row>
    <row r="96" spans="1:6" ht="15.75" customHeight="1">
      <c r="A96" s="95" t="s">
        <v>3966</v>
      </c>
      <c r="B96" s="124" t="s">
        <v>51</v>
      </c>
      <c r="C96" s="124" t="s">
        <v>4653</v>
      </c>
      <c r="D96" s="194">
        <v>20</v>
      </c>
      <c r="E96" s="194">
        <v>20</v>
      </c>
      <c r="F96" s="23" t="s">
        <v>81</v>
      </c>
    </row>
    <row r="97" spans="1:6" ht="15.75" customHeight="1">
      <c r="A97" s="95" t="s">
        <v>3966</v>
      </c>
      <c r="B97" s="124" t="s">
        <v>51</v>
      </c>
      <c r="C97" s="124" t="s">
        <v>4654</v>
      </c>
      <c r="D97" s="194">
        <v>20</v>
      </c>
      <c r="E97" s="194">
        <v>20</v>
      </c>
      <c r="F97" s="23" t="s">
        <v>81</v>
      </c>
    </row>
    <row r="98" spans="1:6" ht="15.75" customHeight="1">
      <c r="A98" s="95" t="s">
        <v>3966</v>
      </c>
      <c r="B98" s="124" t="s">
        <v>51</v>
      </c>
      <c r="C98" s="124" t="s">
        <v>4655</v>
      </c>
      <c r="D98" s="194">
        <v>20</v>
      </c>
      <c r="E98" s="194">
        <v>20</v>
      </c>
      <c r="F98" s="23" t="s">
        <v>81</v>
      </c>
    </row>
    <row r="99" spans="1:6" ht="15.75" customHeight="1">
      <c r="A99" s="95" t="s">
        <v>3966</v>
      </c>
      <c r="B99" s="124" t="s">
        <v>51</v>
      </c>
      <c r="C99" s="124" t="s">
        <v>4656</v>
      </c>
      <c r="D99" s="194">
        <v>20</v>
      </c>
      <c r="E99" s="194">
        <v>20</v>
      </c>
      <c r="F99" s="23" t="s">
        <v>81</v>
      </c>
    </row>
    <row r="100" spans="1:6" ht="15.75" customHeight="1">
      <c r="A100" s="95" t="s">
        <v>3966</v>
      </c>
      <c r="B100" s="124" t="s">
        <v>51</v>
      </c>
      <c r="C100" s="124" t="s">
        <v>4657</v>
      </c>
      <c r="D100" s="194">
        <v>20</v>
      </c>
      <c r="E100" s="194">
        <v>20</v>
      </c>
      <c r="F100" s="23" t="s">
        <v>81</v>
      </c>
    </row>
    <row r="101" spans="1:6" ht="15.75" customHeight="1">
      <c r="A101" s="95" t="s">
        <v>3966</v>
      </c>
      <c r="B101" s="124" t="s">
        <v>51</v>
      </c>
      <c r="C101" s="124" t="s">
        <v>4658</v>
      </c>
      <c r="D101" s="194">
        <v>20</v>
      </c>
      <c r="E101" s="194">
        <v>20</v>
      </c>
      <c r="F101" s="23" t="s">
        <v>81</v>
      </c>
    </row>
    <row r="102" spans="1:6" ht="15.75" customHeight="1">
      <c r="A102" s="95" t="s">
        <v>3966</v>
      </c>
      <c r="B102" s="124" t="s">
        <v>51</v>
      </c>
      <c r="C102" s="124" t="s">
        <v>4659</v>
      </c>
      <c r="D102" s="194">
        <v>20</v>
      </c>
      <c r="E102" s="194">
        <v>20</v>
      </c>
      <c r="F102" s="23" t="s">
        <v>81</v>
      </c>
    </row>
    <row r="103" spans="1:6" ht="15.75" customHeight="1">
      <c r="A103" s="95" t="s">
        <v>82</v>
      </c>
      <c r="B103" s="124" t="s">
        <v>51</v>
      </c>
      <c r="C103" s="124" t="s">
        <v>4660</v>
      </c>
      <c r="D103" s="194">
        <v>20</v>
      </c>
      <c r="E103" s="194">
        <v>20</v>
      </c>
      <c r="F103" s="23" t="s">
        <v>82</v>
      </c>
    </row>
    <row r="104" spans="1:6" ht="15.75" customHeight="1">
      <c r="A104" s="95" t="s">
        <v>82</v>
      </c>
      <c r="B104" s="124" t="s">
        <v>51</v>
      </c>
      <c r="C104" s="124" t="s">
        <v>4661</v>
      </c>
      <c r="D104" s="194">
        <v>20</v>
      </c>
      <c r="E104" s="194">
        <v>20</v>
      </c>
      <c r="F104" s="23" t="s">
        <v>82</v>
      </c>
    </row>
    <row r="105" spans="1:6" ht="15.75" customHeight="1">
      <c r="A105" s="95" t="s">
        <v>82</v>
      </c>
      <c r="B105" s="124" t="s">
        <v>51</v>
      </c>
      <c r="C105" s="124" t="s">
        <v>4662</v>
      </c>
      <c r="D105" s="194">
        <v>20</v>
      </c>
      <c r="E105" s="194">
        <v>20</v>
      </c>
      <c r="F105" s="23" t="s">
        <v>82</v>
      </c>
    </row>
    <row r="106" spans="1:6" ht="15.75" customHeight="1">
      <c r="A106" s="95" t="s">
        <v>82</v>
      </c>
      <c r="B106" s="124" t="s">
        <v>51</v>
      </c>
      <c r="C106" s="124" t="s">
        <v>4663</v>
      </c>
      <c r="D106" s="194">
        <v>20</v>
      </c>
      <c r="E106" s="194">
        <v>20</v>
      </c>
      <c r="F106" s="23" t="s">
        <v>82</v>
      </c>
    </row>
    <row r="107" spans="1:6" ht="15.75" customHeight="1">
      <c r="A107" s="95" t="s">
        <v>82</v>
      </c>
      <c r="B107" s="124" t="s">
        <v>51</v>
      </c>
      <c r="C107" s="124" t="s">
        <v>4664</v>
      </c>
      <c r="D107" s="194">
        <v>20</v>
      </c>
      <c r="E107" s="194">
        <v>20</v>
      </c>
      <c r="F107" s="23" t="s">
        <v>82</v>
      </c>
    </row>
    <row r="108" spans="1:6" ht="15.75" customHeight="1">
      <c r="A108" s="95" t="s">
        <v>82</v>
      </c>
      <c r="B108" s="124" t="s">
        <v>51</v>
      </c>
      <c r="C108" s="124" t="s">
        <v>4665</v>
      </c>
      <c r="D108" s="194">
        <v>20</v>
      </c>
      <c r="E108" s="194">
        <v>20</v>
      </c>
      <c r="F108" s="23" t="s">
        <v>82</v>
      </c>
    </row>
    <row r="109" spans="1:6" ht="15.75" customHeight="1">
      <c r="A109" s="95" t="s">
        <v>82</v>
      </c>
      <c r="B109" s="124" t="s">
        <v>51</v>
      </c>
      <c r="C109" s="124" t="s">
        <v>4666</v>
      </c>
      <c r="D109" s="194">
        <v>20</v>
      </c>
      <c r="E109" s="194">
        <v>20</v>
      </c>
      <c r="F109" s="23" t="s">
        <v>82</v>
      </c>
    </row>
    <row r="110" spans="1:6" ht="15.75" customHeight="1">
      <c r="A110" s="95" t="s">
        <v>82</v>
      </c>
      <c r="B110" s="124" t="s">
        <v>51</v>
      </c>
      <c r="C110" s="124" t="s">
        <v>4667</v>
      </c>
      <c r="D110" s="194">
        <v>20</v>
      </c>
      <c r="E110" s="194">
        <v>20</v>
      </c>
      <c r="F110" s="23" t="s">
        <v>82</v>
      </c>
    </row>
    <row r="111" spans="1:6" ht="15.75" customHeight="1">
      <c r="A111" s="95" t="s">
        <v>82</v>
      </c>
      <c r="B111" s="124" t="s">
        <v>51</v>
      </c>
      <c r="C111" s="124" t="s">
        <v>4668</v>
      </c>
      <c r="D111" s="194">
        <v>20</v>
      </c>
      <c r="E111" s="194">
        <v>20</v>
      </c>
      <c r="F111" s="23" t="s">
        <v>82</v>
      </c>
    </row>
    <row r="112" spans="1:6" ht="15.75" customHeight="1">
      <c r="A112" s="95" t="s">
        <v>82</v>
      </c>
      <c r="B112" s="124" t="s">
        <v>51</v>
      </c>
      <c r="C112" s="124" t="s">
        <v>4669</v>
      </c>
      <c r="D112" s="194">
        <v>20</v>
      </c>
      <c r="E112" s="194">
        <v>20</v>
      </c>
      <c r="F112" s="23" t="s">
        <v>82</v>
      </c>
    </row>
    <row r="113" spans="1:6" ht="15.75" customHeight="1">
      <c r="A113" s="95" t="s">
        <v>82</v>
      </c>
      <c r="B113" s="124" t="s">
        <v>51</v>
      </c>
      <c r="C113" s="124" t="s">
        <v>4670</v>
      </c>
      <c r="D113" s="194">
        <v>20</v>
      </c>
      <c r="E113" s="194">
        <v>20</v>
      </c>
      <c r="F113" s="23" t="s">
        <v>82</v>
      </c>
    </row>
    <row r="114" spans="1:6" ht="15.75" customHeight="1">
      <c r="A114" s="95" t="s">
        <v>82</v>
      </c>
      <c r="B114" s="124" t="s">
        <v>51</v>
      </c>
      <c r="C114" s="124" t="s">
        <v>4671</v>
      </c>
      <c r="D114" s="194">
        <v>20</v>
      </c>
      <c r="E114" s="194">
        <v>20</v>
      </c>
      <c r="F114" s="23" t="s">
        <v>82</v>
      </c>
    </row>
    <row r="115" spans="1:6" ht="15.75" customHeight="1">
      <c r="A115" s="95" t="s">
        <v>82</v>
      </c>
      <c r="B115" s="124" t="s">
        <v>51</v>
      </c>
      <c r="C115" s="124" t="s">
        <v>4672</v>
      </c>
      <c r="D115" s="194">
        <v>20</v>
      </c>
      <c r="E115" s="194">
        <v>20</v>
      </c>
      <c r="F115" s="23" t="s">
        <v>82</v>
      </c>
    </row>
    <row r="116" spans="1:6" ht="15.75" customHeight="1">
      <c r="A116" s="95" t="s">
        <v>82</v>
      </c>
      <c r="B116" s="124" t="s">
        <v>51</v>
      </c>
      <c r="C116" s="124" t="s">
        <v>4673</v>
      </c>
      <c r="D116" s="194">
        <v>20</v>
      </c>
      <c r="E116" s="194">
        <v>20</v>
      </c>
      <c r="F116" s="23" t="s">
        <v>82</v>
      </c>
    </row>
    <row r="117" spans="1:6" ht="15.75" customHeight="1">
      <c r="A117" s="95" t="s">
        <v>3656</v>
      </c>
      <c r="B117" s="124" t="s">
        <v>51</v>
      </c>
      <c r="C117" s="124" t="s">
        <v>4674</v>
      </c>
      <c r="D117" s="194">
        <v>20</v>
      </c>
      <c r="E117" s="194">
        <v>20</v>
      </c>
      <c r="F117" s="23" t="s">
        <v>83</v>
      </c>
    </row>
    <row r="118" spans="1:6" ht="15.75" customHeight="1">
      <c r="A118" s="95" t="s">
        <v>88</v>
      </c>
      <c r="B118" s="124" t="s">
        <v>2409</v>
      </c>
      <c r="C118" s="124" t="s">
        <v>4675</v>
      </c>
      <c r="D118" s="194">
        <v>20</v>
      </c>
      <c r="E118" s="194">
        <v>20</v>
      </c>
      <c r="F118" s="23" t="s">
        <v>88</v>
      </c>
    </row>
    <row r="119" spans="1:6" ht="15.75" customHeight="1">
      <c r="A119" s="95" t="s">
        <v>88</v>
      </c>
      <c r="B119" s="124" t="s">
        <v>2409</v>
      </c>
      <c r="C119" s="124" t="s">
        <v>4676</v>
      </c>
      <c r="D119" s="194">
        <v>20</v>
      </c>
      <c r="E119" s="194">
        <v>20</v>
      </c>
      <c r="F119" s="23" t="s">
        <v>88</v>
      </c>
    </row>
    <row r="120" spans="1:6" ht="15.75" customHeight="1">
      <c r="A120" s="95" t="s">
        <v>88</v>
      </c>
      <c r="B120" s="124" t="s">
        <v>2409</v>
      </c>
      <c r="C120" s="124" t="s">
        <v>4677</v>
      </c>
      <c r="D120" s="194">
        <v>10</v>
      </c>
      <c r="E120" s="194">
        <v>10</v>
      </c>
      <c r="F120" s="23" t="s">
        <v>88</v>
      </c>
    </row>
    <row r="121" spans="1:6" ht="15.75" customHeight="1">
      <c r="A121" s="95" t="s">
        <v>88</v>
      </c>
      <c r="B121" s="124" t="s">
        <v>2409</v>
      </c>
      <c r="C121" s="124" t="s">
        <v>4678</v>
      </c>
      <c r="D121" s="194">
        <v>10</v>
      </c>
      <c r="E121" s="194">
        <v>10</v>
      </c>
      <c r="F121" s="23" t="s">
        <v>88</v>
      </c>
    </row>
    <row r="122" spans="1:6" ht="15.75" customHeight="1">
      <c r="A122" s="95" t="s">
        <v>88</v>
      </c>
      <c r="B122" s="124" t="s">
        <v>2409</v>
      </c>
      <c r="C122" s="124" t="s">
        <v>4679</v>
      </c>
      <c r="D122" s="194">
        <v>10</v>
      </c>
      <c r="E122" s="194">
        <v>10</v>
      </c>
      <c r="F122" s="23" t="s">
        <v>88</v>
      </c>
    </row>
    <row r="123" spans="1:6" ht="15.75" customHeight="1">
      <c r="A123" s="95" t="s">
        <v>88</v>
      </c>
      <c r="B123" s="124" t="s">
        <v>2409</v>
      </c>
      <c r="C123" s="124" t="s">
        <v>4680</v>
      </c>
      <c r="D123" s="194">
        <v>10</v>
      </c>
      <c r="E123" s="194">
        <v>10</v>
      </c>
      <c r="F123" s="23" t="s">
        <v>88</v>
      </c>
    </row>
    <row r="124" spans="1:6" ht="15.75" customHeight="1">
      <c r="A124" s="95" t="s">
        <v>88</v>
      </c>
      <c r="B124" s="124" t="s">
        <v>2409</v>
      </c>
      <c r="C124" s="124" t="s">
        <v>4681</v>
      </c>
      <c r="D124" s="194">
        <v>10</v>
      </c>
      <c r="E124" s="194">
        <v>10</v>
      </c>
      <c r="F124" s="23" t="s">
        <v>88</v>
      </c>
    </row>
    <row r="125" spans="1:6" ht="15.75" customHeight="1">
      <c r="A125" s="95" t="s">
        <v>88</v>
      </c>
      <c r="B125" s="124" t="s">
        <v>2409</v>
      </c>
      <c r="C125" s="124" t="s">
        <v>4682</v>
      </c>
      <c r="D125" s="194">
        <v>10</v>
      </c>
      <c r="E125" s="194">
        <v>10</v>
      </c>
      <c r="F125" s="23" t="s">
        <v>88</v>
      </c>
    </row>
    <row r="126" spans="1:6" ht="15.75" customHeight="1">
      <c r="A126" s="95" t="s">
        <v>88</v>
      </c>
      <c r="B126" s="124" t="s">
        <v>2409</v>
      </c>
      <c r="C126" s="124" t="s">
        <v>4683</v>
      </c>
      <c r="D126" s="194">
        <v>10</v>
      </c>
      <c r="E126" s="194">
        <v>10</v>
      </c>
      <c r="F126" s="23" t="s">
        <v>88</v>
      </c>
    </row>
    <row r="127" spans="1:6" ht="15.75" customHeight="1">
      <c r="A127" s="95" t="s">
        <v>88</v>
      </c>
      <c r="B127" s="124" t="s">
        <v>2409</v>
      </c>
      <c r="C127" s="124" t="s">
        <v>4684</v>
      </c>
      <c r="D127" s="194">
        <v>10</v>
      </c>
      <c r="E127" s="194">
        <v>10</v>
      </c>
      <c r="F127" s="23" t="s">
        <v>88</v>
      </c>
    </row>
    <row r="128" spans="1:6" ht="15.75" customHeight="1">
      <c r="A128" s="95" t="s">
        <v>88</v>
      </c>
      <c r="B128" s="124" t="s">
        <v>2409</v>
      </c>
      <c r="C128" s="124" t="s">
        <v>4685</v>
      </c>
      <c r="D128" s="194">
        <v>10</v>
      </c>
      <c r="E128" s="194">
        <v>10</v>
      </c>
      <c r="F128" s="23" t="s">
        <v>88</v>
      </c>
    </row>
    <row r="129" spans="1:6" ht="15.75" customHeight="1">
      <c r="A129" s="95" t="s">
        <v>88</v>
      </c>
      <c r="B129" s="124" t="s">
        <v>2409</v>
      </c>
      <c r="C129" s="124" t="s">
        <v>4686</v>
      </c>
      <c r="D129" s="194">
        <v>10</v>
      </c>
      <c r="E129" s="194">
        <v>10</v>
      </c>
      <c r="F129" s="23" t="s">
        <v>88</v>
      </c>
    </row>
    <row r="130" spans="1:6" ht="15.75" customHeight="1">
      <c r="A130" s="95" t="s">
        <v>88</v>
      </c>
      <c r="B130" s="124" t="s">
        <v>2409</v>
      </c>
      <c r="C130" s="124" t="s">
        <v>4687</v>
      </c>
      <c r="D130" s="194">
        <v>10</v>
      </c>
      <c r="E130" s="194">
        <v>10</v>
      </c>
      <c r="F130" s="23" t="s">
        <v>88</v>
      </c>
    </row>
    <row r="131" spans="1:6" ht="15.75" customHeight="1">
      <c r="A131" s="95" t="s">
        <v>88</v>
      </c>
      <c r="B131" s="124" t="s">
        <v>2409</v>
      </c>
      <c r="C131" s="124" t="s">
        <v>4688</v>
      </c>
      <c r="D131" s="194">
        <v>10</v>
      </c>
      <c r="E131" s="194">
        <v>10</v>
      </c>
      <c r="F131" s="23" t="s">
        <v>88</v>
      </c>
    </row>
    <row r="132" spans="1:6" ht="15.75" customHeight="1">
      <c r="A132" s="95" t="s">
        <v>88</v>
      </c>
      <c r="B132" s="124" t="s">
        <v>2409</v>
      </c>
      <c r="C132" s="124" t="s">
        <v>4689</v>
      </c>
      <c r="D132" s="194">
        <v>10</v>
      </c>
      <c r="E132" s="194">
        <v>10</v>
      </c>
      <c r="F132" s="23" t="s">
        <v>88</v>
      </c>
    </row>
    <row r="133" spans="1:6" ht="15.75" customHeight="1">
      <c r="A133" s="95" t="s">
        <v>88</v>
      </c>
      <c r="B133" s="124" t="s">
        <v>2409</v>
      </c>
      <c r="C133" s="124" t="s">
        <v>4690</v>
      </c>
      <c r="D133" s="194">
        <v>10</v>
      </c>
      <c r="E133" s="194">
        <v>10</v>
      </c>
      <c r="F133" s="23" t="s">
        <v>88</v>
      </c>
    </row>
    <row r="134" spans="1:6" ht="15.75" customHeight="1">
      <c r="A134" s="95" t="s">
        <v>88</v>
      </c>
      <c r="B134" s="124" t="s">
        <v>2409</v>
      </c>
      <c r="C134" s="124" t="s">
        <v>4691</v>
      </c>
      <c r="D134" s="194">
        <v>10</v>
      </c>
      <c r="E134" s="194">
        <v>10</v>
      </c>
      <c r="F134" s="23" t="s">
        <v>88</v>
      </c>
    </row>
    <row r="135" spans="1:6" ht="15.75" customHeight="1">
      <c r="A135" s="95" t="s">
        <v>88</v>
      </c>
      <c r="B135" s="124" t="s">
        <v>2409</v>
      </c>
      <c r="C135" s="124" t="s">
        <v>4692</v>
      </c>
      <c r="D135" s="194">
        <v>10</v>
      </c>
      <c r="E135" s="194">
        <v>10</v>
      </c>
      <c r="F135" s="23" t="s">
        <v>88</v>
      </c>
    </row>
    <row r="136" spans="1:6" ht="15.75" customHeight="1">
      <c r="A136" s="95" t="s">
        <v>88</v>
      </c>
      <c r="B136" s="124" t="s">
        <v>2409</v>
      </c>
      <c r="C136" s="124" t="s">
        <v>4693</v>
      </c>
      <c r="D136" s="194">
        <v>10</v>
      </c>
      <c r="E136" s="194">
        <v>10</v>
      </c>
      <c r="F136" s="23" t="s">
        <v>88</v>
      </c>
    </row>
    <row r="137" spans="1:6" ht="15.75" customHeight="1">
      <c r="A137" s="95" t="s">
        <v>88</v>
      </c>
      <c r="B137" s="124" t="s">
        <v>2409</v>
      </c>
      <c r="C137" s="124" t="s">
        <v>4694</v>
      </c>
      <c r="D137" s="194">
        <v>20</v>
      </c>
      <c r="E137" s="194">
        <v>20</v>
      </c>
      <c r="F137" s="23" t="s">
        <v>88</v>
      </c>
    </row>
    <row r="138" spans="1:6" ht="15.75" customHeight="1">
      <c r="A138" s="95" t="s">
        <v>91</v>
      </c>
      <c r="B138" s="124" t="s">
        <v>89</v>
      </c>
      <c r="C138" s="124" t="s">
        <v>4695</v>
      </c>
      <c r="D138" s="194">
        <v>30</v>
      </c>
      <c r="E138" s="194">
        <v>30</v>
      </c>
      <c r="F138" s="23" t="s">
        <v>484</v>
      </c>
    </row>
    <row r="139" spans="1:6" ht="15.75" customHeight="1">
      <c r="A139" s="95" t="s">
        <v>91</v>
      </c>
      <c r="B139" s="124" t="s">
        <v>89</v>
      </c>
      <c r="C139" s="124" t="s">
        <v>4696</v>
      </c>
      <c r="D139" s="194">
        <v>30</v>
      </c>
      <c r="E139" s="194">
        <v>30</v>
      </c>
      <c r="F139" s="23" t="s">
        <v>484</v>
      </c>
    </row>
    <row r="140" spans="1:6" ht="15.75" customHeight="1">
      <c r="A140" s="95" t="s">
        <v>91</v>
      </c>
      <c r="B140" s="124" t="s">
        <v>89</v>
      </c>
      <c r="C140" s="124" t="s">
        <v>4697</v>
      </c>
      <c r="D140" s="194">
        <v>30</v>
      </c>
      <c r="E140" s="194">
        <v>30</v>
      </c>
      <c r="F140" s="23" t="s">
        <v>484</v>
      </c>
    </row>
    <row r="141" spans="1:6" ht="15.75" customHeight="1">
      <c r="A141" s="95" t="s">
        <v>91</v>
      </c>
      <c r="B141" s="124" t="s">
        <v>89</v>
      </c>
      <c r="C141" s="124" t="s">
        <v>4698</v>
      </c>
      <c r="D141" s="194">
        <v>30</v>
      </c>
      <c r="E141" s="194">
        <v>30</v>
      </c>
      <c r="F141" s="23" t="s">
        <v>484</v>
      </c>
    </row>
    <row r="142" spans="1:6" ht="15.75" customHeight="1">
      <c r="A142" s="95" t="s">
        <v>91</v>
      </c>
      <c r="B142" s="124" t="s">
        <v>89</v>
      </c>
      <c r="C142" s="124" t="s">
        <v>4699</v>
      </c>
      <c r="D142" s="194">
        <v>30</v>
      </c>
      <c r="E142" s="194">
        <v>30</v>
      </c>
      <c r="F142" s="23" t="s">
        <v>484</v>
      </c>
    </row>
    <row r="143" spans="1:6" ht="15.75" customHeight="1">
      <c r="A143" s="95" t="s">
        <v>91</v>
      </c>
      <c r="B143" s="124" t="s">
        <v>89</v>
      </c>
      <c r="C143" s="124" t="s">
        <v>4700</v>
      </c>
      <c r="D143" s="194">
        <v>30</v>
      </c>
      <c r="E143" s="194">
        <v>30</v>
      </c>
      <c r="F143" s="23" t="s">
        <v>484</v>
      </c>
    </row>
    <row r="144" spans="1:6" ht="15.75" customHeight="1">
      <c r="A144" s="95" t="s">
        <v>91</v>
      </c>
      <c r="B144" s="124" t="s">
        <v>89</v>
      </c>
      <c r="C144" s="124" t="s">
        <v>4701</v>
      </c>
      <c r="D144" s="194">
        <v>30</v>
      </c>
      <c r="E144" s="194">
        <v>30</v>
      </c>
      <c r="F144" s="23" t="s">
        <v>484</v>
      </c>
    </row>
    <row r="145" spans="1:6" ht="15.75" customHeight="1">
      <c r="A145" s="95" t="s">
        <v>91</v>
      </c>
      <c r="B145" s="124" t="s">
        <v>89</v>
      </c>
      <c r="C145" s="124" t="s">
        <v>4702</v>
      </c>
      <c r="D145" s="194">
        <v>30</v>
      </c>
      <c r="E145" s="194">
        <v>30</v>
      </c>
      <c r="F145" s="23" t="s">
        <v>484</v>
      </c>
    </row>
    <row r="146" spans="1:6" ht="15.75" customHeight="1">
      <c r="A146" s="95" t="s">
        <v>91</v>
      </c>
      <c r="B146" s="124" t="s">
        <v>89</v>
      </c>
      <c r="C146" s="124" t="s">
        <v>4703</v>
      </c>
      <c r="D146" s="194">
        <v>30</v>
      </c>
      <c r="E146" s="194">
        <v>30</v>
      </c>
      <c r="F146" s="23" t="s">
        <v>484</v>
      </c>
    </row>
    <row r="147" spans="1:6" ht="15.75" customHeight="1">
      <c r="A147" s="95" t="s">
        <v>91</v>
      </c>
      <c r="B147" s="124" t="s">
        <v>89</v>
      </c>
      <c r="C147" s="124" t="s">
        <v>4704</v>
      </c>
      <c r="D147" s="194"/>
      <c r="E147" s="194">
        <v>30</v>
      </c>
      <c r="F147" s="23" t="s">
        <v>484</v>
      </c>
    </row>
    <row r="148" spans="1:6" ht="15.75" customHeight="1">
      <c r="A148" s="95" t="s">
        <v>91</v>
      </c>
      <c r="B148" s="124" t="s">
        <v>89</v>
      </c>
      <c r="C148" s="124" t="s">
        <v>4705</v>
      </c>
      <c r="D148" s="194">
        <v>20</v>
      </c>
      <c r="E148" s="194">
        <v>20</v>
      </c>
      <c r="F148" s="23" t="s">
        <v>484</v>
      </c>
    </row>
    <row r="149" spans="1:6" ht="15.75" customHeight="1">
      <c r="A149" s="95" t="s">
        <v>91</v>
      </c>
      <c r="B149" s="124" t="s">
        <v>89</v>
      </c>
      <c r="C149" s="124" t="s">
        <v>4706</v>
      </c>
      <c r="D149" s="194">
        <v>20</v>
      </c>
      <c r="E149" s="194">
        <v>20</v>
      </c>
      <c r="F149" s="23" t="s">
        <v>484</v>
      </c>
    </row>
    <row r="150" spans="1:6" ht="15.75" customHeight="1">
      <c r="A150" s="95" t="s">
        <v>91</v>
      </c>
      <c r="B150" s="124" t="s">
        <v>89</v>
      </c>
      <c r="C150" s="124" t="s">
        <v>4707</v>
      </c>
      <c r="D150" s="194">
        <v>20</v>
      </c>
      <c r="E150" s="194">
        <v>20</v>
      </c>
      <c r="F150" s="23" t="s">
        <v>484</v>
      </c>
    </row>
    <row r="151" spans="1:6" ht="15.75" customHeight="1">
      <c r="A151" s="95" t="s">
        <v>91</v>
      </c>
      <c r="B151" s="124" t="s">
        <v>89</v>
      </c>
      <c r="C151" s="124" t="s">
        <v>4708</v>
      </c>
      <c r="D151" s="194">
        <v>20</v>
      </c>
      <c r="E151" s="194">
        <v>20</v>
      </c>
      <c r="F151" s="23" t="s">
        <v>484</v>
      </c>
    </row>
    <row r="152" spans="1:6" ht="15.75" customHeight="1">
      <c r="A152" s="95" t="s">
        <v>4125</v>
      </c>
      <c r="B152" s="124" t="s">
        <v>89</v>
      </c>
      <c r="C152" s="124" t="s">
        <v>4709</v>
      </c>
      <c r="D152" s="194">
        <v>20</v>
      </c>
      <c r="E152" s="194">
        <v>20</v>
      </c>
      <c r="F152" s="23" t="s">
        <v>493</v>
      </c>
    </row>
    <row r="153" spans="1:6" ht="15.75" customHeight="1">
      <c r="A153" s="95" t="s">
        <v>4125</v>
      </c>
      <c r="B153" s="124" t="s">
        <v>89</v>
      </c>
      <c r="C153" s="124" t="s">
        <v>4710</v>
      </c>
      <c r="D153" s="194">
        <v>20</v>
      </c>
      <c r="E153" s="194">
        <v>20</v>
      </c>
      <c r="F153" s="23" t="s">
        <v>493</v>
      </c>
    </row>
    <row r="154" spans="1:6" ht="15.75" customHeight="1">
      <c r="A154" s="95" t="s">
        <v>4125</v>
      </c>
      <c r="B154" s="124" t="s">
        <v>89</v>
      </c>
      <c r="C154" s="124" t="s">
        <v>4711</v>
      </c>
      <c r="D154" s="194">
        <v>20</v>
      </c>
      <c r="E154" s="194">
        <v>20</v>
      </c>
      <c r="F154" s="23" t="s">
        <v>493</v>
      </c>
    </row>
    <row r="155" spans="1:6" ht="15.75" customHeight="1">
      <c r="A155" s="95" t="s">
        <v>4125</v>
      </c>
      <c r="B155" s="124" t="s">
        <v>89</v>
      </c>
      <c r="C155" s="124" t="s">
        <v>4712</v>
      </c>
      <c r="D155" s="194">
        <v>20</v>
      </c>
      <c r="E155" s="194">
        <v>20</v>
      </c>
      <c r="F155" s="23" t="s">
        <v>493</v>
      </c>
    </row>
    <row r="156" spans="1:6" ht="15.75" customHeight="1">
      <c r="A156" s="95" t="s">
        <v>4125</v>
      </c>
      <c r="B156" s="124" t="s">
        <v>89</v>
      </c>
      <c r="C156" s="124" t="s">
        <v>4713</v>
      </c>
      <c r="D156" s="194">
        <v>20</v>
      </c>
      <c r="E156" s="194">
        <v>20</v>
      </c>
      <c r="F156" s="23" t="s">
        <v>493</v>
      </c>
    </row>
    <row r="157" spans="1:6" ht="15.75" customHeight="1">
      <c r="A157" s="95" t="s">
        <v>4125</v>
      </c>
      <c r="B157" s="124" t="s">
        <v>89</v>
      </c>
      <c r="C157" s="124" t="s">
        <v>4714</v>
      </c>
      <c r="D157" s="194">
        <v>20</v>
      </c>
      <c r="E157" s="194">
        <v>20</v>
      </c>
      <c r="F157" s="23" t="s">
        <v>493</v>
      </c>
    </row>
    <row r="158" spans="1:6" ht="15.75" customHeight="1">
      <c r="A158" s="95" t="s">
        <v>4125</v>
      </c>
      <c r="B158" s="124" t="s">
        <v>89</v>
      </c>
      <c r="C158" s="124" t="s">
        <v>4715</v>
      </c>
      <c r="D158" s="194">
        <v>20</v>
      </c>
      <c r="E158" s="194">
        <v>20</v>
      </c>
      <c r="F158" s="23" t="s">
        <v>493</v>
      </c>
    </row>
    <row r="159" spans="1:6" ht="15.75" customHeight="1">
      <c r="A159" s="95" t="s">
        <v>4125</v>
      </c>
      <c r="B159" s="124" t="s">
        <v>89</v>
      </c>
      <c r="C159" s="124" t="s">
        <v>4716</v>
      </c>
      <c r="D159" s="194">
        <v>20</v>
      </c>
      <c r="E159" s="194">
        <v>20</v>
      </c>
      <c r="F159" s="23" t="s">
        <v>493</v>
      </c>
    </row>
    <row r="160" spans="1:6" ht="15.75" customHeight="1">
      <c r="A160" s="95" t="s">
        <v>4125</v>
      </c>
      <c r="B160" s="124" t="s">
        <v>89</v>
      </c>
      <c r="C160" s="124" t="s">
        <v>4717</v>
      </c>
      <c r="D160" s="194">
        <v>20</v>
      </c>
      <c r="E160" s="194">
        <v>20</v>
      </c>
      <c r="F160" s="23" t="s">
        <v>493</v>
      </c>
    </row>
    <row r="161" spans="1:6" ht="15.75" customHeight="1">
      <c r="A161" s="95" t="s">
        <v>4125</v>
      </c>
      <c r="B161" s="124" t="s">
        <v>89</v>
      </c>
      <c r="C161" s="124" t="s">
        <v>4718</v>
      </c>
      <c r="D161" s="194">
        <v>20</v>
      </c>
      <c r="E161" s="194">
        <v>20</v>
      </c>
      <c r="F161" s="23" t="s">
        <v>493</v>
      </c>
    </row>
    <row r="162" spans="1:6" ht="15.75" customHeight="1">
      <c r="A162" s="95" t="s">
        <v>4125</v>
      </c>
      <c r="B162" s="124" t="s">
        <v>89</v>
      </c>
      <c r="C162" s="124" t="s">
        <v>4719</v>
      </c>
      <c r="D162" s="194">
        <v>20</v>
      </c>
      <c r="E162" s="194">
        <v>20</v>
      </c>
      <c r="F162" s="23" t="s">
        <v>493</v>
      </c>
    </row>
    <row r="163" spans="1:6" ht="15.75" customHeight="1">
      <c r="A163" s="95" t="s">
        <v>4125</v>
      </c>
      <c r="B163" s="124" t="s">
        <v>89</v>
      </c>
      <c r="C163" s="124" t="s">
        <v>4720</v>
      </c>
      <c r="D163" s="194">
        <v>20</v>
      </c>
      <c r="E163" s="194">
        <v>20</v>
      </c>
      <c r="F163" s="23" t="s">
        <v>493</v>
      </c>
    </row>
    <row r="164" spans="1:6" ht="15.75" customHeight="1">
      <c r="A164" s="95" t="s">
        <v>4125</v>
      </c>
      <c r="B164" s="124" t="s">
        <v>89</v>
      </c>
      <c r="C164" s="124" t="s">
        <v>4721</v>
      </c>
      <c r="D164" s="194">
        <v>20</v>
      </c>
      <c r="E164" s="194">
        <v>20</v>
      </c>
      <c r="F164" s="23" t="s">
        <v>493</v>
      </c>
    </row>
    <row r="165" spans="1:6" ht="15.75" customHeight="1">
      <c r="A165" s="95" t="s">
        <v>4125</v>
      </c>
      <c r="B165" s="124" t="s">
        <v>89</v>
      </c>
      <c r="C165" s="124" t="s">
        <v>4722</v>
      </c>
      <c r="D165" s="194">
        <v>20</v>
      </c>
      <c r="E165" s="194">
        <v>20</v>
      </c>
      <c r="F165" s="23" t="s">
        <v>493</v>
      </c>
    </row>
    <row r="166" spans="1:6" ht="15.75" customHeight="1">
      <c r="A166" s="95" t="s">
        <v>4125</v>
      </c>
      <c r="B166" s="124" t="s">
        <v>89</v>
      </c>
      <c r="C166" s="124" t="s">
        <v>4723</v>
      </c>
      <c r="D166" s="194">
        <v>20</v>
      </c>
      <c r="E166" s="194">
        <v>20</v>
      </c>
      <c r="F166" s="23" t="s">
        <v>493</v>
      </c>
    </row>
    <row r="167" spans="1:6" ht="15.75" customHeight="1">
      <c r="A167" s="95" t="s">
        <v>4125</v>
      </c>
      <c r="B167" s="124" t="s">
        <v>89</v>
      </c>
      <c r="C167" s="124" t="s">
        <v>4724</v>
      </c>
      <c r="D167" s="194">
        <v>20</v>
      </c>
      <c r="E167" s="194">
        <v>20</v>
      </c>
      <c r="F167" s="23" t="s">
        <v>493</v>
      </c>
    </row>
    <row r="168" spans="1:6" ht="15.75" customHeight="1">
      <c r="A168" s="95" t="s">
        <v>4125</v>
      </c>
      <c r="B168" s="124" t="s">
        <v>89</v>
      </c>
      <c r="C168" s="124" t="s">
        <v>4725</v>
      </c>
      <c r="D168" s="194">
        <v>20</v>
      </c>
      <c r="E168" s="194">
        <v>20</v>
      </c>
      <c r="F168" s="23" t="s">
        <v>493</v>
      </c>
    </row>
    <row r="169" spans="1:6" ht="15.75" customHeight="1">
      <c r="A169" s="95" t="s">
        <v>4125</v>
      </c>
      <c r="B169" s="124" t="s">
        <v>89</v>
      </c>
      <c r="C169" s="124" t="s">
        <v>4726</v>
      </c>
      <c r="D169" s="194">
        <v>20</v>
      </c>
      <c r="E169" s="194">
        <v>20</v>
      </c>
      <c r="F169" s="23" t="s">
        <v>493</v>
      </c>
    </row>
    <row r="170" spans="1:6" ht="15.75" customHeight="1">
      <c r="A170" s="95" t="s">
        <v>4125</v>
      </c>
      <c r="B170" s="124" t="s">
        <v>89</v>
      </c>
      <c r="C170" s="124" t="s">
        <v>4727</v>
      </c>
      <c r="D170" s="194">
        <v>20</v>
      </c>
      <c r="E170" s="194">
        <v>20</v>
      </c>
      <c r="F170" s="23" t="s">
        <v>493</v>
      </c>
    </row>
    <row r="171" spans="1:6" ht="15.75" customHeight="1">
      <c r="A171" s="95" t="s">
        <v>4125</v>
      </c>
      <c r="B171" s="124" t="s">
        <v>89</v>
      </c>
      <c r="C171" s="124" t="s">
        <v>4728</v>
      </c>
      <c r="D171" s="194">
        <v>30</v>
      </c>
      <c r="E171" s="194">
        <v>30</v>
      </c>
      <c r="F171" s="23" t="s">
        <v>493</v>
      </c>
    </row>
    <row r="172" spans="1:6" ht="15.75" customHeight="1">
      <c r="A172" s="95" t="s">
        <v>4125</v>
      </c>
      <c r="B172" s="124" t="s">
        <v>89</v>
      </c>
      <c r="C172" s="124" t="s">
        <v>4729</v>
      </c>
      <c r="D172" s="194">
        <v>30</v>
      </c>
      <c r="E172" s="194">
        <v>30</v>
      </c>
      <c r="F172" s="23" t="s">
        <v>493</v>
      </c>
    </row>
    <row r="173" spans="1:6" ht="15.75" customHeight="1">
      <c r="A173" s="95" t="s">
        <v>4125</v>
      </c>
      <c r="B173" s="124" t="s">
        <v>89</v>
      </c>
      <c r="C173" s="124" t="s">
        <v>4730</v>
      </c>
      <c r="D173" s="194">
        <v>30</v>
      </c>
      <c r="E173" s="194">
        <v>30</v>
      </c>
      <c r="F173" s="23" t="s">
        <v>493</v>
      </c>
    </row>
    <row r="174" spans="1:6" ht="15.75" customHeight="1">
      <c r="A174" s="95" t="s">
        <v>4125</v>
      </c>
      <c r="B174" s="124" t="s">
        <v>89</v>
      </c>
      <c r="C174" s="124" t="s">
        <v>4731</v>
      </c>
      <c r="D174" s="194">
        <v>30</v>
      </c>
      <c r="E174" s="194">
        <v>30</v>
      </c>
      <c r="F174" s="23" t="s">
        <v>493</v>
      </c>
    </row>
    <row r="175" spans="1:6" ht="15.75" customHeight="1">
      <c r="A175" s="95" t="s">
        <v>4125</v>
      </c>
      <c r="B175" s="124" t="s">
        <v>89</v>
      </c>
      <c r="C175" s="124" t="s">
        <v>4732</v>
      </c>
      <c r="D175" s="194">
        <v>30</v>
      </c>
      <c r="E175" s="194">
        <v>30</v>
      </c>
      <c r="F175" s="23" t="s">
        <v>493</v>
      </c>
    </row>
    <row r="176" spans="1:6" ht="15.75" customHeight="1">
      <c r="A176" s="95" t="s">
        <v>4125</v>
      </c>
      <c r="B176" s="124" t="s">
        <v>89</v>
      </c>
      <c r="C176" s="124" t="s">
        <v>4733</v>
      </c>
      <c r="D176" s="194">
        <v>30</v>
      </c>
      <c r="E176" s="194">
        <v>30</v>
      </c>
      <c r="F176" s="23" t="s">
        <v>493</v>
      </c>
    </row>
    <row r="177" spans="1:6" ht="15.75" customHeight="1">
      <c r="A177" s="95" t="s">
        <v>4125</v>
      </c>
      <c r="B177" s="124" t="s">
        <v>89</v>
      </c>
      <c r="C177" s="124" t="s">
        <v>4734</v>
      </c>
      <c r="D177" s="194">
        <v>30</v>
      </c>
      <c r="E177" s="194">
        <v>30</v>
      </c>
      <c r="F177" s="23" t="s">
        <v>493</v>
      </c>
    </row>
    <row r="178" spans="1:6" ht="15.75" customHeight="1">
      <c r="A178" s="95" t="s">
        <v>4125</v>
      </c>
      <c r="B178" s="124" t="s">
        <v>89</v>
      </c>
      <c r="C178" s="124" t="s">
        <v>4735</v>
      </c>
      <c r="D178" s="194">
        <v>30</v>
      </c>
      <c r="E178" s="194">
        <v>30</v>
      </c>
      <c r="F178" s="23" t="s">
        <v>493</v>
      </c>
    </row>
    <row r="179" spans="1:6" ht="15.75" customHeight="1">
      <c r="A179" s="95" t="s">
        <v>4736</v>
      </c>
      <c r="B179" s="124" t="s">
        <v>89</v>
      </c>
      <c r="C179" s="124" t="s">
        <v>4737</v>
      </c>
      <c r="D179" s="194">
        <v>20</v>
      </c>
      <c r="E179" s="194">
        <v>20</v>
      </c>
      <c r="F179" s="23" t="s">
        <v>495</v>
      </c>
    </row>
    <row r="180" spans="1:6" ht="15.75" customHeight="1">
      <c r="A180" s="95" t="s">
        <v>4736</v>
      </c>
      <c r="B180" s="124" t="s">
        <v>89</v>
      </c>
      <c r="C180" s="124" t="s">
        <v>4738</v>
      </c>
      <c r="D180" s="194">
        <v>20</v>
      </c>
      <c r="E180" s="194">
        <v>20</v>
      </c>
      <c r="F180" s="23" t="s">
        <v>495</v>
      </c>
    </row>
    <row r="181" spans="1:6" ht="15.75" customHeight="1">
      <c r="A181" s="95" t="s">
        <v>4736</v>
      </c>
      <c r="B181" s="124" t="s">
        <v>89</v>
      </c>
      <c r="C181" s="124" t="s">
        <v>4739</v>
      </c>
      <c r="D181" s="194">
        <v>30</v>
      </c>
      <c r="E181" s="194">
        <v>30</v>
      </c>
      <c r="F181" s="23" t="s">
        <v>495</v>
      </c>
    </row>
    <row r="182" spans="1:6" ht="15.75" customHeight="1">
      <c r="A182" s="95" t="s">
        <v>4736</v>
      </c>
      <c r="B182" s="124" t="s">
        <v>89</v>
      </c>
      <c r="C182" s="124" t="s">
        <v>4740</v>
      </c>
      <c r="D182" s="194">
        <v>20</v>
      </c>
      <c r="E182" s="194">
        <v>20</v>
      </c>
      <c r="F182" s="23" t="s">
        <v>495</v>
      </c>
    </row>
    <row r="183" spans="1:6" ht="15.75" customHeight="1">
      <c r="A183" s="95" t="s">
        <v>4736</v>
      </c>
      <c r="B183" s="124" t="s">
        <v>89</v>
      </c>
      <c r="C183" s="124" t="s">
        <v>4741</v>
      </c>
      <c r="D183" s="194">
        <v>20</v>
      </c>
      <c r="E183" s="194">
        <v>20</v>
      </c>
      <c r="F183" s="23" t="s">
        <v>495</v>
      </c>
    </row>
    <row r="184" spans="1:6" ht="15.75" customHeight="1">
      <c r="A184" s="95" t="s">
        <v>4736</v>
      </c>
      <c r="B184" s="124" t="s">
        <v>89</v>
      </c>
      <c r="C184" s="124" t="s">
        <v>4742</v>
      </c>
      <c r="D184" s="194">
        <v>20</v>
      </c>
      <c r="E184" s="194">
        <v>20</v>
      </c>
      <c r="F184" s="23" t="s">
        <v>495</v>
      </c>
    </row>
    <row r="185" spans="1:6" ht="15.75" customHeight="1">
      <c r="A185" s="95" t="s">
        <v>4736</v>
      </c>
      <c r="B185" s="124" t="s">
        <v>89</v>
      </c>
      <c r="C185" s="124" t="s">
        <v>4743</v>
      </c>
      <c r="D185" s="194">
        <v>20</v>
      </c>
      <c r="E185" s="194">
        <v>20</v>
      </c>
      <c r="F185" s="23" t="s">
        <v>495</v>
      </c>
    </row>
    <row r="186" spans="1:6" ht="15.75" customHeight="1">
      <c r="A186" s="95" t="s">
        <v>4736</v>
      </c>
      <c r="B186" s="124" t="s">
        <v>89</v>
      </c>
      <c r="C186" s="124" t="s">
        <v>4744</v>
      </c>
      <c r="D186" s="194">
        <v>20</v>
      </c>
      <c r="E186" s="194">
        <v>20</v>
      </c>
      <c r="F186" s="23" t="s">
        <v>495</v>
      </c>
    </row>
    <row r="187" spans="1:6" ht="15.75" customHeight="1">
      <c r="A187" s="95" t="s">
        <v>96</v>
      </c>
      <c r="B187" s="124" t="s">
        <v>89</v>
      </c>
      <c r="C187" s="124" t="s">
        <v>4745</v>
      </c>
      <c r="D187" s="194">
        <v>20</v>
      </c>
      <c r="E187" s="194">
        <v>20</v>
      </c>
      <c r="F187" s="23" t="s">
        <v>96</v>
      </c>
    </row>
    <row r="188" spans="1:6" ht="15.75" customHeight="1">
      <c r="A188" s="95" t="s">
        <v>96</v>
      </c>
      <c r="B188" s="124" t="s">
        <v>89</v>
      </c>
      <c r="C188" s="124" t="s">
        <v>4746</v>
      </c>
      <c r="D188" s="194">
        <v>20</v>
      </c>
      <c r="E188" s="194">
        <v>20</v>
      </c>
      <c r="F188" s="23" t="s">
        <v>96</v>
      </c>
    </row>
    <row r="189" spans="1:6" ht="15.75" customHeight="1">
      <c r="A189" s="95" t="s">
        <v>96</v>
      </c>
      <c r="B189" s="124" t="s">
        <v>89</v>
      </c>
      <c r="C189" s="124" t="s">
        <v>4747</v>
      </c>
      <c r="D189" s="194">
        <v>20</v>
      </c>
      <c r="E189" s="194">
        <v>20</v>
      </c>
      <c r="F189" s="23" t="s">
        <v>96</v>
      </c>
    </row>
    <row r="190" spans="1:6" ht="15.75" customHeight="1">
      <c r="A190" s="95" t="s">
        <v>97</v>
      </c>
      <c r="B190" s="124" t="s">
        <v>89</v>
      </c>
      <c r="C190" s="124" t="s">
        <v>4748</v>
      </c>
      <c r="D190" s="194">
        <v>20</v>
      </c>
      <c r="E190" s="194">
        <v>20</v>
      </c>
      <c r="F190" s="23" t="s">
        <v>97</v>
      </c>
    </row>
    <row r="191" spans="1:6" ht="15.75" customHeight="1">
      <c r="A191" s="95" t="s">
        <v>97</v>
      </c>
      <c r="B191" s="124" t="s">
        <v>89</v>
      </c>
      <c r="C191" s="124" t="s">
        <v>4749</v>
      </c>
      <c r="D191" s="194">
        <v>20</v>
      </c>
      <c r="E191" s="194">
        <v>20</v>
      </c>
      <c r="F191" s="23" t="s">
        <v>97</v>
      </c>
    </row>
    <row r="192" spans="1:6" ht="15.75" customHeight="1">
      <c r="A192" s="95" t="s">
        <v>97</v>
      </c>
      <c r="B192" s="124" t="s">
        <v>89</v>
      </c>
      <c r="C192" s="124" t="s">
        <v>4750</v>
      </c>
      <c r="D192" s="194">
        <v>30</v>
      </c>
      <c r="E192" s="194">
        <v>30</v>
      </c>
      <c r="F192" s="23" t="s">
        <v>97</v>
      </c>
    </row>
    <row r="193" spans="1:6" ht="15.75" customHeight="1">
      <c r="A193" s="95" t="s">
        <v>98</v>
      </c>
      <c r="B193" s="124" t="s">
        <v>89</v>
      </c>
      <c r="C193" s="124" t="s">
        <v>4751</v>
      </c>
      <c r="D193" s="194">
        <v>30</v>
      </c>
      <c r="E193" s="194">
        <v>30</v>
      </c>
      <c r="F193" s="23" t="s">
        <v>98</v>
      </c>
    </row>
    <row r="194" spans="1:6" ht="15.75" customHeight="1">
      <c r="A194" s="95" t="s">
        <v>98</v>
      </c>
      <c r="B194" s="124" t="s">
        <v>89</v>
      </c>
      <c r="C194" s="124" t="s">
        <v>4752</v>
      </c>
      <c r="D194" s="194">
        <v>30</v>
      </c>
      <c r="E194" s="194">
        <v>30</v>
      </c>
      <c r="F194" s="23" t="s">
        <v>98</v>
      </c>
    </row>
    <row r="195" spans="1:6" ht="15.75" customHeight="1">
      <c r="A195" s="95" t="s">
        <v>98</v>
      </c>
      <c r="B195" s="124" t="s">
        <v>89</v>
      </c>
      <c r="C195" s="124" t="s">
        <v>4753</v>
      </c>
      <c r="D195" s="194">
        <v>20</v>
      </c>
      <c r="E195" s="194">
        <v>20</v>
      </c>
      <c r="F195" s="23" t="s">
        <v>98</v>
      </c>
    </row>
    <row r="196" spans="1:6" ht="15.75" customHeight="1">
      <c r="A196" s="95" t="s">
        <v>98</v>
      </c>
      <c r="B196" s="124" t="s">
        <v>89</v>
      </c>
      <c r="C196" s="124" t="s">
        <v>4754</v>
      </c>
      <c r="D196" s="194">
        <v>20</v>
      </c>
      <c r="E196" s="194">
        <v>20</v>
      </c>
      <c r="F196" s="23" t="s">
        <v>98</v>
      </c>
    </row>
    <row r="197" spans="1:6" ht="15.75" customHeight="1">
      <c r="A197" s="95" t="s">
        <v>98</v>
      </c>
      <c r="B197" s="124" t="s">
        <v>89</v>
      </c>
      <c r="C197" s="124" t="s">
        <v>4755</v>
      </c>
      <c r="D197" s="194">
        <v>30</v>
      </c>
      <c r="E197" s="194">
        <v>30</v>
      </c>
      <c r="F197" s="23" t="s">
        <v>98</v>
      </c>
    </row>
    <row r="198" spans="1:6" ht="15.75" customHeight="1">
      <c r="A198" s="95" t="s">
        <v>98</v>
      </c>
      <c r="B198" s="124" t="s">
        <v>89</v>
      </c>
      <c r="C198" s="124" t="s">
        <v>4756</v>
      </c>
      <c r="D198" s="194">
        <v>20</v>
      </c>
      <c r="E198" s="194">
        <v>20</v>
      </c>
      <c r="F198" s="23" t="s">
        <v>98</v>
      </c>
    </row>
    <row r="199" spans="1:6" ht="15.75" customHeight="1">
      <c r="A199" s="95" t="s">
        <v>98</v>
      </c>
      <c r="B199" s="124" t="s">
        <v>89</v>
      </c>
      <c r="C199" s="124" t="s">
        <v>4757</v>
      </c>
      <c r="D199" s="194">
        <v>30</v>
      </c>
      <c r="E199" s="194">
        <v>30</v>
      </c>
      <c r="F199" s="23" t="s">
        <v>98</v>
      </c>
    </row>
    <row r="200" spans="1:6" ht="15.75" customHeight="1">
      <c r="A200" s="95" t="s">
        <v>98</v>
      </c>
      <c r="B200" s="124" t="s">
        <v>89</v>
      </c>
      <c r="C200" s="124" t="s">
        <v>4758</v>
      </c>
      <c r="D200" s="194">
        <v>20</v>
      </c>
      <c r="E200" s="194">
        <v>20</v>
      </c>
      <c r="F200" s="23" t="s">
        <v>98</v>
      </c>
    </row>
    <row r="201" spans="1:6" ht="15.75" customHeight="1">
      <c r="A201" s="95" t="s">
        <v>98</v>
      </c>
      <c r="B201" s="124" t="s">
        <v>89</v>
      </c>
      <c r="C201" s="124" t="s">
        <v>4759</v>
      </c>
      <c r="D201" s="194">
        <v>30</v>
      </c>
      <c r="E201" s="194">
        <v>30</v>
      </c>
      <c r="F201" s="23" t="s">
        <v>98</v>
      </c>
    </row>
    <row r="202" spans="1:6" ht="15.75" customHeight="1">
      <c r="A202" s="95" t="s">
        <v>98</v>
      </c>
      <c r="B202" s="124" t="s">
        <v>89</v>
      </c>
      <c r="C202" s="124" t="s">
        <v>4760</v>
      </c>
      <c r="D202" s="194">
        <v>30</v>
      </c>
      <c r="E202" s="194">
        <v>30</v>
      </c>
      <c r="F202" s="23" t="s">
        <v>98</v>
      </c>
    </row>
    <row r="203" spans="1:6" ht="15.75" customHeight="1">
      <c r="A203" s="95" t="s">
        <v>98</v>
      </c>
      <c r="B203" s="124" t="s">
        <v>89</v>
      </c>
      <c r="C203" s="124" t="s">
        <v>4761</v>
      </c>
      <c r="D203" s="194">
        <v>20</v>
      </c>
      <c r="E203" s="194">
        <v>20</v>
      </c>
      <c r="F203" s="23" t="s">
        <v>98</v>
      </c>
    </row>
    <row r="204" spans="1:6" ht="15.75" customHeight="1">
      <c r="A204" s="95" t="s">
        <v>98</v>
      </c>
      <c r="B204" s="124" t="s">
        <v>89</v>
      </c>
      <c r="C204" s="124" t="s">
        <v>4762</v>
      </c>
      <c r="D204" s="194">
        <v>20</v>
      </c>
      <c r="E204" s="194">
        <v>20</v>
      </c>
      <c r="F204" s="23" t="s">
        <v>98</v>
      </c>
    </row>
    <row r="205" spans="1:6" ht="15.75" customHeight="1">
      <c r="A205" s="95" t="s">
        <v>98</v>
      </c>
      <c r="B205" s="124" t="s">
        <v>89</v>
      </c>
      <c r="C205" s="124" t="s">
        <v>4763</v>
      </c>
      <c r="D205" s="194">
        <v>20</v>
      </c>
      <c r="E205" s="194">
        <v>20</v>
      </c>
      <c r="F205" s="23" t="s">
        <v>98</v>
      </c>
    </row>
    <row r="206" spans="1:6" ht="15.75" customHeight="1">
      <c r="A206" s="95" t="s">
        <v>98</v>
      </c>
      <c r="B206" s="124" t="s">
        <v>89</v>
      </c>
      <c r="C206" s="124" t="s">
        <v>4764</v>
      </c>
      <c r="D206" s="194">
        <v>30</v>
      </c>
      <c r="E206" s="194">
        <v>30</v>
      </c>
      <c r="F206" s="23" t="s">
        <v>98</v>
      </c>
    </row>
    <row r="207" spans="1:6" ht="15.75" customHeight="1">
      <c r="A207" s="95" t="s">
        <v>98</v>
      </c>
      <c r="B207" s="124" t="s">
        <v>89</v>
      </c>
      <c r="C207" s="124" t="s">
        <v>4765</v>
      </c>
      <c r="D207" s="194">
        <v>20</v>
      </c>
      <c r="E207" s="194">
        <v>20</v>
      </c>
      <c r="F207" s="23" t="s">
        <v>98</v>
      </c>
    </row>
    <row r="208" spans="1:6" ht="15.75" customHeight="1">
      <c r="A208" s="95" t="s">
        <v>98</v>
      </c>
      <c r="B208" s="124" t="s">
        <v>89</v>
      </c>
      <c r="C208" s="124" t="s">
        <v>4766</v>
      </c>
      <c r="D208" s="194">
        <v>30</v>
      </c>
      <c r="E208" s="194">
        <v>30</v>
      </c>
      <c r="F208" s="23" t="s">
        <v>98</v>
      </c>
    </row>
    <row r="209" spans="1:6" ht="15.75" customHeight="1">
      <c r="A209" s="95" t="s">
        <v>98</v>
      </c>
      <c r="B209" s="124" t="s">
        <v>89</v>
      </c>
      <c r="C209" s="124" t="s">
        <v>4767</v>
      </c>
      <c r="D209" s="194">
        <v>20</v>
      </c>
      <c r="E209" s="194">
        <v>20</v>
      </c>
      <c r="F209" s="23" t="s">
        <v>98</v>
      </c>
    </row>
    <row r="210" spans="1:6" ht="15.75" customHeight="1">
      <c r="A210" s="95" t="s">
        <v>99</v>
      </c>
      <c r="B210" s="124" t="s">
        <v>89</v>
      </c>
      <c r="C210" s="124" t="s">
        <v>4768</v>
      </c>
      <c r="D210" s="194">
        <v>20</v>
      </c>
      <c r="E210" s="194">
        <v>20</v>
      </c>
      <c r="F210" s="23" t="s">
        <v>99</v>
      </c>
    </row>
    <row r="211" spans="1:6" ht="15.75" customHeight="1">
      <c r="A211" s="95" t="s">
        <v>99</v>
      </c>
      <c r="B211" s="124" t="s">
        <v>89</v>
      </c>
      <c r="C211" s="124" t="s">
        <v>4769</v>
      </c>
      <c r="D211" s="194">
        <v>20</v>
      </c>
      <c r="E211" s="194">
        <v>20</v>
      </c>
      <c r="F211" s="23" t="s">
        <v>99</v>
      </c>
    </row>
    <row r="212" spans="1:6" ht="15.75" customHeight="1">
      <c r="A212" s="95" t="s">
        <v>99</v>
      </c>
      <c r="B212" s="124" t="s">
        <v>89</v>
      </c>
      <c r="C212" s="124" t="s">
        <v>4770</v>
      </c>
      <c r="D212" s="194">
        <v>20</v>
      </c>
      <c r="E212" s="194">
        <v>20</v>
      </c>
      <c r="F212" s="23" t="s">
        <v>99</v>
      </c>
    </row>
    <row r="213" spans="1:6" ht="15.75" customHeight="1">
      <c r="A213" s="95" t="s">
        <v>99</v>
      </c>
      <c r="B213" s="124" t="s">
        <v>89</v>
      </c>
      <c r="C213" s="124" t="s">
        <v>4771</v>
      </c>
      <c r="D213" s="194">
        <v>20</v>
      </c>
      <c r="E213" s="194">
        <v>20</v>
      </c>
      <c r="F213" s="23" t="s">
        <v>99</v>
      </c>
    </row>
    <row r="214" spans="1:6" ht="15.75" customHeight="1">
      <c r="A214" s="95" t="s">
        <v>99</v>
      </c>
      <c r="B214" s="124" t="s">
        <v>89</v>
      </c>
      <c r="C214" s="124" t="s">
        <v>4772</v>
      </c>
      <c r="D214" s="194">
        <v>20</v>
      </c>
      <c r="E214" s="194">
        <v>20</v>
      </c>
      <c r="F214" s="23" t="s">
        <v>99</v>
      </c>
    </row>
    <row r="215" spans="1:6" ht="15.75" customHeight="1">
      <c r="A215" s="95" t="s">
        <v>99</v>
      </c>
      <c r="B215" s="124" t="s">
        <v>89</v>
      </c>
      <c r="C215" s="124" t="s">
        <v>4773</v>
      </c>
      <c r="D215" s="194">
        <v>20</v>
      </c>
      <c r="E215" s="194">
        <v>20</v>
      </c>
      <c r="F215" s="23" t="s">
        <v>99</v>
      </c>
    </row>
    <row r="216" spans="1:6" ht="15.75" customHeight="1">
      <c r="A216" s="95" t="s">
        <v>99</v>
      </c>
      <c r="B216" s="124" t="s">
        <v>89</v>
      </c>
      <c r="C216" s="124" t="s">
        <v>4774</v>
      </c>
      <c r="D216" s="194">
        <v>20</v>
      </c>
      <c r="E216" s="194">
        <v>20</v>
      </c>
      <c r="F216" s="23" t="s">
        <v>99</v>
      </c>
    </row>
    <row r="217" spans="1:6" ht="15.75" customHeight="1">
      <c r="A217" s="95" t="s">
        <v>99</v>
      </c>
      <c r="B217" s="124" t="s">
        <v>89</v>
      </c>
      <c r="C217" s="124" t="s">
        <v>4775</v>
      </c>
      <c r="D217" s="194">
        <v>20</v>
      </c>
      <c r="E217" s="194">
        <v>20</v>
      </c>
      <c r="F217" s="23" t="s">
        <v>99</v>
      </c>
    </row>
    <row r="218" spans="1:6" ht="15.75" customHeight="1">
      <c r="A218" s="95" t="s">
        <v>99</v>
      </c>
      <c r="B218" s="124" t="s">
        <v>89</v>
      </c>
      <c r="C218" s="124" t="s">
        <v>4776</v>
      </c>
      <c r="D218" s="194">
        <v>20</v>
      </c>
      <c r="E218" s="194">
        <v>20</v>
      </c>
      <c r="F218" s="23" t="s">
        <v>99</v>
      </c>
    </row>
    <row r="219" spans="1:6" ht="15.75" customHeight="1">
      <c r="A219" s="95" t="s">
        <v>99</v>
      </c>
      <c r="B219" s="124" t="s">
        <v>89</v>
      </c>
      <c r="C219" s="124" t="s">
        <v>4777</v>
      </c>
      <c r="D219" s="194">
        <v>20</v>
      </c>
      <c r="E219" s="194">
        <v>20</v>
      </c>
      <c r="F219" s="23" t="s">
        <v>99</v>
      </c>
    </row>
    <row r="220" spans="1:6" ht="15.75" customHeight="1">
      <c r="A220" s="95" t="s">
        <v>99</v>
      </c>
      <c r="B220" s="124" t="s">
        <v>89</v>
      </c>
      <c r="C220" s="124" t="s">
        <v>4778</v>
      </c>
      <c r="D220" s="194">
        <v>20</v>
      </c>
      <c r="E220" s="194">
        <v>20</v>
      </c>
      <c r="F220" s="23" t="s">
        <v>99</v>
      </c>
    </row>
    <row r="221" spans="1:6" ht="15.75" customHeight="1">
      <c r="A221" s="95" t="s">
        <v>99</v>
      </c>
      <c r="B221" s="124" t="s">
        <v>89</v>
      </c>
      <c r="C221" s="124" t="s">
        <v>4779</v>
      </c>
      <c r="D221" s="194">
        <v>20</v>
      </c>
      <c r="E221" s="194">
        <v>20</v>
      </c>
      <c r="F221" s="23" t="s">
        <v>99</v>
      </c>
    </row>
    <row r="222" spans="1:6" ht="15.75" customHeight="1">
      <c r="A222" s="95" t="s">
        <v>99</v>
      </c>
      <c r="B222" s="124" t="s">
        <v>89</v>
      </c>
      <c r="C222" s="124" t="s">
        <v>4780</v>
      </c>
      <c r="D222" s="194">
        <v>20</v>
      </c>
      <c r="E222" s="194">
        <v>20</v>
      </c>
      <c r="F222" s="23" t="s">
        <v>99</v>
      </c>
    </row>
    <row r="223" spans="1:6" ht="15.75" customHeight="1">
      <c r="A223" s="95" t="s">
        <v>99</v>
      </c>
      <c r="B223" s="124" t="s">
        <v>89</v>
      </c>
      <c r="C223" s="124" t="s">
        <v>4781</v>
      </c>
      <c r="D223" s="194">
        <v>20</v>
      </c>
      <c r="E223" s="194">
        <v>20</v>
      </c>
      <c r="F223" s="23" t="s">
        <v>99</v>
      </c>
    </row>
    <row r="224" spans="1:6" ht="15.75" customHeight="1">
      <c r="A224" s="95" t="s">
        <v>99</v>
      </c>
      <c r="B224" s="124" t="s">
        <v>89</v>
      </c>
      <c r="C224" s="124" t="s">
        <v>4782</v>
      </c>
      <c r="D224" s="194">
        <v>20</v>
      </c>
      <c r="E224" s="194">
        <v>20</v>
      </c>
      <c r="F224" s="23" t="s">
        <v>99</v>
      </c>
    </row>
    <row r="225" spans="1:6" ht="15.75" customHeight="1">
      <c r="A225" s="95" t="s">
        <v>99</v>
      </c>
      <c r="B225" s="124" t="s">
        <v>89</v>
      </c>
      <c r="C225" s="124" t="s">
        <v>4783</v>
      </c>
      <c r="D225" s="194">
        <v>20</v>
      </c>
      <c r="E225" s="194">
        <v>20</v>
      </c>
      <c r="F225" s="23" t="s">
        <v>99</v>
      </c>
    </row>
    <row r="226" spans="1:6" ht="15.75" customHeight="1">
      <c r="A226" s="95" t="s">
        <v>99</v>
      </c>
      <c r="B226" s="124" t="s">
        <v>89</v>
      </c>
      <c r="C226" s="124" t="s">
        <v>4784</v>
      </c>
      <c r="D226" s="194">
        <v>20</v>
      </c>
      <c r="E226" s="194">
        <v>20</v>
      </c>
      <c r="F226" s="23" t="s">
        <v>99</v>
      </c>
    </row>
    <row r="227" spans="1:6" ht="15.75" customHeight="1">
      <c r="A227" s="95" t="s">
        <v>99</v>
      </c>
      <c r="B227" s="124" t="s">
        <v>89</v>
      </c>
      <c r="C227" s="124" t="s">
        <v>4785</v>
      </c>
      <c r="D227" s="194">
        <v>30</v>
      </c>
      <c r="E227" s="194">
        <v>30</v>
      </c>
      <c r="F227" s="23" t="s">
        <v>99</v>
      </c>
    </row>
    <row r="228" spans="1:6" ht="15.75" customHeight="1">
      <c r="A228" s="95" t="s">
        <v>99</v>
      </c>
      <c r="B228" s="124" t="s">
        <v>89</v>
      </c>
      <c r="C228" s="124" t="s">
        <v>4786</v>
      </c>
      <c r="D228" s="194">
        <v>30</v>
      </c>
      <c r="E228" s="194">
        <v>30</v>
      </c>
      <c r="F228" s="23" t="s">
        <v>99</v>
      </c>
    </row>
    <row r="229" spans="1:6" ht="15.75" customHeight="1">
      <c r="A229" s="95" t="s">
        <v>99</v>
      </c>
      <c r="B229" s="124" t="s">
        <v>89</v>
      </c>
      <c r="C229" s="124" t="s">
        <v>4787</v>
      </c>
      <c r="D229" s="194">
        <v>30</v>
      </c>
      <c r="E229" s="194">
        <v>30</v>
      </c>
      <c r="F229" s="23" t="s">
        <v>99</v>
      </c>
    </row>
    <row r="230" spans="1:6" ht="15.75" customHeight="1">
      <c r="A230" s="95" t="s">
        <v>99</v>
      </c>
      <c r="B230" s="124" t="s">
        <v>89</v>
      </c>
      <c r="C230" s="124" t="s">
        <v>4788</v>
      </c>
      <c r="D230" s="194">
        <v>30</v>
      </c>
      <c r="E230" s="194">
        <v>30</v>
      </c>
      <c r="F230" s="23" t="s">
        <v>99</v>
      </c>
    </row>
    <row r="231" spans="1:6" ht="15.75" customHeight="1">
      <c r="A231" s="95" t="s">
        <v>99</v>
      </c>
      <c r="B231" s="124" t="s">
        <v>89</v>
      </c>
      <c r="C231" s="124" t="s">
        <v>4789</v>
      </c>
      <c r="D231" s="194">
        <v>30</v>
      </c>
      <c r="E231" s="194">
        <v>30</v>
      </c>
      <c r="F231" s="23" t="s">
        <v>99</v>
      </c>
    </row>
    <row r="232" spans="1:6" ht="15.75" customHeight="1">
      <c r="A232" s="95" t="s">
        <v>2432</v>
      </c>
      <c r="B232" s="124" t="s">
        <v>89</v>
      </c>
      <c r="C232" s="124" t="s">
        <v>4790</v>
      </c>
      <c r="D232" s="194">
        <v>20</v>
      </c>
      <c r="E232" s="194">
        <v>20</v>
      </c>
      <c r="F232" s="23" t="s">
        <v>100</v>
      </c>
    </row>
    <row r="233" spans="1:6" ht="15.75" customHeight="1">
      <c r="A233" s="95" t="s">
        <v>2432</v>
      </c>
      <c r="B233" s="124" t="s">
        <v>89</v>
      </c>
      <c r="C233" s="124" t="s">
        <v>4791</v>
      </c>
      <c r="D233" s="194">
        <v>20</v>
      </c>
      <c r="E233" s="194">
        <v>20</v>
      </c>
      <c r="F233" s="23" t="s">
        <v>100</v>
      </c>
    </row>
    <row r="234" spans="1:6" ht="15.75" customHeight="1">
      <c r="A234" s="95" t="s">
        <v>2432</v>
      </c>
      <c r="B234" s="124" t="s">
        <v>89</v>
      </c>
      <c r="C234" s="124" t="s">
        <v>4792</v>
      </c>
      <c r="D234" s="194">
        <v>20</v>
      </c>
      <c r="E234" s="194">
        <v>20</v>
      </c>
      <c r="F234" s="23" t="s">
        <v>100</v>
      </c>
    </row>
    <row r="235" spans="1:6" ht="15.75" customHeight="1">
      <c r="A235" s="95" t="s">
        <v>2432</v>
      </c>
      <c r="B235" s="124" t="s">
        <v>89</v>
      </c>
      <c r="C235" s="124" t="s">
        <v>4793</v>
      </c>
      <c r="D235" s="194">
        <v>20</v>
      </c>
      <c r="E235" s="194">
        <v>20</v>
      </c>
      <c r="F235" s="23" t="s">
        <v>100</v>
      </c>
    </row>
    <row r="236" spans="1:6" ht="15.75" customHeight="1">
      <c r="A236" s="95" t="s">
        <v>2432</v>
      </c>
      <c r="B236" s="124" t="s">
        <v>89</v>
      </c>
      <c r="C236" s="124" t="s">
        <v>4794</v>
      </c>
      <c r="D236" s="194">
        <v>20</v>
      </c>
      <c r="E236" s="194">
        <v>20</v>
      </c>
      <c r="F236" s="23" t="s">
        <v>100</v>
      </c>
    </row>
    <row r="237" spans="1:6" ht="15.75" customHeight="1">
      <c r="A237" s="95" t="s">
        <v>2432</v>
      </c>
      <c r="B237" s="124" t="s">
        <v>89</v>
      </c>
      <c r="C237" s="124" t="s">
        <v>4795</v>
      </c>
      <c r="D237" s="194">
        <v>20</v>
      </c>
      <c r="E237" s="194">
        <v>20</v>
      </c>
      <c r="F237" s="23" t="s">
        <v>100</v>
      </c>
    </row>
    <row r="238" spans="1:6" ht="15.75" customHeight="1">
      <c r="A238" s="95" t="s">
        <v>2432</v>
      </c>
      <c r="B238" s="124" t="s">
        <v>89</v>
      </c>
      <c r="C238" s="124" t="s">
        <v>4796</v>
      </c>
      <c r="D238" s="194">
        <v>20</v>
      </c>
      <c r="E238" s="194">
        <v>20</v>
      </c>
      <c r="F238" s="23" t="s">
        <v>100</v>
      </c>
    </row>
    <row r="239" spans="1:6" ht="15.75" customHeight="1">
      <c r="A239" s="95" t="s">
        <v>2432</v>
      </c>
      <c r="B239" s="124" t="s">
        <v>89</v>
      </c>
      <c r="C239" s="124" t="s">
        <v>4797</v>
      </c>
      <c r="D239" s="194">
        <v>30</v>
      </c>
      <c r="E239" s="194">
        <v>30</v>
      </c>
      <c r="F239" s="23" t="s">
        <v>100</v>
      </c>
    </row>
    <row r="240" spans="1:6" ht="15.75" customHeight="1">
      <c r="A240" s="95" t="s">
        <v>2432</v>
      </c>
      <c r="B240" s="124" t="s">
        <v>89</v>
      </c>
      <c r="C240" s="124" t="s">
        <v>4798</v>
      </c>
      <c r="D240" s="194">
        <v>30</v>
      </c>
      <c r="E240" s="194">
        <v>30</v>
      </c>
      <c r="F240" s="23" t="s">
        <v>100</v>
      </c>
    </row>
    <row r="241" spans="1:6" ht="15.75" customHeight="1">
      <c r="A241" s="95" t="s">
        <v>2432</v>
      </c>
      <c r="B241" s="124" t="s">
        <v>89</v>
      </c>
      <c r="C241" s="124" t="s">
        <v>4799</v>
      </c>
      <c r="D241" s="194">
        <v>20</v>
      </c>
      <c r="E241" s="194">
        <v>20</v>
      </c>
      <c r="F241" s="23" t="s">
        <v>100</v>
      </c>
    </row>
    <row r="242" spans="1:6" ht="15.75" customHeight="1">
      <c r="A242" s="95" t="s">
        <v>104</v>
      </c>
      <c r="B242" s="124" t="s">
        <v>89</v>
      </c>
      <c r="C242" s="124" t="s">
        <v>4800</v>
      </c>
      <c r="D242" s="194">
        <v>20</v>
      </c>
      <c r="E242" s="194">
        <v>20</v>
      </c>
      <c r="F242" s="23" t="s">
        <v>104</v>
      </c>
    </row>
    <row r="243" spans="1:6" ht="15.75" customHeight="1">
      <c r="A243" s="95" t="s">
        <v>105</v>
      </c>
      <c r="B243" s="124" t="s">
        <v>89</v>
      </c>
      <c r="C243" s="124" t="s">
        <v>4801</v>
      </c>
      <c r="D243" s="194">
        <v>20</v>
      </c>
      <c r="E243" s="194">
        <v>20</v>
      </c>
      <c r="F243" s="23" t="s">
        <v>105</v>
      </c>
    </row>
    <row r="244" spans="1:6" ht="15.75" customHeight="1">
      <c r="A244" s="95" t="s">
        <v>105</v>
      </c>
      <c r="B244" s="124" t="s">
        <v>89</v>
      </c>
      <c r="C244" s="124" t="s">
        <v>4802</v>
      </c>
      <c r="D244" s="194">
        <v>20</v>
      </c>
      <c r="E244" s="194">
        <v>20</v>
      </c>
      <c r="F244" s="23" t="s">
        <v>105</v>
      </c>
    </row>
    <row r="245" spans="1:6" ht="15.75" customHeight="1">
      <c r="A245" s="95" t="s">
        <v>4803</v>
      </c>
      <c r="B245" s="124" t="s">
        <v>89</v>
      </c>
      <c r="C245" s="124" t="s">
        <v>4804</v>
      </c>
      <c r="D245" s="194">
        <v>20</v>
      </c>
      <c r="E245" s="194">
        <v>10</v>
      </c>
      <c r="F245" s="23" t="s">
        <v>105</v>
      </c>
    </row>
    <row r="246" spans="1:6" ht="15.75" customHeight="1">
      <c r="A246" s="95" t="s">
        <v>105</v>
      </c>
      <c r="B246" s="124" t="s">
        <v>51</v>
      </c>
      <c r="C246" s="124" t="s">
        <v>4805</v>
      </c>
      <c r="D246" s="194">
        <v>30</v>
      </c>
      <c r="E246" s="194">
        <v>30</v>
      </c>
      <c r="F246" s="23" t="s">
        <v>105</v>
      </c>
    </row>
    <row r="247" spans="1:6" ht="15.75" customHeight="1">
      <c r="A247" s="95" t="s">
        <v>105</v>
      </c>
      <c r="B247" s="124" t="s">
        <v>89</v>
      </c>
      <c r="C247" s="124" t="s">
        <v>4806</v>
      </c>
      <c r="D247" s="194">
        <v>30</v>
      </c>
      <c r="E247" s="194">
        <v>30</v>
      </c>
      <c r="F247" s="23" t="s">
        <v>105</v>
      </c>
    </row>
    <row r="248" spans="1:6" ht="15.75" customHeight="1">
      <c r="A248" s="95" t="s">
        <v>1813</v>
      </c>
      <c r="B248" s="124" t="s">
        <v>89</v>
      </c>
      <c r="C248" s="124" t="s">
        <v>4807</v>
      </c>
      <c r="D248" s="194">
        <v>30</v>
      </c>
      <c r="E248" s="194">
        <v>30</v>
      </c>
      <c r="F248" s="23" t="s">
        <v>1813</v>
      </c>
    </row>
    <row r="249" spans="1:6" ht="15.75" customHeight="1">
      <c r="A249" s="95" t="s">
        <v>1813</v>
      </c>
      <c r="B249" s="124" t="s">
        <v>89</v>
      </c>
      <c r="C249" s="124" t="s">
        <v>4808</v>
      </c>
      <c r="D249" s="194">
        <v>30</v>
      </c>
      <c r="E249" s="194">
        <v>30</v>
      </c>
      <c r="F249" s="23" t="s">
        <v>1813</v>
      </c>
    </row>
    <row r="250" spans="1:6" ht="15.75" customHeight="1">
      <c r="A250" s="95" t="s">
        <v>1813</v>
      </c>
      <c r="B250" s="124" t="s">
        <v>89</v>
      </c>
      <c r="C250" s="124" t="s">
        <v>4809</v>
      </c>
      <c r="D250" s="194">
        <v>20</v>
      </c>
      <c r="E250" s="194">
        <v>20</v>
      </c>
      <c r="F250" s="23" t="s">
        <v>1813</v>
      </c>
    </row>
    <row r="251" spans="1:6" ht="15.75" customHeight="1">
      <c r="A251" s="95" t="s">
        <v>3694</v>
      </c>
      <c r="B251" s="124" t="s">
        <v>89</v>
      </c>
      <c r="C251" s="124" t="s">
        <v>4810</v>
      </c>
      <c r="D251" s="194">
        <v>20</v>
      </c>
      <c r="E251" s="194">
        <v>20</v>
      </c>
      <c r="F251" s="23" t="s">
        <v>3694</v>
      </c>
    </row>
    <row r="252" spans="1:6" ht="15.75" customHeight="1">
      <c r="A252" s="95" t="s">
        <v>3694</v>
      </c>
      <c r="B252" s="124" t="s">
        <v>89</v>
      </c>
      <c r="C252" s="124" t="s">
        <v>4811</v>
      </c>
      <c r="D252" s="194">
        <v>20</v>
      </c>
      <c r="E252" s="194">
        <v>10</v>
      </c>
      <c r="F252" s="23" t="s">
        <v>3694</v>
      </c>
    </row>
    <row r="253" spans="1:6" ht="15.75" customHeight="1">
      <c r="A253" s="95" t="s">
        <v>3694</v>
      </c>
      <c r="B253" s="124" t="s">
        <v>89</v>
      </c>
      <c r="C253" s="124" t="s">
        <v>4812</v>
      </c>
      <c r="D253" s="194">
        <v>20</v>
      </c>
      <c r="E253" s="194">
        <v>20</v>
      </c>
      <c r="F253" s="23" t="s">
        <v>3694</v>
      </c>
    </row>
    <row r="254" spans="1:6" ht="15.75" customHeight="1">
      <c r="A254" s="95" t="s">
        <v>3694</v>
      </c>
      <c r="B254" s="124" t="s">
        <v>89</v>
      </c>
      <c r="C254" s="124" t="s">
        <v>4813</v>
      </c>
      <c r="D254" s="194">
        <v>20</v>
      </c>
      <c r="E254" s="194">
        <v>20</v>
      </c>
      <c r="F254" s="23" t="s">
        <v>3694</v>
      </c>
    </row>
    <row r="255" spans="1:6" ht="15.75" customHeight="1">
      <c r="A255" s="95" t="s">
        <v>3694</v>
      </c>
      <c r="B255" s="124" t="s">
        <v>89</v>
      </c>
      <c r="C255" s="124" t="s">
        <v>4814</v>
      </c>
      <c r="D255" s="194">
        <v>20</v>
      </c>
      <c r="E255" s="194">
        <v>20</v>
      </c>
      <c r="F255" s="23" t="s">
        <v>3694</v>
      </c>
    </row>
    <row r="256" spans="1:6" ht="15.75" customHeight="1">
      <c r="A256" s="95" t="s">
        <v>3694</v>
      </c>
      <c r="B256" s="124" t="s">
        <v>89</v>
      </c>
      <c r="C256" s="124" t="s">
        <v>4815</v>
      </c>
      <c r="D256" s="194">
        <v>20</v>
      </c>
      <c r="E256" s="194">
        <v>20</v>
      </c>
      <c r="F256" s="23" t="s">
        <v>3694</v>
      </c>
    </row>
    <row r="257" spans="1:6" ht="15.75" customHeight="1">
      <c r="A257" s="95" t="s">
        <v>3694</v>
      </c>
      <c r="B257" s="124" t="s">
        <v>89</v>
      </c>
      <c r="C257" s="124" t="s">
        <v>4816</v>
      </c>
      <c r="D257" s="194">
        <v>20</v>
      </c>
      <c r="E257" s="194">
        <v>20</v>
      </c>
      <c r="F257" s="23" t="s">
        <v>3694</v>
      </c>
    </row>
    <row r="258" spans="1:6" ht="15.75" customHeight="1">
      <c r="A258" s="95" t="s">
        <v>3694</v>
      </c>
      <c r="B258" s="124" t="s">
        <v>89</v>
      </c>
      <c r="C258" s="124" t="s">
        <v>4817</v>
      </c>
      <c r="D258" s="194">
        <v>20</v>
      </c>
      <c r="E258" s="194">
        <v>20</v>
      </c>
      <c r="F258" s="23" t="s">
        <v>3694</v>
      </c>
    </row>
    <row r="259" spans="1:6" ht="15.75" customHeight="1">
      <c r="A259" s="95" t="s">
        <v>3694</v>
      </c>
      <c r="B259" s="124" t="s">
        <v>89</v>
      </c>
      <c r="C259" s="124" t="s">
        <v>4818</v>
      </c>
      <c r="D259" s="194">
        <v>20</v>
      </c>
      <c r="E259" s="194">
        <v>20</v>
      </c>
      <c r="F259" s="23" t="s">
        <v>3694</v>
      </c>
    </row>
    <row r="260" spans="1:6" ht="15.75" customHeight="1">
      <c r="A260" s="95" t="s">
        <v>3694</v>
      </c>
      <c r="B260" s="124" t="s">
        <v>89</v>
      </c>
      <c r="C260" s="124" t="s">
        <v>4819</v>
      </c>
      <c r="D260" s="194">
        <v>20</v>
      </c>
      <c r="E260" s="194">
        <v>20</v>
      </c>
      <c r="F260" s="23" t="s">
        <v>3694</v>
      </c>
    </row>
    <row r="261" spans="1:6" ht="15.75" customHeight="1">
      <c r="A261" s="95" t="s">
        <v>3694</v>
      </c>
      <c r="B261" s="124" t="s">
        <v>89</v>
      </c>
      <c r="C261" s="124" t="s">
        <v>4820</v>
      </c>
      <c r="D261" s="194">
        <v>20</v>
      </c>
      <c r="E261" s="194">
        <v>20</v>
      </c>
      <c r="F261" s="23" t="s">
        <v>3694</v>
      </c>
    </row>
    <row r="262" spans="1:6" ht="15.75" customHeight="1">
      <c r="A262" s="95" t="s">
        <v>3694</v>
      </c>
      <c r="B262" s="124" t="s">
        <v>89</v>
      </c>
      <c r="C262" s="124" t="s">
        <v>4821</v>
      </c>
      <c r="D262" s="194">
        <v>20</v>
      </c>
      <c r="E262" s="194">
        <v>20</v>
      </c>
      <c r="F262" s="23" t="s">
        <v>3694</v>
      </c>
    </row>
    <row r="263" spans="1:6" ht="15.75" customHeight="1">
      <c r="A263" s="95" t="s">
        <v>3694</v>
      </c>
      <c r="B263" s="124" t="s">
        <v>89</v>
      </c>
      <c r="C263" s="124" t="s">
        <v>4822</v>
      </c>
      <c r="D263" s="194">
        <v>20</v>
      </c>
      <c r="E263" s="194">
        <v>20</v>
      </c>
      <c r="F263" s="23" t="s">
        <v>3694</v>
      </c>
    </row>
    <row r="264" spans="1:6" ht="15.75" customHeight="1">
      <c r="A264" s="95" t="s">
        <v>3694</v>
      </c>
      <c r="B264" s="124" t="s">
        <v>89</v>
      </c>
      <c r="C264" s="124" t="s">
        <v>4823</v>
      </c>
      <c r="D264" s="194">
        <v>20</v>
      </c>
      <c r="E264" s="194">
        <v>20</v>
      </c>
      <c r="F264" s="23" t="s">
        <v>3694</v>
      </c>
    </row>
    <row r="265" spans="1:6" ht="15.75" customHeight="1">
      <c r="A265" s="95" t="s">
        <v>3694</v>
      </c>
      <c r="B265" s="124" t="s">
        <v>89</v>
      </c>
      <c r="C265" s="124" t="s">
        <v>4824</v>
      </c>
      <c r="D265" s="194">
        <v>20</v>
      </c>
      <c r="E265" s="194">
        <v>20</v>
      </c>
      <c r="F265" s="23" t="s">
        <v>3694</v>
      </c>
    </row>
    <row r="266" spans="1:6" ht="15.75" customHeight="1">
      <c r="A266" s="95" t="s">
        <v>3694</v>
      </c>
      <c r="B266" s="124" t="s">
        <v>89</v>
      </c>
      <c r="C266" s="124" t="s">
        <v>4825</v>
      </c>
      <c r="D266" s="194">
        <v>20</v>
      </c>
      <c r="E266" s="194">
        <v>20</v>
      </c>
      <c r="F266" s="23" t="s">
        <v>3694</v>
      </c>
    </row>
    <row r="267" spans="1:6" ht="15.75" customHeight="1">
      <c r="A267" s="95" t="s">
        <v>3694</v>
      </c>
      <c r="B267" s="124" t="s">
        <v>89</v>
      </c>
      <c r="C267" s="124" t="s">
        <v>4826</v>
      </c>
      <c r="D267" s="194">
        <v>30</v>
      </c>
      <c r="E267" s="194">
        <v>30</v>
      </c>
      <c r="F267" s="23" t="s">
        <v>3694</v>
      </c>
    </row>
    <row r="268" spans="1:6" ht="15.75" customHeight="1">
      <c r="A268" s="95" t="s">
        <v>3694</v>
      </c>
      <c r="B268" s="124" t="s">
        <v>89</v>
      </c>
      <c r="C268" s="124" t="s">
        <v>4827</v>
      </c>
      <c r="D268" s="194">
        <v>30</v>
      </c>
      <c r="E268" s="194">
        <v>30</v>
      </c>
      <c r="F268" s="23" t="s">
        <v>3694</v>
      </c>
    </row>
    <row r="269" spans="1:6" ht="15.75" customHeight="1">
      <c r="A269" s="95" t="s">
        <v>3694</v>
      </c>
      <c r="B269" s="124" t="s">
        <v>89</v>
      </c>
      <c r="C269" s="124" t="s">
        <v>4828</v>
      </c>
      <c r="D269" s="194">
        <v>30</v>
      </c>
      <c r="E269" s="194">
        <v>30</v>
      </c>
      <c r="F269" s="23" t="s">
        <v>3694</v>
      </c>
    </row>
    <row r="270" spans="1:6" ht="15.75" customHeight="1">
      <c r="A270" s="95" t="s">
        <v>109</v>
      </c>
      <c r="B270" s="124" t="s">
        <v>89</v>
      </c>
      <c r="C270" s="124" t="s">
        <v>4829</v>
      </c>
      <c r="D270" s="194">
        <v>20</v>
      </c>
      <c r="E270" s="194">
        <v>10</v>
      </c>
      <c r="F270" s="23" t="s">
        <v>109</v>
      </c>
    </row>
    <row r="271" spans="1:6" ht="15.75" customHeight="1">
      <c r="A271" s="95" t="s">
        <v>109</v>
      </c>
      <c r="B271" s="124" t="s">
        <v>89</v>
      </c>
      <c r="C271" s="124" t="s">
        <v>4830</v>
      </c>
      <c r="D271" s="194">
        <v>20</v>
      </c>
      <c r="E271" s="194">
        <v>10</v>
      </c>
      <c r="F271" s="23" t="s">
        <v>109</v>
      </c>
    </row>
    <row r="272" spans="1:6" ht="15.75" customHeight="1">
      <c r="A272" s="95" t="s">
        <v>109</v>
      </c>
      <c r="B272" s="124" t="s">
        <v>89</v>
      </c>
      <c r="C272" s="124" t="s">
        <v>4831</v>
      </c>
      <c r="D272" s="194">
        <v>20</v>
      </c>
      <c r="E272" s="194">
        <v>10</v>
      </c>
      <c r="F272" s="23" t="s">
        <v>109</v>
      </c>
    </row>
    <row r="273" spans="1:6" ht="15.75" customHeight="1">
      <c r="A273" s="95" t="s">
        <v>109</v>
      </c>
      <c r="B273" s="124" t="s">
        <v>89</v>
      </c>
      <c r="C273" s="124" t="s">
        <v>4832</v>
      </c>
      <c r="D273" s="194">
        <v>20</v>
      </c>
      <c r="E273" s="194">
        <v>20</v>
      </c>
      <c r="F273" s="23" t="s">
        <v>109</v>
      </c>
    </row>
    <row r="274" spans="1:6" ht="15.75" customHeight="1">
      <c r="A274" s="95" t="s">
        <v>109</v>
      </c>
      <c r="B274" s="124" t="s">
        <v>89</v>
      </c>
      <c r="C274" s="124" t="s">
        <v>4833</v>
      </c>
      <c r="D274" s="194">
        <v>20</v>
      </c>
      <c r="E274" s="194">
        <v>20</v>
      </c>
      <c r="F274" s="23" t="s">
        <v>109</v>
      </c>
    </row>
    <row r="275" spans="1:6" ht="15.75" customHeight="1">
      <c r="A275" s="95" t="s">
        <v>109</v>
      </c>
      <c r="B275" s="124" t="s">
        <v>89</v>
      </c>
      <c r="C275" s="124" t="s">
        <v>4834</v>
      </c>
      <c r="D275" s="194">
        <v>30</v>
      </c>
      <c r="E275" s="194">
        <v>30</v>
      </c>
      <c r="F275" s="23" t="s">
        <v>109</v>
      </c>
    </row>
    <row r="276" spans="1:6" ht="15.75" customHeight="1">
      <c r="A276" s="95" t="s">
        <v>109</v>
      </c>
      <c r="B276" s="124" t="s">
        <v>89</v>
      </c>
      <c r="C276" s="124" t="s">
        <v>4835</v>
      </c>
      <c r="D276" s="194">
        <v>30</v>
      </c>
      <c r="E276" s="194">
        <v>30</v>
      </c>
      <c r="F276" s="23" t="s">
        <v>109</v>
      </c>
    </row>
    <row r="277" spans="1:6" ht="15.75" customHeight="1">
      <c r="A277" s="95" t="s">
        <v>109</v>
      </c>
      <c r="B277" s="124" t="s">
        <v>89</v>
      </c>
      <c r="C277" s="124" t="s">
        <v>4836</v>
      </c>
      <c r="D277" s="194">
        <v>30</v>
      </c>
      <c r="E277" s="194">
        <v>30</v>
      </c>
      <c r="F277" s="23" t="s">
        <v>109</v>
      </c>
    </row>
    <row r="278" spans="1:6" ht="15.75" customHeight="1">
      <c r="A278" s="95" t="s">
        <v>109</v>
      </c>
      <c r="B278" s="124" t="s">
        <v>89</v>
      </c>
      <c r="C278" s="124" t="s">
        <v>4837</v>
      </c>
      <c r="D278" s="194">
        <v>30</v>
      </c>
      <c r="E278" s="194">
        <v>30</v>
      </c>
      <c r="F278" s="23" t="s">
        <v>109</v>
      </c>
    </row>
    <row r="279" spans="1:6" ht="15.75" customHeight="1">
      <c r="A279" s="95" t="s">
        <v>109</v>
      </c>
      <c r="B279" s="124" t="s">
        <v>89</v>
      </c>
      <c r="C279" s="124" t="s">
        <v>4838</v>
      </c>
      <c r="D279" s="194">
        <v>30</v>
      </c>
      <c r="E279" s="194">
        <v>30</v>
      </c>
      <c r="F279" s="23" t="s">
        <v>109</v>
      </c>
    </row>
    <row r="280" spans="1:6" ht="15.75" customHeight="1">
      <c r="A280" s="95" t="s">
        <v>109</v>
      </c>
      <c r="B280" s="124" t="s">
        <v>89</v>
      </c>
      <c r="C280" s="124" t="s">
        <v>4839</v>
      </c>
      <c r="D280" s="194">
        <v>30</v>
      </c>
      <c r="E280" s="194">
        <v>30</v>
      </c>
      <c r="F280" s="23" t="s">
        <v>109</v>
      </c>
    </row>
    <row r="281" spans="1:6" ht="15.75" customHeight="1">
      <c r="A281" s="95" t="s">
        <v>112</v>
      </c>
      <c r="B281" s="124" t="s">
        <v>89</v>
      </c>
      <c r="C281" s="124" t="s">
        <v>4840</v>
      </c>
      <c r="D281" s="194">
        <v>20</v>
      </c>
      <c r="E281" s="194">
        <v>20</v>
      </c>
      <c r="F281" s="23" t="s">
        <v>112</v>
      </c>
    </row>
    <row r="282" spans="1:6" ht="15.75" customHeight="1">
      <c r="A282" s="95" t="s">
        <v>112</v>
      </c>
      <c r="B282" s="124" t="s">
        <v>89</v>
      </c>
      <c r="C282" s="124" t="s">
        <v>4841</v>
      </c>
      <c r="D282" s="194">
        <v>30</v>
      </c>
      <c r="E282" s="194">
        <v>30</v>
      </c>
      <c r="F282" s="23" t="s">
        <v>112</v>
      </c>
    </row>
    <row r="283" spans="1:6" ht="15.75" customHeight="1">
      <c r="A283" s="95" t="s">
        <v>112</v>
      </c>
      <c r="B283" s="124" t="s">
        <v>89</v>
      </c>
      <c r="C283" s="124" t="s">
        <v>4842</v>
      </c>
      <c r="D283" s="194">
        <v>30</v>
      </c>
      <c r="E283" s="194">
        <v>30</v>
      </c>
      <c r="F283" s="23" t="s">
        <v>112</v>
      </c>
    </row>
    <row r="284" spans="1:6" ht="15.75" customHeight="1">
      <c r="A284" s="95" t="s">
        <v>112</v>
      </c>
      <c r="B284" s="124" t="s">
        <v>89</v>
      </c>
      <c r="C284" s="124" t="s">
        <v>4843</v>
      </c>
      <c r="D284" s="194">
        <v>30</v>
      </c>
      <c r="E284" s="194">
        <v>30</v>
      </c>
      <c r="F284" s="23" t="s">
        <v>112</v>
      </c>
    </row>
    <row r="285" spans="1:6" ht="15.75" customHeight="1">
      <c r="A285" s="95" t="s">
        <v>4291</v>
      </c>
      <c r="B285" s="124" t="s">
        <v>89</v>
      </c>
      <c r="C285" s="124" t="s">
        <v>4844</v>
      </c>
      <c r="D285" s="194">
        <v>20</v>
      </c>
      <c r="E285" s="194">
        <v>20</v>
      </c>
      <c r="F285" s="23" t="s">
        <v>4291</v>
      </c>
    </row>
    <row r="286" spans="1:6" ht="15.75" customHeight="1">
      <c r="A286" s="95" t="s">
        <v>4291</v>
      </c>
      <c r="B286" s="124" t="s">
        <v>89</v>
      </c>
      <c r="C286" s="124" t="s">
        <v>4845</v>
      </c>
      <c r="D286" s="194">
        <v>20</v>
      </c>
      <c r="E286" s="194">
        <v>20</v>
      </c>
      <c r="F286" s="23" t="s">
        <v>4291</v>
      </c>
    </row>
    <row r="287" spans="1:6" ht="15.75" customHeight="1">
      <c r="A287" s="95" t="s">
        <v>4291</v>
      </c>
      <c r="B287" s="124" t="s">
        <v>89</v>
      </c>
      <c r="C287" s="124" t="s">
        <v>4846</v>
      </c>
      <c r="D287" s="194">
        <v>20</v>
      </c>
      <c r="E287" s="194">
        <v>20</v>
      </c>
      <c r="F287" s="23" t="s">
        <v>4291</v>
      </c>
    </row>
    <row r="288" spans="1:6" ht="15.75" customHeight="1">
      <c r="A288" s="95" t="s">
        <v>4291</v>
      </c>
      <c r="B288" s="124" t="s">
        <v>89</v>
      </c>
      <c r="C288" s="124" t="s">
        <v>4847</v>
      </c>
      <c r="D288" s="194">
        <v>20</v>
      </c>
      <c r="E288" s="194">
        <v>20</v>
      </c>
      <c r="F288" s="23" t="s">
        <v>4291</v>
      </c>
    </row>
    <row r="289" spans="1:6" ht="15.75" customHeight="1">
      <c r="A289" s="95" t="s">
        <v>3200</v>
      </c>
      <c r="B289" s="124" t="s">
        <v>89</v>
      </c>
      <c r="C289" s="124" t="s">
        <v>4848</v>
      </c>
      <c r="D289" s="194">
        <v>20</v>
      </c>
      <c r="E289" s="194">
        <v>20</v>
      </c>
      <c r="F289" s="23" t="s">
        <v>3200</v>
      </c>
    </row>
    <row r="290" spans="1:6" ht="15.75" customHeight="1">
      <c r="A290" s="95" t="s">
        <v>4849</v>
      </c>
      <c r="B290" s="124" t="s">
        <v>89</v>
      </c>
      <c r="C290" s="124" t="s">
        <v>4850</v>
      </c>
      <c r="D290" s="194">
        <v>20</v>
      </c>
      <c r="E290" s="194">
        <v>20</v>
      </c>
      <c r="F290" s="23" t="s">
        <v>4849</v>
      </c>
    </row>
    <row r="291" spans="1:6" ht="15.75" customHeight="1">
      <c r="A291" s="95" t="s">
        <v>4849</v>
      </c>
      <c r="B291" s="124" t="s">
        <v>89</v>
      </c>
      <c r="C291" s="124" t="s">
        <v>4851</v>
      </c>
      <c r="D291" s="194">
        <v>20</v>
      </c>
      <c r="E291" s="194">
        <v>20</v>
      </c>
      <c r="F291" s="23" t="s">
        <v>4849</v>
      </c>
    </row>
    <row r="292" spans="1:6" ht="15.75" customHeight="1">
      <c r="A292" s="95" t="s">
        <v>4849</v>
      </c>
      <c r="B292" s="124" t="s">
        <v>89</v>
      </c>
      <c r="C292" s="124" t="s">
        <v>4852</v>
      </c>
      <c r="D292" s="194">
        <v>20</v>
      </c>
      <c r="E292" s="194">
        <v>20</v>
      </c>
      <c r="F292" s="23" t="s">
        <v>4849</v>
      </c>
    </row>
    <row r="293" spans="1:6" ht="15.75" customHeight="1">
      <c r="A293" s="95" t="s">
        <v>4849</v>
      </c>
      <c r="B293" s="124" t="s">
        <v>89</v>
      </c>
      <c r="C293" s="124" t="s">
        <v>4853</v>
      </c>
      <c r="D293" s="194">
        <v>20</v>
      </c>
      <c r="E293" s="194">
        <v>10</v>
      </c>
      <c r="F293" s="23" t="s">
        <v>4849</v>
      </c>
    </row>
    <row r="294" spans="1:6" ht="15.75" customHeight="1">
      <c r="A294" s="95" t="s">
        <v>4849</v>
      </c>
      <c r="B294" s="124" t="s">
        <v>89</v>
      </c>
      <c r="C294" s="124" t="s">
        <v>4854</v>
      </c>
      <c r="D294" s="194">
        <v>30</v>
      </c>
      <c r="E294" s="194">
        <v>30</v>
      </c>
      <c r="F294" s="23" t="s">
        <v>4849</v>
      </c>
    </row>
    <row r="295" spans="1:6" ht="15.75" customHeight="1">
      <c r="A295" s="95" t="s">
        <v>4849</v>
      </c>
      <c r="B295" s="124" t="s">
        <v>89</v>
      </c>
      <c r="C295" s="124" t="s">
        <v>4855</v>
      </c>
      <c r="D295" s="194">
        <v>30</v>
      </c>
      <c r="E295" s="194">
        <v>30</v>
      </c>
      <c r="F295" s="23" t="s">
        <v>4849</v>
      </c>
    </row>
    <row r="296" spans="1:6" ht="15.75" customHeight="1">
      <c r="A296" s="95" t="s">
        <v>4296</v>
      </c>
      <c r="B296" s="124" t="s">
        <v>89</v>
      </c>
      <c r="C296" s="124" t="s">
        <v>4856</v>
      </c>
      <c r="D296" s="194">
        <v>20</v>
      </c>
      <c r="E296" s="194">
        <v>20</v>
      </c>
      <c r="F296" s="23" t="s">
        <v>4296</v>
      </c>
    </row>
    <row r="297" spans="1:6" ht="15.75" customHeight="1">
      <c r="A297" s="95" t="s">
        <v>4296</v>
      </c>
      <c r="B297" s="124" t="s">
        <v>89</v>
      </c>
      <c r="C297" s="124" t="s">
        <v>4857</v>
      </c>
      <c r="D297" s="194">
        <v>20</v>
      </c>
      <c r="E297" s="194">
        <v>20</v>
      </c>
      <c r="F297" s="23" t="s">
        <v>4296</v>
      </c>
    </row>
    <row r="298" spans="1:6" ht="15.75" customHeight="1">
      <c r="A298" s="95" t="s">
        <v>4296</v>
      </c>
      <c r="B298" s="124" t="s">
        <v>89</v>
      </c>
      <c r="C298" s="124" t="s">
        <v>4858</v>
      </c>
      <c r="D298" s="194">
        <v>20</v>
      </c>
      <c r="E298" s="194">
        <v>20</v>
      </c>
      <c r="F298" s="23" t="s">
        <v>4296</v>
      </c>
    </row>
    <row r="299" spans="1:6" ht="15.75" customHeight="1">
      <c r="A299" s="95" t="s">
        <v>4296</v>
      </c>
      <c r="B299" s="124" t="s">
        <v>89</v>
      </c>
      <c r="C299" s="124" t="s">
        <v>4859</v>
      </c>
      <c r="D299" s="194">
        <v>20</v>
      </c>
      <c r="E299" s="194">
        <v>20</v>
      </c>
      <c r="F299" s="23" t="s">
        <v>4296</v>
      </c>
    </row>
    <row r="300" spans="1:6" ht="15.75" customHeight="1">
      <c r="A300" s="95" t="s">
        <v>4296</v>
      </c>
      <c r="B300" s="124" t="s">
        <v>89</v>
      </c>
      <c r="C300" s="124" t="s">
        <v>4860</v>
      </c>
      <c r="D300" s="194">
        <v>20</v>
      </c>
      <c r="E300" s="194">
        <v>20</v>
      </c>
      <c r="F300" s="23" t="s">
        <v>4296</v>
      </c>
    </row>
    <row r="301" spans="1:6" ht="15.75" customHeight="1">
      <c r="A301" s="95" t="s">
        <v>4861</v>
      </c>
      <c r="B301" s="124" t="s">
        <v>89</v>
      </c>
      <c r="C301" s="124" t="s">
        <v>4862</v>
      </c>
      <c r="D301" s="194">
        <v>20</v>
      </c>
      <c r="E301" s="194">
        <v>10</v>
      </c>
      <c r="F301" s="23" t="s">
        <v>4296</v>
      </c>
    </row>
    <row r="302" spans="1:6" ht="15.75" customHeight="1">
      <c r="A302" s="95" t="s">
        <v>4296</v>
      </c>
      <c r="B302" s="124" t="s">
        <v>89</v>
      </c>
      <c r="C302" s="124" t="s">
        <v>4863</v>
      </c>
      <c r="D302" s="194">
        <v>30</v>
      </c>
      <c r="E302" s="194">
        <v>30</v>
      </c>
      <c r="F302" s="23" t="s">
        <v>4296</v>
      </c>
    </row>
    <row r="303" spans="1:6" ht="15.75" customHeight="1">
      <c r="A303" s="95" t="s">
        <v>4296</v>
      </c>
      <c r="B303" s="124" t="s">
        <v>89</v>
      </c>
      <c r="C303" s="124" t="s">
        <v>4864</v>
      </c>
      <c r="D303" s="194">
        <v>30</v>
      </c>
      <c r="E303" s="194">
        <v>30</v>
      </c>
      <c r="F303" s="23" t="s">
        <v>4296</v>
      </c>
    </row>
    <row r="304" spans="1:6" ht="15.75" customHeight="1">
      <c r="A304" s="95" t="s">
        <v>4296</v>
      </c>
      <c r="B304" s="124" t="s">
        <v>89</v>
      </c>
      <c r="C304" s="124" t="s">
        <v>4865</v>
      </c>
      <c r="D304" s="194">
        <v>30</v>
      </c>
      <c r="E304" s="194">
        <v>30</v>
      </c>
      <c r="F304" s="23" t="s">
        <v>4296</v>
      </c>
    </row>
    <row r="305" spans="1:6" ht="15.75" customHeight="1">
      <c r="A305" s="95" t="s">
        <v>4296</v>
      </c>
      <c r="B305" s="124" t="s">
        <v>89</v>
      </c>
      <c r="C305" s="124" t="s">
        <v>4866</v>
      </c>
      <c r="D305" s="194">
        <v>30</v>
      </c>
      <c r="E305" s="194">
        <v>30</v>
      </c>
      <c r="F305" s="23" t="s">
        <v>4296</v>
      </c>
    </row>
    <row r="306" spans="1:6" ht="15.75" customHeight="1">
      <c r="A306" s="95" t="s">
        <v>2099</v>
      </c>
      <c r="B306" s="124" t="s">
        <v>89</v>
      </c>
      <c r="C306" s="124" t="s">
        <v>4867</v>
      </c>
      <c r="D306" s="194">
        <v>20</v>
      </c>
      <c r="E306" s="194">
        <v>10</v>
      </c>
      <c r="F306" s="23" t="s">
        <v>2099</v>
      </c>
    </row>
    <row r="307" spans="1:6" ht="15.75" customHeight="1">
      <c r="A307" s="95" t="s">
        <v>2099</v>
      </c>
      <c r="B307" s="124" t="s">
        <v>89</v>
      </c>
      <c r="C307" s="124" t="s">
        <v>4868</v>
      </c>
      <c r="D307" s="194">
        <v>30</v>
      </c>
      <c r="E307" s="194">
        <v>30</v>
      </c>
      <c r="F307" s="23" t="s">
        <v>2099</v>
      </c>
    </row>
    <row r="308" spans="1:6" ht="15.75" customHeight="1">
      <c r="A308" s="95" t="s">
        <v>693</v>
      </c>
      <c r="B308" s="124" t="s">
        <v>89</v>
      </c>
      <c r="C308" s="124" t="s">
        <v>4869</v>
      </c>
      <c r="D308" s="194">
        <v>30</v>
      </c>
      <c r="E308" s="194">
        <v>30</v>
      </c>
      <c r="F308" s="23" t="s">
        <v>693</v>
      </c>
    </row>
    <row r="309" spans="1:6" ht="15.75" customHeight="1">
      <c r="A309" s="95" t="s">
        <v>4870</v>
      </c>
      <c r="B309" s="124" t="s">
        <v>89</v>
      </c>
      <c r="C309" s="124" t="s">
        <v>4871</v>
      </c>
      <c r="D309" s="194">
        <v>20</v>
      </c>
      <c r="E309" s="194">
        <v>20</v>
      </c>
      <c r="F309" s="23" t="s">
        <v>4870</v>
      </c>
    </row>
    <row r="310" spans="1:6" ht="15.75" customHeight="1">
      <c r="A310" s="95" t="s">
        <v>4870</v>
      </c>
      <c r="B310" s="124" t="s">
        <v>89</v>
      </c>
      <c r="C310" s="124" t="s">
        <v>4872</v>
      </c>
      <c r="D310" s="194">
        <v>20</v>
      </c>
      <c r="E310" s="194">
        <v>20</v>
      </c>
      <c r="F310" s="23" t="s">
        <v>4870</v>
      </c>
    </row>
    <row r="311" spans="1:6" ht="15.75" customHeight="1">
      <c r="A311" s="95" t="s">
        <v>4870</v>
      </c>
      <c r="B311" s="124" t="s">
        <v>89</v>
      </c>
      <c r="C311" s="124" t="s">
        <v>4873</v>
      </c>
      <c r="D311" s="194">
        <v>20</v>
      </c>
      <c r="E311" s="194">
        <v>20</v>
      </c>
      <c r="F311" s="23" t="s">
        <v>4870</v>
      </c>
    </row>
    <row r="312" spans="1:6" ht="15.75" customHeight="1">
      <c r="A312" s="95" t="s">
        <v>4870</v>
      </c>
      <c r="B312" s="124" t="s">
        <v>89</v>
      </c>
      <c r="C312" s="124" t="s">
        <v>4874</v>
      </c>
      <c r="D312" s="194">
        <v>20</v>
      </c>
      <c r="E312" s="194">
        <v>20</v>
      </c>
      <c r="F312" s="23" t="s">
        <v>4870</v>
      </c>
    </row>
    <row r="313" spans="1:6" ht="15.75" customHeight="1">
      <c r="A313" s="95" t="s">
        <v>4870</v>
      </c>
      <c r="B313" s="124" t="s">
        <v>89</v>
      </c>
      <c r="C313" s="124" t="s">
        <v>4875</v>
      </c>
      <c r="D313" s="194">
        <v>20</v>
      </c>
      <c r="E313" s="194">
        <v>20</v>
      </c>
      <c r="F313" s="23" t="s">
        <v>4870</v>
      </c>
    </row>
    <row r="314" spans="1:6" ht="15.75" customHeight="1">
      <c r="A314" s="95" t="s">
        <v>4870</v>
      </c>
      <c r="B314" s="124" t="s">
        <v>89</v>
      </c>
      <c r="C314" s="124" t="s">
        <v>4876</v>
      </c>
      <c r="D314" s="194">
        <v>20</v>
      </c>
      <c r="E314" s="194">
        <v>20</v>
      </c>
      <c r="F314" s="23" t="s">
        <v>4870</v>
      </c>
    </row>
    <row r="315" spans="1:6" ht="15.75" customHeight="1">
      <c r="A315" s="95" t="s">
        <v>4870</v>
      </c>
      <c r="B315" s="124" t="s">
        <v>89</v>
      </c>
      <c r="C315" s="124" t="s">
        <v>4877</v>
      </c>
      <c r="D315" s="194">
        <v>20</v>
      </c>
      <c r="E315" s="194">
        <v>20</v>
      </c>
      <c r="F315" s="23" t="s">
        <v>4870</v>
      </c>
    </row>
    <row r="316" spans="1:6" ht="15.75" customHeight="1">
      <c r="A316" s="95" t="s">
        <v>4870</v>
      </c>
      <c r="B316" s="124" t="s">
        <v>51</v>
      </c>
      <c r="C316" s="124" t="s">
        <v>4878</v>
      </c>
      <c r="D316" s="194">
        <v>20</v>
      </c>
      <c r="E316" s="194">
        <v>20</v>
      </c>
      <c r="F316" s="23" t="s">
        <v>4870</v>
      </c>
    </row>
    <row r="317" spans="1:6" ht="15.75" customHeight="1">
      <c r="A317" s="95" t="s">
        <v>4870</v>
      </c>
      <c r="B317" s="124" t="s">
        <v>89</v>
      </c>
      <c r="C317" s="124" t="s">
        <v>4879</v>
      </c>
      <c r="D317" s="194">
        <v>20</v>
      </c>
      <c r="E317" s="194">
        <v>20</v>
      </c>
      <c r="F317" s="23" t="s">
        <v>4870</v>
      </c>
    </row>
    <row r="318" spans="1:6" ht="15.75" customHeight="1">
      <c r="A318" s="95" t="s">
        <v>4870</v>
      </c>
      <c r="B318" s="124" t="s">
        <v>89</v>
      </c>
      <c r="C318" s="124" t="s">
        <v>4880</v>
      </c>
      <c r="D318" s="194">
        <v>30</v>
      </c>
      <c r="E318" s="194">
        <v>30</v>
      </c>
      <c r="F318" s="23" t="s">
        <v>4870</v>
      </c>
    </row>
    <row r="319" spans="1:6" ht="15.75" customHeight="1">
      <c r="A319" s="95" t="s">
        <v>4870</v>
      </c>
      <c r="B319" s="124" t="s">
        <v>89</v>
      </c>
      <c r="C319" s="124" t="s">
        <v>4881</v>
      </c>
      <c r="D319" s="194">
        <v>30</v>
      </c>
      <c r="E319" s="194">
        <v>30</v>
      </c>
      <c r="F319" s="23" t="s">
        <v>4870</v>
      </c>
    </row>
    <row r="320" spans="1:6" ht="15.75" customHeight="1">
      <c r="A320" s="54"/>
      <c r="B320" s="211"/>
      <c r="C320" s="211"/>
      <c r="D320" s="212"/>
      <c r="E320" s="212">
        <f>SUM(E9:E319)</f>
        <v>6930</v>
      </c>
    </row>
    <row r="321" spans="1:25" ht="15.75" customHeight="1">
      <c r="A321" s="47"/>
      <c r="B321" s="47"/>
      <c r="C321" s="48"/>
      <c r="D321" s="48"/>
      <c r="E321" s="48"/>
      <c r="F321" s="1"/>
      <c r="G321" s="1"/>
      <c r="H321" s="1"/>
    </row>
    <row r="322" spans="1:25" ht="14.25" customHeight="1">
      <c r="A322" s="279" t="s">
        <v>726</v>
      </c>
      <c r="B322" s="280"/>
      <c r="C322" s="280"/>
      <c r="D322" s="280"/>
      <c r="E322" s="281"/>
      <c r="F322" s="3"/>
      <c r="G322" s="3"/>
      <c r="H322" s="3"/>
      <c r="I322" s="47"/>
      <c r="J322" s="47"/>
      <c r="K322" s="47"/>
      <c r="L322" s="47"/>
      <c r="M322" s="47"/>
      <c r="N322" s="47"/>
      <c r="O322" s="47"/>
      <c r="P322" s="47"/>
      <c r="Q322" s="47"/>
      <c r="R322" s="47"/>
      <c r="S322" s="47"/>
      <c r="T322" s="47"/>
      <c r="U322" s="47"/>
      <c r="V322" s="47"/>
      <c r="W322" s="47"/>
      <c r="X322" s="47"/>
      <c r="Y322" s="47"/>
    </row>
    <row r="323" spans="1:25" ht="15.75" customHeight="1">
      <c r="A323" s="47"/>
      <c r="B323" s="47"/>
      <c r="C323" s="48"/>
      <c r="D323" s="48"/>
      <c r="E323" s="1"/>
      <c r="F323" s="1"/>
      <c r="G323" s="1"/>
      <c r="H323" s="1"/>
    </row>
    <row r="324" spans="1:25" ht="15.75" customHeight="1">
      <c r="A324" s="47"/>
      <c r="B324" s="47"/>
      <c r="C324" s="48"/>
      <c r="D324" s="48"/>
      <c r="E324" s="48"/>
      <c r="F324" s="1"/>
      <c r="G324" s="1"/>
      <c r="H324" s="1"/>
    </row>
    <row r="325" spans="1:25" ht="15.75" customHeight="1">
      <c r="A325" s="47"/>
      <c r="B325" s="47"/>
      <c r="C325" s="48"/>
      <c r="D325" s="48"/>
      <c r="E325" s="1"/>
      <c r="F325" s="1"/>
      <c r="G325" s="1"/>
      <c r="H325" s="1"/>
    </row>
    <row r="326" spans="1:25" ht="15.75" customHeight="1">
      <c r="A326" s="47"/>
      <c r="B326" s="47"/>
      <c r="C326" s="48"/>
      <c r="D326" s="48"/>
      <c r="E326" s="48"/>
      <c r="F326" s="1"/>
      <c r="G326" s="1"/>
      <c r="H326" s="1"/>
    </row>
    <row r="327" spans="1:25" ht="15.75" customHeight="1">
      <c r="A327" s="47"/>
      <c r="B327" s="47"/>
      <c r="C327" s="48"/>
      <c r="D327" s="48"/>
      <c r="E327" s="48"/>
      <c r="F327" s="1"/>
      <c r="G327" s="1"/>
      <c r="H327" s="1"/>
    </row>
    <row r="328" spans="1:25" ht="15.75" customHeight="1">
      <c r="A328" s="47"/>
      <c r="B328" s="47"/>
      <c r="C328" s="48"/>
      <c r="D328" s="48"/>
      <c r="E328" s="48"/>
      <c r="F328" s="1"/>
      <c r="G328" s="1"/>
      <c r="H328" s="1"/>
    </row>
    <row r="329" spans="1:25" ht="15.75" customHeight="1">
      <c r="A329" s="47"/>
      <c r="B329" s="47"/>
      <c r="C329" s="48"/>
      <c r="D329" s="48"/>
      <c r="E329" s="48"/>
      <c r="F329" s="1"/>
      <c r="G329" s="1"/>
      <c r="H329" s="1"/>
    </row>
    <row r="330" spans="1:25" ht="15.75" customHeight="1">
      <c r="A330" s="47"/>
      <c r="B330" s="47"/>
      <c r="C330" s="48"/>
      <c r="D330" s="48"/>
      <c r="E330" s="48"/>
      <c r="F330" s="1"/>
      <c r="G330" s="1"/>
      <c r="H330" s="1"/>
    </row>
    <row r="331" spans="1:25" ht="15.75" customHeight="1">
      <c r="A331" s="47"/>
      <c r="B331" s="47"/>
      <c r="C331" s="48"/>
      <c r="D331" s="48"/>
      <c r="E331" s="48"/>
      <c r="F331" s="1"/>
      <c r="G331" s="1"/>
      <c r="H331" s="1"/>
    </row>
    <row r="332" spans="1:25" ht="15.75" customHeight="1">
      <c r="A332" s="47"/>
      <c r="B332" s="47"/>
      <c r="C332" s="48"/>
      <c r="D332" s="48"/>
      <c r="E332" s="48"/>
      <c r="F332" s="1"/>
      <c r="G332" s="1"/>
      <c r="H332" s="1"/>
    </row>
    <row r="333" spans="1:25" ht="15.75" customHeight="1">
      <c r="A333" s="47"/>
      <c r="B333" s="47"/>
      <c r="C333" s="48"/>
      <c r="D333" s="48"/>
      <c r="E333" s="48"/>
      <c r="F333" s="1"/>
      <c r="G333" s="1"/>
      <c r="H333" s="1"/>
    </row>
    <row r="334" spans="1:25" ht="15.75" customHeight="1">
      <c r="A334" s="47"/>
      <c r="B334" s="47"/>
      <c r="C334" s="48"/>
      <c r="D334" s="48"/>
      <c r="E334" s="48"/>
      <c r="F334" s="1"/>
      <c r="G334" s="1"/>
      <c r="H334" s="1"/>
    </row>
    <row r="335" spans="1:25" ht="15.75" customHeight="1">
      <c r="A335" s="47"/>
      <c r="B335" s="47"/>
      <c r="C335" s="48"/>
      <c r="D335" s="48"/>
      <c r="E335" s="48"/>
      <c r="F335" s="1"/>
      <c r="G335" s="1"/>
      <c r="H335" s="1"/>
    </row>
    <row r="336" spans="1:25" ht="15.75" customHeight="1">
      <c r="A336" s="47"/>
      <c r="B336" s="47"/>
      <c r="C336" s="48"/>
      <c r="D336" s="48"/>
      <c r="E336" s="48"/>
      <c r="F336" s="1"/>
      <c r="G336" s="1"/>
      <c r="H336" s="1"/>
    </row>
    <row r="337" spans="1:8" ht="15.75" customHeight="1">
      <c r="A337" s="47"/>
      <c r="B337" s="47"/>
      <c r="C337" s="48"/>
      <c r="D337" s="48"/>
      <c r="E337" s="48"/>
      <c r="F337" s="1"/>
      <c r="G337" s="1"/>
      <c r="H337" s="1"/>
    </row>
    <row r="338" spans="1:8" ht="15.75" customHeight="1">
      <c r="A338" s="47"/>
      <c r="B338" s="47"/>
      <c r="C338" s="48"/>
      <c r="D338" s="48"/>
      <c r="E338" s="48"/>
      <c r="F338" s="1"/>
      <c r="G338" s="1"/>
      <c r="H338" s="1"/>
    </row>
    <row r="339" spans="1:8" ht="15.75" customHeight="1">
      <c r="A339" s="47"/>
      <c r="B339" s="47"/>
      <c r="C339" s="48"/>
      <c r="D339" s="48"/>
      <c r="E339" s="48"/>
      <c r="F339" s="1"/>
      <c r="G339" s="1"/>
      <c r="H339" s="1"/>
    </row>
    <row r="340" spans="1:8" ht="15.75" customHeight="1">
      <c r="A340" s="47"/>
      <c r="B340" s="47"/>
      <c r="C340" s="48"/>
      <c r="D340" s="48"/>
      <c r="E340" s="48"/>
      <c r="F340" s="1"/>
      <c r="G340" s="1"/>
      <c r="H340" s="1"/>
    </row>
    <row r="341" spans="1:8" ht="15.75" customHeight="1">
      <c r="A341" s="47"/>
      <c r="B341" s="47"/>
      <c r="C341" s="48"/>
      <c r="D341" s="48"/>
      <c r="E341" s="48"/>
      <c r="F341" s="1"/>
      <c r="G341" s="1"/>
      <c r="H341" s="1"/>
    </row>
    <row r="342" spans="1:8" ht="15.75" customHeight="1">
      <c r="A342" s="47"/>
      <c r="B342" s="47"/>
      <c r="C342" s="48"/>
      <c r="D342" s="48"/>
      <c r="E342" s="48"/>
      <c r="F342" s="1"/>
      <c r="G342" s="1"/>
      <c r="H342" s="1"/>
    </row>
    <row r="343" spans="1:8" ht="15.75" customHeight="1">
      <c r="A343" s="47"/>
      <c r="B343" s="47"/>
      <c r="C343" s="48"/>
      <c r="D343" s="48"/>
      <c r="E343" s="48"/>
      <c r="F343" s="1"/>
      <c r="G343" s="1"/>
      <c r="H343" s="1"/>
    </row>
    <row r="344" spans="1:8" ht="15.75" customHeight="1">
      <c r="A344" s="47"/>
      <c r="B344" s="47"/>
      <c r="C344" s="48"/>
      <c r="D344" s="48"/>
      <c r="E344" s="48"/>
      <c r="F344" s="1"/>
      <c r="G344" s="1"/>
      <c r="H344" s="1"/>
    </row>
    <row r="345" spans="1:8" ht="15.75" customHeight="1">
      <c r="A345" s="47"/>
      <c r="B345" s="47"/>
      <c r="C345" s="48"/>
      <c r="D345" s="48"/>
      <c r="E345" s="48"/>
      <c r="F345" s="1"/>
      <c r="G345" s="1"/>
      <c r="H345" s="1"/>
    </row>
    <row r="346" spans="1:8" ht="15.75" customHeight="1">
      <c r="A346" s="47"/>
      <c r="B346" s="47"/>
      <c r="C346" s="48"/>
      <c r="D346" s="48"/>
      <c r="E346" s="48"/>
      <c r="F346" s="1"/>
      <c r="G346" s="1"/>
      <c r="H346" s="1"/>
    </row>
    <row r="347" spans="1:8" ht="15.75" customHeight="1">
      <c r="A347" s="47"/>
      <c r="B347" s="47"/>
      <c r="C347" s="48"/>
      <c r="D347" s="48"/>
      <c r="E347" s="48"/>
      <c r="F347" s="1"/>
      <c r="G347" s="1"/>
      <c r="H347" s="1"/>
    </row>
    <row r="348" spans="1:8" ht="15.75" customHeight="1">
      <c r="A348" s="47"/>
      <c r="B348" s="47"/>
      <c r="C348" s="48"/>
      <c r="D348" s="48"/>
      <c r="E348" s="48"/>
      <c r="F348" s="1"/>
      <c r="G348" s="1"/>
      <c r="H348" s="1"/>
    </row>
    <row r="349" spans="1:8" ht="15.75" customHeight="1">
      <c r="A349" s="47"/>
      <c r="B349" s="47"/>
      <c r="C349" s="48"/>
      <c r="D349" s="48"/>
      <c r="E349" s="48"/>
      <c r="F349" s="1"/>
      <c r="G349" s="1"/>
      <c r="H349" s="1"/>
    </row>
    <row r="350" spans="1:8" ht="15.75" customHeight="1">
      <c r="A350" s="47"/>
      <c r="B350" s="47"/>
      <c r="C350" s="48"/>
      <c r="D350" s="48"/>
      <c r="E350" s="48"/>
      <c r="F350" s="1"/>
      <c r="G350" s="1"/>
      <c r="H350" s="1"/>
    </row>
    <row r="351" spans="1:8" ht="15.75" customHeight="1">
      <c r="A351" s="47"/>
      <c r="B351" s="47"/>
      <c r="C351" s="48"/>
      <c r="D351" s="48"/>
      <c r="E351" s="48"/>
      <c r="F351" s="1"/>
      <c r="G351" s="1"/>
      <c r="H351" s="1"/>
    </row>
    <row r="352" spans="1:8" ht="15.75" customHeight="1">
      <c r="A352" s="47"/>
      <c r="B352" s="47"/>
      <c r="C352" s="48"/>
      <c r="D352" s="48"/>
      <c r="E352" s="48"/>
      <c r="F352" s="1"/>
      <c r="G352" s="1"/>
      <c r="H352" s="1"/>
    </row>
    <row r="353" spans="1:8" ht="15.75" customHeight="1">
      <c r="A353" s="47"/>
      <c r="B353" s="47"/>
      <c r="C353" s="48"/>
      <c r="D353" s="48"/>
      <c r="E353" s="48"/>
      <c r="F353" s="1"/>
      <c r="G353" s="1"/>
      <c r="H353" s="1"/>
    </row>
    <row r="354" spans="1:8" ht="15.75" customHeight="1">
      <c r="A354" s="47"/>
      <c r="B354" s="47"/>
      <c r="C354" s="48"/>
      <c r="D354" s="48"/>
      <c r="E354" s="48"/>
      <c r="F354" s="1"/>
      <c r="G354" s="1"/>
      <c r="H354" s="1"/>
    </row>
    <row r="355" spans="1:8" ht="15.75" customHeight="1">
      <c r="A355" s="47"/>
      <c r="B355" s="47"/>
      <c r="C355" s="48"/>
      <c r="D355" s="48"/>
      <c r="E355" s="48"/>
      <c r="F355" s="1"/>
      <c r="G355" s="1"/>
      <c r="H355" s="1"/>
    </row>
    <row r="356" spans="1:8" ht="15.75" customHeight="1">
      <c r="A356" s="47"/>
      <c r="B356" s="47"/>
      <c r="C356" s="48"/>
      <c r="D356" s="48"/>
      <c r="E356" s="48"/>
      <c r="F356" s="1"/>
      <c r="G356" s="1"/>
      <c r="H356" s="1"/>
    </row>
    <row r="357" spans="1:8" ht="15.75" customHeight="1">
      <c r="A357" s="47"/>
      <c r="B357" s="47"/>
      <c r="C357" s="48"/>
      <c r="D357" s="48"/>
      <c r="E357" s="48"/>
      <c r="F357" s="1"/>
      <c r="G357" s="1"/>
      <c r="H357" s="1"/>
    </row>
    <row r="358" spans="1:8" ht="15.75" customHeight="1">
      <c r="A358" s="47"/>
      <c r="B358" s="47"/>
      <c r="C358" s="48"/>
      <c r="D358" s="48"/>
      <c r="E358" s="48"/>
      <c r="F358" s="1"/>
      <c r="G358" s="1"/>
      <c r="H358" s="1"/>
    </row>
    <row r="359" spans="1:8" ht="15.75" customHeight="1">
      <c r="A359" s="47"/>
      <c r="B359" s="47"/>
      <c r="C359" s="48"/>
      <c r="D359" s="48"/>
      <c r="E359" s="48"/>
      <c r="F359" s="1"/>
      <c r="G359" s="1"/>
      <c r="H359" s="1"/>
    </row>
    <row r="360" spans="1:8" ht="15.75" customHeight="1">
      <c r="A360" s="47"/>
      <c r="B360" s="47"/>
      <c r="C360" s="48"/>
      <c r="D360" s="48"/>
      <c r="E360" s="48"/>
      <c r="F360" s="1"/>
      <c r="G360" s="1"/>
      <c r="H360" s="1"/>
    </row>
    <row r="361" spans="1:8" ht="15.75" customHeight="1">
      <c r="A361" s="47"/>
      <c r="B361" s="47"/>
      <c r="C361" s="48"/>
      <c r="D361" s="48"/>
      <c r="E361" s="48"/>
      <c r="F361" s="1"/>
      <c r="G361" s="1"/>
      <c r="H361" s="1"/>
    </row>
    <row r="362" spans="1:8" ht="15.75" customHeight="1">
      <c r="A362" s="47"/>
      <c r="B362" s="47"/>
      <c r="C362" s="48"/>
      <c r="D362" s="48"/>
      <c r="E362" s="48"/>
      <c r="F362" s="1"/>
      <c r="G362" s="1"/>
      <c r="H362" s="1"/>
    </row>
    <row r="363" spans="1:8" ht="15.75" customHeight="1">
      <c r="A363" s="47"/>
      <c r="B363" s="47"/>
      <c r="C363" s="48"/>
      <c r="D363" s="48"/>
      <c r="E363" s="48"/>
      <c r="F363" s="1"/>
      <c r="G363" s="1"/>
      <c r="H363" s="1"/>
    </row>
    <row r="364" spans="1:8" ht="15.75" customHeight="1">
      <c r="A364" s="47"/>
      <c r="B364" s="47"/>
      <c r="C364" s="48"/>
      <c r="D364" s="48"/>
      <c r="E364" s="48"/>
      <c r="F364" s="1"/>
      <c r="G364" s="1"/>
      <c r="H364" s="1"/>
    </row>
    <row r="365" spans="1:8" ht="15.75" customHeight="1">
      <c r="A365" s="47"/>
      <c r="B365" s="47"/>
      <c r="C365" s="48"/>
      <c r="D365" s="48"/>
      <c r="E365" s="48"/>
      <c r="F365" s="1"/>
      <c r="G365" s="1"/>
      <c r="H365" s="1"/>
    </row>
    <row r="366" spans="1:8" ht="15.75" customHeight="1">
      <c r="A366" s="47"/>
      <c r="B366" s="47"/>
      <c r="C366" s="48"/>
      <c r="D366" s="48"/>
      <c r="E366" s="48"/>
      <c r="F366" s="1"/>
      <c r="G366" s="1"/>
      <c r="H366" s="1"/>
    </row>
    <row r="367" spans="1:8" ht="15.75" customHeight="1">
      <c r="A367" s="47"/>
      <c r="B367" s="47"/>
      <c r="C367" s="48"/>
      <c r="D367" s="48"/>
      <c r="E367" s="48"/>
      <c r="F367" s="1"/>
      <c r="G367" s="1"/>
      <c r="H367" s="1"/>
    </row>
    <row r="368" spans="1:8" ht="15.75" customHeight="1">
      <c r="A368" s="47"/>
      <c r="B368" s="47"/>
      <c r="C368" s="48"/>
      <c r="D368" s="48"/>
      <c r="E368" s="48"/>
      <c r="F368" s="1"/>
      <c r="G368" s="1"/>
      <c r="H368" s="1"/>
    </row>
    <row r="369" spans="1:8" ht="15.75" customHeight="1">
      <c r="A369" s="47"/>
      <c r="B369" s="47"/>
      <c r="C369" s="48"/>
      <c r="D369" s="48"/>
      <c r="E369" s="48"/>
      <c r="F369" s="1"/>
      <c r="G369" s="1"/>
      <c r="H369" s="1"/>
    </row>
    <row r="370" spans="1:8" ht="15.75" customHeight="1">
      <c r="A370" s="47"/>
      <c r="B370" s="47"/>
      <c r="C370" s="48"/>
      <c r="D370" s="48"/>
      <c r="E370" s="48"/>
      <c r="F370" s="1"/>
      <c r="G370" s="1"/>
      <c r="H370" s="1"/>
    </row>
    <row r="371" spans="1:8" ht="15.75" customHeight="1">
      <c r="A371" s="47"/>
      <c r="B371" s="47"/>
      <c r="C371" s="48"/>
      <c r="D371" s="48"/>
      <c r="E371" s="48"/>
      <c r="F371" s="1"/>
      <c r="G371" s="1"/>
      <c r="H371" s="1"/>
    </row>
    <row r="372" spans="1:8" ht="15.75" customHeight="1">
      <c r="A372" s="47"/>
      <c r="B372" s="47"/>
      <c r="C372" s="48"/>
      <c r="D372" s="48"/>
      <c r="E372" s="48"/>
      <c r="F372" s="1"/>
      <c r="G372" s="1"/>
      <c r="H372" s="1"/>
    </row>
    <row r="373" spans="1:8" ht="15.75" customHeight="1">
      <c r="A373" s="47"/>
      <c r="B373" s="47"/>
      <c r="C373" s="48"/>
      <c r="D373" s="48"/>
      <c r="E373" s="48"/>
      <c r="F373" s="1"/>
      <c r="G373" s="1"/>
      <c r="H373" s="1"/>
    </row>
    <row r="374" spans="1:8" ht="15.75" customHeight="1">
      <c r="A374" s="47"/>
      <c r="B374" s="47"/>
      <c r="C374" s="48"/>
      <c r="D374" s="48"/>
      <c r="E374" s="48"/>
      <c r="F374" s="1"/>
      <c r="G374" s="1"/>
      <c r="H374" s="1"/>
    </row>
    <row r="375" spans="1:8" ht="15.75" customHeight="1">
      <c r="A375" s="47"/>
      <c r="B375" s="47"/>
      <c r="C375" s="48"/>
      <c r="D375" s="48"/>
      <c r="E375" s="48"/>
      <c r="F375" s="1"/>
      <c r="G375" s="1"/>
      <c r="H375" s="1"/>
    </row>
    <row r="376" spans="1:8" ht="15.75" customHeight="1">
      <c r="A376" s="47"/>
      <c r="B376" s="47"/>
      <c r="C376" s="48"/>
      <c r="D376" s="48"/>
      <c r="E376" s="48"/>
      <c r="F376" s="1"/>
      <c r="G376" s="1"/>
      <c r="H376" s="1"/>
    </row>
    <row r="377" spans="1:8" ht="15.75" customHeight="1">
      <c r="A377" s="47"/>
      <c r="B377" s="47"/>
      <c r="C377" s="48"/>
      <c r="D377" s="48"/>
      <c r="E377" s="48"/>
      <c r="F377" s="1"/>
      <c r="G377" s="1"/>
      <c r="H377" s="1"/>
    </row>
    <row r="378" spans="1:8" ht="15.75" customHeight="1">
      <c r="A378" s="47"/>
      <c r="B378" s="47"/>
      <c r="C378" s="48"/>
      <c r="D378" s="48"/>
      <c r="E378" s="48"/>
      <c r="F378" s="1"/>
      <c r="G378" s="1"/>
      <c r="H378" s="1"/>
    </row>
    <row r="379" spans="1:8" ht="15.75" customHeight="1">
      <c r="A379" s="47"/>
      <c r="B379" s="47"/>
      <c r="C379" s="48"/>
      <c r="D379" s="48"/>
      <c r="E379" s="48"/>
      <c r="F379" s="1"/>
      <c r="G379" s="1"/>
      <c r="H379" s="1"/>
    </row>
    <row r="380" spans="1:8" ht="15.75" customHeight="1">
      <c r="A380" s="47"/>
      <c r="B380" s="47"/>
      <c r="C380" s="48"/>
      <c r="D380" s="48"/>
      <c r="E380" s="48"/>
      <c r="F380" s="1"/>
      <c r="G380" s="1"/>
      <c r="H380" s="1"/>
    </row>
    <row r="381" spans="1:8" ht="15.75" customHeight="1">
      <c r="A381" s="47"/>
      <c r="B381" s="47"/>
      <c r="C381" s="48"/>
      <c r="D381" s="48"/>
      <c r="E381" s="48"/>
      <c r="F381" s="1"/>
      <c r="G381" s="1"/>
      <c r="H381" s="1"/>
    </row>
    <row r="382" spans="1:8" ht="15.75" customHeight="1">
      <c r="A382" s="47"/>
      <c r="B382" s="47"/>
      <c r="C382" s="48"/>
      <c r="D382" s="48"/>
      <c r="E382" s="48"/>
      <c r="F382" s="1"/>
      <c r="G382" s="1"/>
      <c r="H382" s="1"/>
    </row>
    <row r="383" spans="1:8" ht="15.75" customHeight="1">
      <c r="A383" s="47"/>
      <c r="B383" s="47"/>
      <c r="C383" s="48"/>
      <c r="D383" s="48"/>
      <c r="E383" s="48"/>
      <c r="F383" s="1"/>
      <c r="G383" s="1"/>
      <c r="H383" s="1"/>
    </row>
    <row r="384" spans="1:8" ht="15.75" customHeight="1">
      <c r="A384" s="47"/>
      <c r="B384" s="47"/>
      <c r="C384" s="48"/>
      <c r="D384" s="48"/>
      <c r="E384" s="48"/>
      <c r="F384" s="1"/>
      <c r="G384" s="1"/>
      <c r="H384" s="1"/>
    </row>
    <row r="385" spans="1:8" ht="15.75" customHeight="1">
      <c r="A385" s="47"/>
      <c r="B385" s="47"/>
      <c r="C385" s="48"/>
      <c r="D385" s="48"/>
      <c r="E385" s="48"/>
      <c r="F385" s="1"/>
      <c r="G385" s="1"/>
      <c r="H385" s="1"/>
    </row>
    <row r="386" spans="1:8" ht="15.75" customHeight="1">
      <c r="A386" s="47"/>
      <c r="B386" s="47"/>
      <c r="C386" s="48"/>
      <c r="D386" s="48"/>
      <c r="E386" s="48"/>
      <c r="F386" s="1"/>
      <c r="G386" s="1"/>
      <c r="H386" s="1"/>
    </row>
    <row r="387" spans="1:8" ht="15.75" customHeight="1">
      <c r="A387" s="47"/>
      <c r="B387" s="47"/>
      <c r="C387" s="48"/>
      <c r="D387" s="48"/>
      <c r="E387" s="48"/>
      <c r="F387" s="1"/>
      <c r="G387" s="1"/>
      <c r="H387" s="1"/>
    </row>
    <row r="388" spans="1:8" ht="15.75" customHeight="1">
      <c r="A388" s="47"/>
      <c r="B388" s="47"/>
      <c r="C388" s="48"/>
      <c r="D388" s="48"/>
      <c r="E388" s="48"/>
      <c r="F388" s="1"/>
      <c r="G388" s="1"/>
      <c r="H388" s="1"/>
    </row>
    <row r="389" spans="1:8" ht="15.75" customHeight="1">
      <c r="A389" s="47"/>
      <c r="B389" s="47"/>
      <c r="C389" s="48"/>
      <c r="D389" s="48"/>
      <c r="E389" s="48"/>
      <c r="F389" s="1"/>
      <c r="G389" s="1"/>
      <c r="H389" s="1"/>
    </row>
    <row r="390" spans="1:8" ht="15.75" customHeight="1">
      <c r="A390" s="47"/>
      <c r="B390" s="47"/>
      <c r="C390" s="48"/>
      <c r="D390" s="48"/>
      <c r="E390" s="48"/>
      <c r="F390" s="1"/>
      <c r="G390" s="1"/>
      <c r="H390" s="1"/>
    </row>
    <row r="391" spans="1:8" ht="15.75" customHeight="1">
      <c r="A391" s="47"/>
      <c r="B391" s="47"/>
      <c r="C391" s="48"/>
      <c r="D391" s="48"/>
      <c r="E391" s="48"/>
      <c r="F391" s="1"/>
      <c r="G391" s="1"/>
      <c r="H391" s="1"/>
    </row>
    <row r="392" spans="1:8" ht="15.75" customHeight="1">
      <c r="A392" s="47"/>
      <c r="B392" s="47"/>
      <c r="C392" s="48"/>
      <c r="D392" s="48"/>
      <c r="E392" s="48"/>
      <c r="F392" s="1"/>
      <c r="G392" s="1"/>
      <c r="H392" s="1"/>
    </row>
    <row r="393" spans="1:8" ht="15.75" customHeight="1">
      <c r="A393" s="47"/>
      <c r="B393" s="47"/>
      <c r="C393" s="48"/>
      <c r="D393" s="48"/>
      <c r="E393" s="48"/>
      <c r="F393" s="1"/>
      <c r="G393" s="1"/>
      <c r="H393" s="1"/>
    </row>
    <row r="394" spans="1:8" ht="15.75" customHeight="1">
      <c r="A394" s="47"/>
      <c r="B394" s="47"/>
      <c r="C394" s="48"/>
      <c r="D394" s="48"/>
      <c r="E394" s="48"/>
      <c r="F394" s="1"/>
      <c r="G394" s="1"/>
      <c r="H394" s="1"/>
    </row>
    <row r="395" spans="1:8" ht="15.75" customHeight="1">
      <c r="A395" s="47"/>
      <c r="B395" s="47"/>
      <c r="C395" s="48"/>
      <c r="D395" s="48"/>
      <c r="E395" s="48"/>
      <c r="F395" s="1"/>
      <c r="G395" s="1"/>
      <c r="H395" s="1"/>
    </row>
    <row r="396" spans="1:8" ht="15.75" customHeight="1">
      <c r="A396" s="47"/>
      <c r="B396" s="47"/>
      <c r="C396" s="48"/>
      <c r="D396" s="48"/>
      <c r="E396" s="48"/>
      <c r="F396" s="1"/>
      <c r="G396" s="1"/>
      <c r="H396" s="1"/>
    </row>
    <row r="397" spans="1:8" ht="15.75" customHeight="1">
      <c r="A397" s="47"/>
      <c r="B397" s="47"/>
      <c r="C397" s="48"/>
      <c r="D397" s="48"/>
      <c r="E397" s="48"/>
      <c r="F397" s="1"/>
      <c r="G397" s="1"/>
      <c r="H397" s="1"/>
    </row>
    <row r="398" spans="1:8" ht="15.75" customHeight="1">
      <c r="A398" s="47"/>
      <c r="B398" s="47"/>
      <c r="C398" s="48"/>
      <c r="D398" s="48"/>
      <c r="E398" s="48"/>
      <c r="F398" s="1"/>
      <c r="G398" s="1"/>
      <c r="H398" s="1"/>
    </row>
    <row r="399" spans="1:8" ht="15.75" customHeight="1">
      <c r="A399" s="47"/>
      <c r="B399" s="47"/>
      <c r="C399" s="48"/>
      <c r="D399" s="48"/>
      <c r="E399" s="48"/>
      <c r="F399" s="1"/>
      <c r="G399" s="1"/>
      <c r="H399" s="1"/>
    </row>
    <row r="400" spans="1:8" ht="15.75" customHeight="1">
      <c r="A400" s="47"/>
      <c r="B400" s="47"/>
      <c r="C400" s="48"/>
      <c r="D400" s="48"/>
      <c r="E400" s="48"/>
      <c r="F400" s="1"/>
      <c r="G400" s="1"/>
      <c r="H400" s="1"/>
    </row>
    <row r="401" spans="1:8" ht="15.75" customHeight="1">
      <c r="A401" s="47"/>
      <c r="B401" s="47"/>
      <c r="C401" s="48"/>
      <c r="D401" s="48"/>
      <c r="E401" s="48"/>
      <c r="F401" s="1"/>
      <c r="G401" s="1"/>
      <c r="H401" s="1"/>
    </row>
    <row r="402" spans="1:8" ht="15.75" customHeight="1">
      <c r="A402" s="47"/>
      <c r="B402" s="47"/>
      <c r="C402" s="48"/>
      <c r="D402" s="48"/>
      <c r="E402" s="48"/>
      <c r="F402" s="1"/>
      <c r="G402" s="1"/>
      <c r="H402" s="1"/>
    </row>
    <row r="403" spans="1:8" ht="15.75" customHeight="1">
      <c r="A403" s="47"/>
      <c r="B403" s="47"/>
      <c r="C403" s="48"/>
      <c r="D403" s="48"/>
      <c r="E403" s="48"/>
      <c r="F403" s="1"/>
      <c r="G403" s="1"/>
      <c r="H403" s="1"/>
    </row>
    <row r="404" spans="1:8" ht="15.75" customHeight="1">
      <c r="A404" s="47"/>
      <c r="B404" s="47"/>
      <c r="C404" s="48"/>
      <c r="D404" s="48"/>
      <c r="E404" s="48"/>
      <c r="F404" s="1"/>
      <c r="G404" s="1"/>
      <c r="H404" s="1"/>
    </row>
    <row r="405" spans="1:8" ht="15.75" customHeight="1">
      <c r="A405" s="47"/>
      <c r="B405" s="47"/>
      <c r="C405" s="48"/>
      <c r="D405" s="48"/>
      <c r="E405" s="48"/>
      <c r="F405" s="1"/>
      <c r="G405" s="1"/>
      <c r="H405" s="1"/>
    </row>
    <row r="406" spans="1:8" ht="15.75" customHeight="1">
      <c r="A406" s="47"/>
      <c r="B406" s="47"/>
      <c r="C406" s="48"/>
      <c r="D406" s="48"/>
      <c r="E406" s="48"/>
      <c r="F406" s="1"/>
      <c r="G406" s="1"/>
      <c r="H406" s="1"/>
    </row>
    <row r="407" spans="1:8" ht="15.75" customHeight="1">
      <c r="A407" s="47"/>
      <c r="B407" s="47"/>
      <c r="C407" s="48"/>
      <c r="D407" s="48"/>
      <c r="E407" s="48"/>
      <c r="F407" s="1"/>
      <c r="G407" s="1"/>
      <c r="H407" s="1"/>
    </row>
    <row r="408" spans="1:8" ht="15.75" customHeight="1">
      <c r="A408" s="47"/>
      <c r="B408" s="47"/>
      <c r="C408" s="48"/>
      <c r="D408" s="48"/>
      <c r="E408" s="48"/>
      <c r="F408" s="1"/>
      <c r="G408" s="1"/>
      <c r="H408" s="1"/>
    </row>
    <row r="409" spans="1:8" ht="15.75" customHeight="1">
      <c r="A409" s="47"/>
      <c r="B409" s="47"/>
      <c r="C409" s="48"/>
      <c r="D409" s="48"/>
      <c r="E409" s="48"/>
      <c r="F409" s="1"/>
      <c r="G409" s="1"/>
      <c r="H409" s="1"/>
    </row>
    <row r="410" spans="1:8" ht="15.75" customHeight="1">
      <c r="A410" s="47"/>
      <c r="B410" s="47"/>
      <c r="C410" s="48"/>
      <c r="D410" s="48"/>
      <c r="E410" s="48"/>
      <c r="F410" s="1"/>
      <c r="G410" s="1"/>
      <c r="H410" s="1"/>
    </row>
    <row r="411" spans="1:8" ht="15.75" customHeight="1">
      <c r="A411" s="47"/>
      <c r="B411" s="47"/>
      <c r="C411" s="48"/>
      <c r="D411" s="48"/>
      <c r="E411" s="48"/>
      <c r="F411" s="1"/>
      <c r="G411" s="1"/>
      <c r="H411" s="1"/>
    </row>
    <row r="412" spans="1:8" ht="15.75" customHeight="1">
      <c r="A412" s="47"/>
      <c r="B412" s="47"/>
      <c r="C412" s="48"/>
      <c r="D412" s="48"/>
      <c r="E412" s="48"/>
      <c r="F412" s="1"/>
      <c r="G412" s="1"/>
      <c r="H412" s="1"/>
    </row>
    <row r="413" spans="1:8" ht="15.75" customHeight="1">
      <c r="A413" s="47"/>
      <c r="B413" s="47"/>
      <c r="C413" s="48"/>
      <c r="D413" s="48"/>
      <c r="E413" s="48"/>
      <c r="F413" s="1"/>
      <c r="G413" s="1"/>
      <c r="H413" s="1"/>
    </row>
    <row r="414" spans="1:8" ht="15.75" customHeight="1">
      <c r="A414" s="47"/>
      <c r="B414" s="47"/>
      <c r="C414" s="48"/>
      <c r="D414" s="48"/>
      <c r="E414" s="48"/>
      <c r="F414" s="1"/>
      <c r="G414" s="1"/>
      <c r="H414" s="1"/>
    </row>
    <row r="415" spans="1:8" ht="15.75" customHeight="1">
      <c r="A415" s="47"/>
      <c r="B415" s="47"/>
      <c r="C415" s="48"/>
      <c r="D415" s="48"/>
      <c r="E415" s="48"/>
      <c r="F415" s="1"/>
      <c r="G415" s="1"/>
      <c r="H415" s="1"/>
    </row>
    <row r="416" spans="1:8" ht="15.75" customHeight="1">
      <c r="A416" s="47"/>
      <c r="B416" s="47"/>
      <c r="C416" s="48"/>
      <c r="D416" s="48"/>
      <c r="E416" s="48"/>
      <c r="F416" s="1"/>
      <c r="G416" s="1"/>
      <c r="H416" s="1"/>
    </row>
    <row r="417" spans="1:8" ht="15.75" customHeight="1">
      <c r="A417" s="47"/>
      <c r="B417" s="47"/>
      <c r="C417" s="48"/>
      <c r="D417" s="48"/>
      <c r="E417" s="48"/>
      <c r="F417" s="1"/>
      <c r="G417" s="1"/>
      <c r="H417" s="1"/>
    </row>
    <row r="418" spans="1:8" ht="15.75" customHeight="1">
      <c r="A418" s="47"/>
      <c r="B418" s="47"/>
      <c r="C418" s="48"/>
      <c r="D418" s="48"/>
      <c r="E418" s="48"/>
      <c r="F418" s="1"/>
      <c r="G418" s="1"/>
      <c r="H418" s="1"/>
    </row>
    <row r="419" spans="1:8" ht="15.75" customHeight="1">
      <c r="A419" s="47"/>
      <c r="B419" s="47"/>
      <c r="C419" s="48"/>
      <c r="D419" s="48"/>
      <c r="E419" s="48"/>
      <c r="F419" s="1"/>
      <c r="G419" s="1"/>
      <c r="H419" s="1"/>
    </row>
    <row r="420" spans="1:8" ht="15.75" customHeight="1">
      <c r="A420" s="47"/>
      <c r="B420" s="47"/>
      <c r="C420" s="48"/>
      <c r="D420" s="48"/>
      <c r="E420" s="48"/>
      <c r="F420" s="1"/>
      <c r="G420" s="1"/>
      <c r="H420" s="1"/>
    </row>
    <row r="421" spans="1:8" ht="15.75" customHeight="1">
      <c r="A421" s="47"/>
      <c r="B421" s="47"/>
      <c r="C421" s="48"/>
      <c r="D421" s="48"/>
      <c r="E421" s="48"/>
      <c r="F421" s="1"/>
      <c r="G421" s="1"/>
      <c r="H421" s="1"/>
    </row>
    <row r="422" spans="1:8" ht="15.75" customHeight="1">
      <c r="A422" s="47"/>
      <c r="B422" s="47"/>
      <c r="C422" s="48"/>
      <c r="D422" s="48"/>
      <c r="E422" s="48"/>
      <c r="F422" s="1"/>
      <c r="G422" s="1"/>
      <c r="H422" s="1"/>
    </row>
    <row r="423" spans="1:8" ht="15.75" customHeight="1">
      <c r="A423" s="47"/>
      <c r="B423" s="47"/>
      <c r="C423" s="48"/>
      <c r="D423" s="48"/>
      <c r="E423" s="48"/>
      <c r="F423" s="1"/>
      <c r="G423" s="1"/>
      <c r="H423" s="1"/>
    </row>
    <row r="424" spans="1:8" ht="15.75" customHeight="1">
      <c r="A424" s="47"/>
      <c r="B424" s="47"/>
      <c r="C424" s="48"/>
      <c r="D424" s="48"/>
      <c r="E424" s="48"/>
      <c r="F424" s="1"/>
      <c r="G424" s="1"/>
      <c r="H424" s="1"/>
    </row>
    <row r="425" spans="1:8" ht="15.75" customHeight="1">
      <c r="A425" s="47"/>
      <c r="B425" s="47"/>
      <c r="C425" s="48"/>
      <c r="D425" s="48"/>
      <c r="E425" s="48"/>
      <c r="F425" s="1"/>
      <c r="G425" s="1"/>
      <c r="H425" s="1"/>
    </row>
    <row r="426" spans="1:8" ht="15.75" customHeight="1">
      <c r="A426" s="47"/>
      <c r="B426" s="47"/>
      <c r="C426" s="48"/>
      <c r="D426" s="48"/>
      <c r="E426" s="48"/>
      <c r="F426" s="1"/>
      <c r="G426" s="1"/>
      <c r="H426" s="1"/>
    </row>
    <row r="427" spans="1:8" ht="15.75" customHeight="1">
      <c r="A427" s="47"/>
      <c r="B427" s="47"/>
      <c r="C427" s="48"/>
      <c r="D427" s="48"/>
      <c r="E427" s="48"/>
      <c r="F427" s="1"/>
      <c r="G427" s="1"/>
      <c r="H427" s="1"/>
    </row>
    <row r="428" spans="1:8" ht="15.75" customHeight="1">
      <c r="A428" s="47"/>
      <c r="B428" s="47"/>
      <c r="C428" s="48"/>
      <c r="D428" s="48"/>
      <c r="E428" s="48"/>
      <c r="F428" s="1"/>
      <c r="G428" s="1"/>
      <c r="H428" s="1"/>
    </row>
    <row r="429" spans="1:8" ht="15.75" customHeight="1">
      <c r="A429" s="47"/>
      <c r="B429" s="47"/>
      <c r="C429" s="48"/>
      <c r="D429" s="48"/>
      <c r="E429" s="48"/>
      <c r="F429" s="1"/>
      <c r="G429" s="1"/>
      <c r="H429" s="1"/>
    </row>
    <row r="430" spans="1:8" ht="15.75" customHeight="1">
      <c r="A430" s="47"/>
      <c r="B430" s="47"/>
      <c r="C430" s="48"/>
      <c r="D430" s="48"/>
      <c r="E430" s="48"/>
      <c r="F430" s="1"/>
      <c r="G430" s="1"/>
      <c r="H430" s="1"/>
    </row>
    <row r="431" spans="1:8" ht="15.75" customHeight="1">
      <c r="A431" s="47"/>
      <c r="B431" s="47"/>
      <c r="C431" s="48"/>
      <c r="D431" s="48"/>
      <c r="E431" s="48"/>
      <c r="F431" s="1"/>
      <c r="G431" s="1"/>
      <c r="H431" s="1"/>
    </row>
    <row r="432" spans="1:8" ht="15.75" customHeight="1">
      <c r="A432" s="47"/>
      <c r="B432" s="47"/>
      <c r="C432" s="48"/>
      <c r="D432" s="48"/>
      <c r="E432" s="48"/>
      <c r="F432" s="1"/>
      <c r="G432" s="1"/>
      <c r="H432" s="1"/>
    </row>
    <row r="433" spans="1:8" ht="15.75" customHeight="1">
      <c r="A433" s="47"/>
      <c r="B433" s="47"/>
      <c r="C433" s="48"/>
      <c r="D433" s="48"/>
      <c r="E433" s="48"/>
      <c r="F433" s="1"/>
      <c r="G433" s="1"/>
      <c r="H433" s="1"/>
    </row>
    <row r="434" spans="1:8" ht="15.75" customHeight="1">
      <c r="A434" s="47"/>
      <c r="B434" s="47"/>
      <c r="C434" s="48"/>
      <c r="D434" s="48"/>
      <c r="E434" s="48"/>
      <c r="F434" s="1"/>
      <c r="G434" s="1"/>
      <c r="H434" s="1"/>
    </row>
    <row r="435" spans="1:8" ht="15.75" customHeight="1">
      <c r="A435" s="47"/>
      <c r="B435" s="47"/>
      <c r="C435" s="48"/>
      <c r="D435" s="48"/>
      <c r="E435" s="48"/>
      <c r="F435" s="1"/>
      <c r="G435" s="1"/>
      <c r="H435" s="1"/>
    </row>
    <row r="436" spans="1:8" ht="15.75" customHeight="1">
      <c r="A436" s="47"/>
      <c r="B436" s="47"/>
      <c r="C436" s="48"/>
      <c r="D436" s="48"/>
      <c r="E436" s="48"/>
      <c r="F436" s="1"/>
      <c r="G436" s="1"/>
      <c r="H436" s="1"/>
    </row>
    <row r="437" spans="1:8" ht="15.75" customHeight="1">
      <c r="A437" s="47"/>
      <c r="B437" s="47"/>
      <c r="C437" s="48"/>
      <c r="D437" s="48"/>
      <c r="E437" s="48"/>
      <c r="F437" s="1"/>
      <c r="G437" s="1"/>
      <c r="H437" s="1"/>
    </row>
    <row r="438" spans="1:8" ht="15.75" customHeight="1">
      <c r="A438" s="47"/>
      <c r="B438" s="47"/>
      <c r="C438" s="48"/>
      <c r="D438" s="48"/>
      <c r="E438" s="48"/>
      <c r="F438" s="1"/>
      <c r="G438" s="1"/>
      <c r="H438" s="1"/>
    </row>
    <row r="439" spans="1:8" ht="15.75" customHeight="1">
      <c r="A439" s="47"/>
      <c r="B439" s="47"/>
      <c r="C439" s="48"/>
      <c r="D439" s="48"/>
      <c r="E439" s="48"/>
      <c r="F439" s="1"/>
      <c r="G439" s="1"/>
      <c r="H439" s="1"/>
    </row>
    <row r="440" spans="1:8" ht="15.75" customHeight="1">
      <c r="A440" s="47"/>
      <c r="B440" s="47"/>
      <c r="C440" s="48"/>
      <c r="D440" s="48"/>
      <c r="E440" s="48"/>
      <c r="F440" s="1"/>
      <c r="G440" s="1"/>
      <c r="H440" s="1"/>
    </row>
    <row r="441" spans="1:8" ht="15.75" customHeight="1">
      <c r="A441" s="47"/>
      <c r="B441" s="47"/>
      <c r="C441" s="48"/>
      <c r="D441" s="48"/>
      <c r="E441" s="48"/>
      <c r="F441" s="1"/>
      <c r="G441" s="1"/>
      <c r="H441" s="1"/>
    </row>
    <row r="442" spans="1:8" ht="15.75" customHeight="1">
      <c r="A442" s="47"/>
      <c r="B442" s="47"/>
      <c r="C442" s="48"/>
      <c r="D442" s="48"/>
      <c r="E442" s="48"/>
      <c r="F442" s="1"/>
      <c r="G442" s="1"/>
      <c r="H442" s="1"/>
    </row>
    <row r="443" spans="1:8" ht="15.75" customHeight="1">
      <c r="A443" s="47"/>
      <c r="B443" s="47"/>
      <c r="C443" s="48"/>
      <c r="D443" s="48"/>
      <c r="E443" s="48"/>
      <c r="F443" s="1"/>
      <c r="G443" s="1"/>
      <c r="H443" s="1"/>
    </row>
    <row r="444" spans="1:8" ht="15.75" customHeight="1">
      <c r="A444" s="47"/>
      <c r="B444" s="47"/>
      <c r="C444" s="48"/>
      <c r="D444" s="48"/>
      <c r="E444" s="48"/>
      <c r="F444" s="1"/>
      <c r="G444" s="1"/>
      <c r="H444" s="1"/>
    </row>
    <row r="445" spans="1:8" ht="15.75" customHeight="1">
      <c r="A445" s="47"/>
      <c r="B445" s="47"/>
      <c r="C445" s="48"/>
      <c r="D445" s="48"/>
      <c r="E445" s="48"/>
      <c r="F445" s="1"/>
      <c r="G445" s="1"/>
      <c r="H445" s="1"/>
    </row>
    <row r="446" spans="1:8" ht="15.75" customHeight="1">
      <c r="A446" s="47"/>
      <c r="B446" s="47"/>
      <c r="C446" s="48"/>
      <c r="D446" s="48"/>
      <c r="E446" s="48"/>
      <c r="F446" s="1"/>
      <c r="G446" s="1"/>
      <c r="H446" s="1"/>
    </row>
    <row r="447" spans="1:8" ht="15.75" customHeight="1">
      <c r="A447" s="47"/>
      <c r="B447" s="47"/>
      <c r="C447" s="48"/>
      <c r="D447" s="48"/>
      <c r="E447" s="48"/>
      <c r="F447" s="1"/>
      <c r="G447" s="1"/>
      <c r="H447" s="1"/>
    </row>
    <row r="448" spans="1:8" ht="15.75" customHeight="1">
      <c r="A448" s="47"/>
      <c r="B448" s="47"/>
      <c r="C448" s="48"/>
      <c r="D448" s="48"/>
      <c r="E448" s="48"/>
      <c r="F448" s="1"/>
      <c r="G448" s="1"/>
      <c r="H448" s="1"/>
    </row>
    <row r="449" spans="1:8" ht="15.75" customHeight="1">
      <c r="A449" s="47"/>
      <c r="B449" s="47"/>
      <c r="C449" s="48"/>
      <c r="D449" s="48"/>
      <c r="E449" s="48"/>
      <c r="F449" s="1"/>
      <c r="G449" s="1"/>
      <c r="H449" s="1"/>
    </row>
    <row r="450" spans="1:8" ht="15.75" customHeight="1">
      <c r="A450" s="47"/>
      <c r="B450" s="47"/>
      <c r="C450" s="48"/>
      <c r="D450" s="48"/>
      <c r="E450" s="48"/>
      <c r="F450" s="1"/>
      <c r="G450" s="1"/>
      <c r="H450" s="1"/>
    </row>
    <row r="451" spans="1:8" ht="15.75" customHeight="1">
      <c r="A451" s="47"/>
      <c r="B451" s="47"/>
      <c r="C451" s="48"/>
      <c r="D451" s="48"/>
      <c r="E451" s="48"/>
      <c r="F451" s="1"/>
      <c r="G451" s="1"/>
      <c r="H451" s="1"/>
    </row>
    <row r="452" spans="1:8" ht="15.75" customHeight="1">
      <c r="A452" s="47"/>
      <c r="B452" s="47"/>
      <c r="C452" s="48"/>
      <c r="D452" s="48"/>
      <c r="E452" s="48"/>
      <c r="F452" s="1"/>
      <c r="G452" s="1"/>
      <c r="H452" s="1"/>
    </row>
    <row r="453" spans="1:8" ht="15.75" customHeight="1">
      <c r="A453" s="47"/>
      <c r="B453" s="47"/>
      <c r="C453" s="48"/>
      <c r="D453" s="48"/>
      <c r="E453" s="48"/>
      <c r="F453" s="1"/>
      <c r="G453" s="1"/>
      <c r="H453" s="1"/>
    </row>
    <row r="454" spans="1:8" ht="15.75" customHeight="1">
      <c r="A454" s="47"/>
      <c r="B454" s="47"/>
      <c r="C454" s="48"/>
      <c r="D454" s="48"/>
      <c r="E454" s="48"/>
      <c r="F454" s="1"/>
      <c r="G454" s="1"/>
      <c r="H454" s="1"/>
    </row>
    <row r="455" spans="1:8" ht="15.75" customHeight="1">
      <c r="A455" s="47"/>
      <c r="B455" s="47"/>
      <c r="C455" s="48"/>
      <c r="D455" s="48"/>
      <c r="E455" s="48"/>
      <c r="F455" s="1"/>
      <c r="G455" s="1"/>
      <c r="H455" s="1"/>
    </row>
    <row r="456" spans="1:8" ht="15.75" customHeight="1">
      <c r="A456" s="47"/>
      <c r="B456" s="47"/>
      <c r="C456" s="48"/>
      <c r="D456" s="48"/>
      <c r="E456" s="48"/>
      <c r="F456" s="1"/>
      <c r="G456" s="1"/>
      <c r="H456" s="1"/>
    </row>
    <row r="457" spans="1:8" ht="15.75" customHeight="1">
      <c r="A457" s="47"/>
      <c r="B457" s="47"/>
      <c r="C457" s="48"/>
      <c r="D457" s="48"/>
      <c r="E457" s="48"/>
      <c r="F457" s="1"/>
      <c r="G457" s="1"/>
      <c r="H457" s="1"/>
    </row>
    <row r="458" spans="1:8" ht="15.75" customHeight="1">
      <c r="A458" s="47"/>
      <c r="B458" s="47"/>
      <c r="C458" s="48"/>
      <c r="D458" s="48"/>
      <c r="E458" s="48"/>
      <c r="F458" s="1"/>
      <c r="G458" s="1"/>
      <c r="H458" s="1"/>
    </row>
    <row r="459" spans="1:8" ht="15.75" customHeight="1">
      <c r="A459" s="47"/>
      <c r="B459" s="47"/>
      <c r="C459" s="48"/>
      <c r="D459" s="48"/>
      <c r="E459" s="48"/>
      <c r="F459" s="1"/>
      <c r="G459" s="1"/>
      <c r="H459" s="1"/>
    </row>
    <row r="460" spans="1:8" ht="15.75" customHeight="1">
      <c r="A460" s="47"/>
      <c r="B460" s="47"/>
      <c r="C460" s="48"/>
      <c r="D460" s="48"/>
      <c r="E460" s="48"/>
      <c r="F460" s="1"/>
      <c r="G460" s="1"/>
      <c r="H460" s="1"/>
    </row>
    <row r="461" spans="1:8" ht="15.75" customHeight="1">
      <c r="A461" s="47"/>
      <c r="B461" s="47"/>
      <c r="C461" s="48"/>
      <c r="D461" s="48"/>
      <c r="E461" s="48"/>
      <c r="F461" s="1"/>
      <c r="G461" s="1"/>
      <c r="H461" s="1"/>
    </row>
    <row r="462" spans="1:8" ht="15.75" customHeight="1">
      <c r="A462" s="47"/>
      <c r="B462" s="47"/>
      <c r="C462" s="48"/>
      <c r="D462" s="48"/>
      <c r="E462" s="48"/>
      <c r="F462" s="1"/>
      <c r="G462" s="1"/>
      <c r="H462" s="1"/>
    </row>
    <row r="463" spans="1:8" ht="15.75" customHeight="1">
      <c r="A463" s="47"/>
      <c r="B463" s="47"/>
      <c r="C463" s="48"/>
      <c r="D463" s="48"/>
      <c r="E463" s="48"/>
      <c r="F463" s="1"/>
      <c r="G463" s="1"/>
      <c r="H463" s="1"/>
    </row>
    <row r="464" spans="1:8" ht="15.75" customHeight="1">
      <c r="A464" s="47"/>
      <c r="B464" s="47"/>
      <c r="C464" s="48"/>
      <c r="D464" s="48"/>
      <c r="E464" s="48"/>
      <c r="F464" s="1"/>
      <c r="G464" s="1"/>
      <c r="H464" s="1"/>
    </row>
    <row r="465" spans="1:8" ht="15.75" customHeight="1">
      <c r="A465" s="47"/>
      <c r="B465" s="47"/>
      <c r="C465" s="48"/>
      <c r="D465" s="48"/>
      <c r="E465" s="48"/>
      <c r="F465" s="1"/>
      <c r="G465" s="1"/>
      <c r="H465" s="1"/>
    </row>
    <row r="466" spans="1:8" ht="15.75" customHeight="1">
      <c r="A466" s="47"/>
      <c r="B466" s="47"/>
      <c r="C466" s="48"/>
      <c r="D466" s="48"/>
      <c r="E466" s="48"/>
      <c r="F466" s="1"/>
      <c r="G466" s="1"/>
      <c r="H466" s="1"/>
    </row>
    <row r="467" spans="1:8" ht="15.75" customHeight="1">
      <c r="A467" s="47"/>
      <c r="B467" s="47"/>
      <c r="C467" s="48"/>
      <c r="D467" s="48"/>
      <c r="E467" s="48"/>
      <c r="F467" s="1"/>
      <c r="G467" s="1"/>
      <c r="H467" s="1"/>
    </row>
    <row r="468" spans="1:8" ht="15.75" customHeight="1">
      <c r="A468" s="47"/>
      <c r="B468" s="47"/>
      <c r="C468" s="48"/>
      <c r="D468" s="48"/>
      <c r="E468" s="48"/>
      <c r="F468" s="1"/>
      <c r="G468" s="1"/>
      <c r="H468" s="1"/>
    </row>
    <row r="469" spans="1:8" ht="15.75" customHeight="1">
      <c r="A469" s="47"/>
      <c r="B469" s="47"/>
      <c r="C469" s="48"/>
      <c r="D469" s="48"/>
      <c r="E469" s="48"/>
      <c r="F469" s="1"/>
      <c r="G469" s="1"/>
      <c r="H469" s="1"/>
    </row>
    <row r="470" spans="1:8" ht="15.75" customHeight="1">
      <c r="A470" s="47"/>
      <c r="B470" s="47"/>
      <c r="C470" s="48"/>
      <c r="D470" s="48"/>
      <c r="E470" s="48"/>
      <c r="F470" s="1"/>
      <c r="G470" s="1"/>
      <c r="H470" s="1"/>
    </row>
    <row r="471" spans="1:8" ht="15.75" customHeight="1">
      <c r="A471" s="47"/>
      <c r="B471" s="47"/>
      <c r="C471" s="48"/>
      <c r="D471" s="48"/>
      <c r="E471" s="48"/>
      <c r="F471" s="1"/>
      <c r="G471" s="1"/>
      <c r="H471" s="1"/>
    </row>
    <row r="472" spans="1:8" ht="15.75" customHeight="1">
      <c r="A472" s="47"/>
      <c r="B472" s="47"/>
      <c r="C472" s="48"/>
      <c r="D472" s="48"/>
      <c r="E472" s="48"/>
      <c r="F472" s="1"/>
      <c r="G472" s="1"/>
      <c r="H472" s="1"/>
    </row>
    <row r="473" spans="1:8" ht="15.75" customHeight="1">
      <c r="A473" s="47"/>
      <c r="B473" s="47"/>
      <c r="C473" s="48"/>
      <c r="D473" s="48"/>
      <c r="E473" s="48"/>
      <c r="F473" s="1"/>
      <c r="G473" s="1"/>
      <c r="H473" s="1"/>
    </row>
    <row r="474" spans="1:8" ht="15.75" customHeight="1">
      <c r="A474" s="47"/>
      <c r="B474" s="47"/>
      <c r="C474" s="48"/>
      <c r="D474" s="48"/>
      <c r="E474" s="48"/>
      <c r="F474" s="1"/>
      <c r="G474" s="1"/>
      <c r="H474" s="1"/>
    </row>
    <row r="475" spans="1:8" ht="15.75" customHeight="1">
      <c r="A475" s="47"/>
      <c r="B475" s="47"/>
      <c r="C475" s="48"/>
      <c r="D475" s="48"/>
      <c r="E475" s="48"/>
      <c r="F475" s="1"/>
      <c r="G475" s="1"/>
      <c r="H475" s="1"/>
    </row>
    <row r="476" spans="1:8" ht="15.75" customHeight="1">
      <c r="A476" s="47"/>
      <c r="B476" s="47"/>
      <c r="C476" s="48"/>
      <c r="D476" s="48"/>
      <c r="E476" s="48"/>
      <c r="F476" s="1"/>
      <c r="G476" s="1"/>
      <c r="H476" s="1"/>
    </row>
    <row r="477" spans="1:8" ht="15.75" customHeight="1">
      <c r="A477" s="47"/>
      <c r="B477" s="47"/>
      <c r="C477" s="48"/>
      <c r="D477" s="48"/>
      <c r="E477" s="48"/>
      <c r="F477" s="1"/>
      <c r="G477" s="1"/>
      <c r="H477" s="1"/>
    </row>
    <row r="478" spans="1:8" ht="15.75" customHeight="1">
      <c r="A478" s="47"/>
      <c r="B478" s="47"/>
      <c r="C478" s="48"/>
      <c r="D478" s="48"/>
      <c r="E478" s="48"/>
      <c r="F478" s="1"/>
      <c r="G478" s="1"/>
      <c r="H478" s="1"/>
    </row>
    <row r="479" spans="1:8" ht="15.75" customHeight="1">
      <c r="A479" s="47"/>
      <c r="B479" s="47"/>
      <c r="C479" s="48"/>
      <c r="D479" s="48"/>
      <c r="E479" s="48"/>
      <c r="F479" s="1"/>
      <c r="G479" s="1"/>
      <c r="H479" s="1"/>
    </row>
    <row r="480" spans="1:8" ht="15.75" customHeight="1">
      <c r="A480" s="47"/>
      <c r="B480" s="47"/>
      <c r="C480" s="48"/>
      <c r="D480" s="48"/>
      <c r="E480" s="48"/>
      <c r="F480" s="1"/>
      <c r="G480" s="1"/>
      <c r="H480" s="1"/>
    </row>
    <row r="481" spans="1:8" ht="15.75" customHeight="1">
      <c r="A481" s="47"/>
      <c r="B481" s="47"/>
      <c r="C481" s="48"/>
      <c r="D481" s="48"/>
      <c r="E481" s="48"/>
      <c r="F481" s="1"/>
      <c r="G481" s="1"/>
      <c r="H481" s="1"/>
    </row>
    <row r="482" spans="1:8" ht="15.75" customHeight="1">
      <c r="A482" s="47"/>
      <c r="B482" s="47"/>
      <c r="C482" s="48"/>
      <c r="D482" s="48"/>
      <c r="E482" s="48"/>
      <c r="F482" s="1"/>
      <c r="G482" s="1"/>
      <c r="H482" s="1"/>
    </row>
    <row r="483" spans="1:8" ht="15.75" customHeight="1">
      <c r="A483" s="47"/>
      <c r="B483" s="47"/>
      <c r="C483" s="48"/>
      <c r="D483" s="48"/>
      <c r="E483" s="48"/>
      <c r="F483" s="1"/>
      <c r="G483" s="1"/>
      <c r="H483" s="1"/>
    </row>
    <row r="484" spans="1:8" ht="15.75" customHeight="1">
      <c r="A484" s="47"/>
      <c r="B484" s="47"/>
      <c r="C484" s="48"/>
      <c r="D484" s="48"/>
      <c r="E484" s="48"/>
      <c r="F484" s="1"/>
      <c r="G484" s="1"/>
      <c r="H484" s="1"/>
    </row>
    <row r="485" spans="1:8" ht="15.75" customHeight="1">
      <c r="A485" s="47"/>
      <c r="B485" s="47"/>
      <c r="C485" s="48"/>
      <c r="D485" s="48"/>
      <c r="E485" s="48"/>
      <c r="F485" s="1"/>
      <c r="G485" s="1"/>
      <c r="H485" s="1"/>
    </row>
    <row r="486" spans="1:8" ht="15.75" customHeight="1">
      <c r="A486" s="47"/>
      <c r="B486" s="47"/>
      <c r="C486" s="48"/>
      <c r="D486" s="48"/>
      <c r="E486" s="48"/>
      <c r="F486" s="1"/>
      <c r="G486" s="1"/>
      <c r="H486" s="1"/>
    </row>
    <row r="487" spans="1:8" ht="15.75" customHeight="1">
      <c r="A487" s="47"/>
      <c r="B487" s="47"/>
      <c r="C487" s="48"/>
      <c r="D487" s="48"/>
      <c r="E487" s="48"/>
      <c r="F487" s="1"/>
      <c r="G487" s="1"/>
      <c r="H487" s="1"/>
    </row>
    <row r="488" spans="1:8" ht="15.75" customHeight="1">
      <c r="A488" s="47"/>
      <c r="B488" s="47"/>
      <c r="C488" s="48"/>
      <c r="D488" s="48"/>
      <c r="E488" s="48"/>
      <c r="F488" s="1"/>
      <c r="G488" s="1"/>
      <c r="H488" s="1"/>
    </row>
    <row r="489" spans="1:8" ht="15.75" customHeight="1">
      <c r="A489" s="47"/>
      <c r="B489" s="47"/>
      <c r="C489" s="48"/>
      <c r="D489" s="48"/>
      <c r="E489" s="48"/>
      <c r="F489" s="1"/>
      <c r="G489" s="1"/>
      <c r="H489" s="1"/>
    </row>
    <row r="490" spans="1:8" ht="15.75" customHeight="1">
      <c r="A490" s="47"/>
      <c r="B490" s="47"/>
      <c r="C490" s="48"/>
      <c r="D490" s="48"/>
      <c r="E490" s="48"/>
      <c r="F490" s="1"/>
      <c r="G490" s="1"/>
      <c r="H490" s="1"/>
    </row>
    <row r="491" spans="1:8" ht="15.75" customHeight="1">
      <c r="A491" s="47"/>
      <c r="B491" s="47"/>
      <c r="C491" s="48"/>
      <c r="D491" s="48"/>
      <c r="E491" s="48"/>
      <c r="F491" s="1"/>
      <c r="G491" s="1"/>
      <c r="H491" s="1"/>
    </row>
    <row r="492" spans="1:8" ht="15.75" customHeight="1">
      <c r="A492" s="47"/>
      <c r="B492" s="47"/>
      <c r="C492" s="48"/>
      <c r="D492" s="48"/>
      <c r="E492" s="48"/>
      <c r="F492" s="1"/>
      <c r="G492" s="1"/>
      <c r="H492" s="1"/>
    </row>
    <row r="493" spans="1:8" ht="15.75" customHeight="1">
      <c r="A493" s="47"/>
      <c r="B493" s="47"/>
      <c r="C493" s="48"/>
      <c r="D493" s="48"/>
      <c r="E493" s="48"/>
      <c r="F493" s="1"/>
      <c r="G493" s="1"/>
      <c r="H493" s="1"/>
    </row>
    <row r="494" spans="1:8" ht="15.75" customHeight="1">
      <c r="A494" s="47"/>
      <c r="B494" s="47"/>
      <c r="C494" s="48"/>
      <c r="D494" s="48"/>
      <c r="E494" s="48"/>
      <c r="F494" s="1"/>
      <c r="G494" s="1"/>
      <c r="H494" s="1"/>
    </row>
    <row r="495" spans="1:8" ht="15.75" customHeight="1">
      <c r="A495" s="47"/>
      <c r="B495" s="47"/>
      <c r="C495" s="48"/>
      <c r="D495" s="48"/>
      <c r="E495" s="48"/>
      <c r="F495" s="1"/>
      <c r="G495" s="1"/>
      <c r="H495" s="1"/>
    </row>
    <row r="496" spans="1:8" ht="15.75" customHeight="1">
      <c r="A496" s="47"/>
      <c r="B496" s="47"/>
      <c r="C496" s="48"/>
      <c r="D496" s="48"/>
      <c r="E496" s="48"/>
      <c r="F496" s="1"/>
      <c r="G496" s="1"/>
      <c r="H496" s="1"/>
    </row>
    <row r="497" spans="1:8" ht="15.75" customHeight="1">
      <c r="A497" s="47"/>
      <c r="B497" s="47"/>
      <c r="C497" s="48"/>
      <c r="D497" s="48"/>
      <c r="E497" s="48"/>
      <c r="F497" s="1"/>
      <c r="G497" s="1"/>
      <c r="H497" s="1"/>
    </row>
    <row r="498" spans="1:8" ht="15.75" customHeight="1">
      <c r="A498" s="47"/>
      <c r="B498" s="47"/>
      <c r="C498" s="48"/>
      <c r="D498" s="48"/>
      <c r="E498" s="48"/>
      <c r="F498" s="1"/>
      <c r="G498" s="1"/>
      <c r="H498" s="1"/>
    </row>
    <row r="499" spans="1:8" ht="15.75" customHeight="1">
      <c r="A499" s="47"/>
      <c r="B499" s="47"/>
      <c r="C499" s="48"/>
      <c r="D499" s="48"/>
      <c r="E499" s="48"/>
      <c r="F499" s="1"/>
      <c r="G499" s="1"/>
      <c r="H499" s="1"/>
    </row>
    <row r="500" spans="1:8" ht="15.75" customHeight="1">
      <c r="A500" s="47"/>
      <c r="B500" s="47"/>
      <c r="C500" s="48"/>
      <c r="D500" s="48"/>
      <c r="E500" s="48"/>
      <c r="F500" s="1"/>
      <c r="G500" s="1"/>
      <c r="H500" s="1"/>
    </row>
    <row r="501" spans="1:8" ht="15.75" customHeight="1">
      <c r="A501" s="47"/>
      <c r="B501" s="47"/>
      <c r="C501" s="48"/>
      <c r="D501" s="48"/>
      <c r="E501" s="48"/>
      <c r="F501" s="1"/>
      <c r="G501" s="1"/>
      <c r="H501" s="1"/>
    </row>
    <row r="502" spans="1:8" ht="15.75" customHeight="1">
      <c r="A502" s="47"/>
      <c r="B502" s="47"/>
      <c r="C502" s="48"/>
      <c r="D502" s="48"/>
      <c r="E502" s="48"/>
      <c r="F502" s="1"/>
      <c r="G502" s="1"/>
      <c r="H502" s="1"/>
    </row>
    <row r="503" spans="1:8" ht="15.75" customHeight="1">
      <c r="A503" s="47"/>
      <c r="B503" s="47"/>
      <c r="C503" s="48"/>
      <c r="D503" s="48"/>
      <c r="E503" s="48"/>
      <c r="F503" s="1"/>
      <c r="G503" s="1"/>
      <c r="H503" s="1"/>
    </row>
    <row r="504" spans="1:8" ht="15.75" customHeight="1">
      <c r="A504" s="47"/>
      <c r="B504" s="47"/>
      <c r="C504" s="48"/>
      <c r="D504" s="48"/>
      <c r="E504" s="48"/>
      <c r="F504" s="1"/>
      <c r="G504" s="1"/>
      <c r="H504" s="1"/>
    </row>
    <row r="505" spans="1:8" ht="15.75" customHeight="1">
      <c r="A505" s="47"/>
      <c r="B505" s="47"/>
      <c r="C505" s="48"/>
      <c r="D505" s="48"/>
      <c r="E505" s="48"/>
      <c r="F505" s="1"/>
      <c r="G505" s="1"/>
      <c r="H505" s="1"/>
    </row>
    <row r="506" spans="1:8" ht="15.75" customHeight="1">
      <c r="A506" s="47"/>
      <c r="B506" s="47"/>
      <c r="C506" s="48"/>
      <c r="D506" s="48"/>
      <c r="E506" s="48"/>
      <c r="F506" s="1"/>
      <c r="G506" s="1"/>
      <c r="H506" s="1"/>
    </row>
    <row r="507" spans="1:8" ht="15.75" customHeight="1">
      <c r="A507" s="47"/>
      <c r="B507" s="47"/>
      <c r="C507" s="48"/>
      <c r="D507" s="48"/>
      <c r="E507" s="48"/>
      <c r="F507" s="1"/>
      <c r="G507" s="1"/>
      <c r="H507" s="1"/>
    </row>
    <row r="508" spans="1:8" ht="15.75" customHeight="1">
      <c r="A508" s="47"/>
      <c r="B508" s="47"/>
      <c r="C508" s="48"/>
      <c r="D508" s="48"/>
      <c r="E508" s="48"/>
      <c r="F508" s="1"/>
      <c r="G508" s="1"/>
      <c r="H508" s="1"/>
    </row>
    <row r="509" spans="1:8" ht="15.75" customHeight="1">
      <c r="A509" s="47"/>
      <c r="B509" s="47"/>
      <c r="C509" s="48"/>
      <c r="D509" s="48"/>
      <c r="E509" s="48"/>
      <c r="F509" s="1"/>
      <c r="G509" s="1"/>
      <c r="H509" s="1"/>
    </row>
    <row r="510" spans="1:8" ht="15.75" customHeight="1">
      <c r="A510" s="47"/>
      <c r="B510" s="47"/>
      <c r="C510" s="48"/>
      <c r="D510" s="48"/>
      <c r="E510" s="48"/>
      <c r="F510" s="1"/>
      <c r="G510" s="1"/>
      <c r="H510" s="1"/>
    </row>
    <row r="511" spans="1:8" ht="15.75" customHeight="1">
      <c r="A511" s="47"/>
      <c r="B511" s="47"/>
      <c r="C511" s="48"/>
      <c r="D511" s="48"/>
      <c r="E511" s="48"/>
      <c r="F511" s="1"/>
      <c r="G511" s="1"/>
      <c r="H511" s="1"/>
    </row>
    <row r="512" spans="1:8" ht="15.75" customHeight="1">
      <c r="A512" s="47"/>
      <c r="B512" s="47"/>
      <c r="C512" s="48"/>
      <c r="D512" s="48"/>
      <c r="E512" s="48"/>
      <c r="F512" s="1"/>
      <c r="G512" s="1"/>
      <c r="H512" s="1"/>
    </row>
    <row r="513" spans="1:8" ht="15.75" customHeight="1">
      <c r="A513" s="47"/>
      <c r="B513" s="47"/>
      <c r="C513" s="48"/>
      <c r="D513" s="48"/>
      <c r="E513" s="48"/>
      <c r="F513" s="1"/>
      <c r="G513" s="1"/>
      <c r="H513" s="1"/>
    </row>
    <row r="514" spans="1:8" ht="15.75" customHeight="1">
      <c r="A514" s="47"/>
      <c r="B514" s="47"/>
      <c r="C514" s="48"/>
      <c r="D514" s="48"/>
      <c r="E514" s="48"/>
      <c r="F514" s="1"/>
      <c r="G514" s="1"/>
      <c r="H514" s="1"/>
    </row>
    <row r="515" spans="1:8" ht="15.75" customHeight="1">
      <c r="A515" s="47"/>
      <c r="B515" s="47"/>
      <c r="C515" s="48"/>
      <c r="D515" s="48"/>
      <c r="E515" s="48"/>
      <c r="F515" s="1"/>
      <c r="G515" s="1"/>
      <c r="H515" s="1"/>
    </row>
    <row r="516" spans="1:8" ht="15.75" customHeight="1">
      <c r="A516" s="47"/>
      <c r="B516" s="47"/>
      <c r="C516" s="48"/>
      <c r="D516" s="48"/>
      <c r="E516" s="48"/>
      <c r="F516" s="1"/>
      <c r="G516" s="1"/>
      <c r="H516" s="1"/>
    </row>
    <row r="517" spans="1:8" ht="15.75" customHeight="1">
      <c r="A517" s="47"/>
      <c r="B517" s="47"/>
      <c r="C517" s="48"/>
      <c r="D517" s="48"/>
      <c r="E517" s="48"/>
      <c r="F517" s="1"/>
      <c r="G517" s="1"/>
      <c r="H517" s="1"/>
    </row>
    <row r="518" spans="1:8" ht="15.75" customHeight="1">
      <c r="A518" s="47"/>
      <c r="B518" s="47"/>
      <c r="C518" s="48"/>
      <c r="D518" s="48"/>
      <c r="E518" s="48"/>
      <c r="F518" s="1"/>
      <c r="G518" s="1"/>
      <c r="H518" s="1"/>
    </row>
    <row r="519" spans="1:8" ht="15.75" customHeight="1">
      <c r="A519" s="47"/>
      <c r="B519" s="47"/>
      <c r="C519" s="48"/>
      <c r="D519" s="48"/>
      <c r="E519" s="48"/>
      <c r="F519" s="1"/>
      <c r="G519" s="1"/>
      <c r="H519" s="1"/>
    </row>
    <row r="520" spans="1:8" ht="15.75" customHeight="1">
      <c r="A520" s="47"/>
      <c r="B520" s="47"/>
      <c r="C520" s="48"/>
      <c r="D520" s="48"/>
      <c r="E520" s="48"/>
      <c r="F520" s="1"/>
      <c r="G520" s="1"/>
      <c r="H520" s="1"/>
    </row>
    <row r="521" spans="1:8" ht="15.75" customHeight="1">
      <c r="A521" s="47"/>
      <c r="B521" s="47"/>
      <c r="C521" s="48"/>
      <c r="D521" s="48"/>
      <c r="E521" s="48"/>
      <c r="F521" s="1"/>
      <c r="G521" s="1"/>
      <c r="H521" s="1"/>
    </row>
    <row r="522" spans="1:8" ht="15.75" customHeight="1">
      <c r="A522" s="47"/>
      <c r="B522" s="47"/>
      <c r="C522" s="48"/>
      <c r="D522" s="48"/>
      <c r="E522" s="48"/>
      <c r="F522" s="1"/>
      <c r="G522" s="1"/>
      <c r="H522" s="1"/>
    </row>
    <row r="523" spans="1:8" ht="15.75" customHeight="1"/>
    <row r="524" spans="1:8" ht="15.75" customHeight="1"/>
    <row r="525" spans="1:8" ht="15.75" customHeight="1"/>
    <row r="526" spans="1:8" ht="15.75" customHeight="1"/>
    <row r="527" spans="1:8" ht="15.75" customHeight="1"/>
    <row r="528" spans="1: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322:E32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V1000"/>
  <sheetViews>
    <sheetView workbookViewId="0"/>
  </sheetViews>
  <sheetFormatPr defaultColWidth="14.3984375" defaultRowHeight="15" customHeight="1"/>
  <cols>
    <col min="1" max="1" width="14.265625" customWidth="1"/>
    <col min="2" max="2" width="14.86328125" customWidth="1"/>
    <col min="3" max="3" width="10.1328125" customWidth="1"/>
    <col min="4" max="4" width="12.265625" customWidth="1"/>
    <col min="5" max="5" width="6" customWidth="1"/>
    <col min="6" max="6" width="9.3984375" customWidth="1"/>
    <col min="7" max="7" width="8" customWidth="1"/>
    <col min="8" max="8" width="12" customWidth="1"/>
    <col min="9" max="11" width="8.73046875" customWidth="1"/>
    <col min="12" max="12" width="8.3984375" customWidth="1"/>
    <col min="13" max="16" width="9.1328125" customWidth="1"/>
    <col min="17" max="22" width="8" customWidth="1"/>
  </cols>
  <sheetData>
    <row r="1" spans="1:22" ht="14.25">
      <c r="A1" s="47"/>
      <c r="B1" s="48"/>
      <c r="C1" s="48"/>
      <c r="D1" s="48"/>
      <c r="E1" s="1"/>
      <c r="F1" s="1"/>
      <c r="G1" s="1"/>
      <c r="H1" s="1"/>
      <c r="I1" s="1"/>
      <c r="J1" s="1"/>
      <c r="K1" s="1"/>
      <c r="L1" s="1"/>
      <c r="M1" s="1"/>
      <c r="N1" s="1"/>
      <c r="O1" s="1"/>
      <c r="P1" s="1"/>
    </row>
    <row r="2" spans="1:22" ht="15.75" customHeight="1">
      <c r="A2" s="283" t="s">
        <v>727</v>
      </c>
      <c r="B2" s="276"/>
      <c r="C2" s="276"/>
      <c r="D2" s="276"/>
      <c r="E2" s="276"/>
      <c r="F2" s="276"/>
      <c r="G2" s="276"/>
      <c r="H2" s="276"/>
      <c r="I2" s="276"/>
      <c r="J2" s="276"/>
      <c r="K2" s="276"/>
      <c r="L2" s="277"/>
      <c r="M2" s="49"/>
      <c r="N2" s="49"/>
      <c r="O2" s="49"/>
      <c r="P2" s="49"/>
      <c r="Q2" s="50"/>
      <c r="R2" s="50"/>
      <c r="S2" s="50"/>
      <c r="T2" s="50"/>
      <c r="U2" s="50"/>
      <c r="V2" s="50"/>
    </row>
    <row r="3" spans="1:22" ht="14.25">
      <c r="A3" s="50"/>
      <c r="B3" s="50"/>
      <c r="C3" s="50"/>
      <c r="D3" s="50"/>
      <c r="E3" s="50"/>
      <c r="F3" s="50"/>
      <c r="G3" s="50"/>
      <c r="H3" s="50"/>
      <c r="I3" s="50"/>
      <c r="J3" s="50"/>
      <c r="K3" s="50"/>
      <c r="L3" s="50"/>
      <c r="M3" s="49"/>
      <c r="N3" s="49"/>
      <c r="O3" s="49"/>
      <c r="P3" s="49"/>
      <c r="Q3" s="50"/>
      <c r="R3" s="50"/>
      <c r="S3" s="50"/>
      <c r="T3" s="50"/>
      <c r="U3" s="50"/>
      <c r="V3" s="50"/>
    </row>
    <row r="4" spans="1:22" ht="40.5" customHeight="1">
      <c r="A4" s="275" t="s">
        <v>728</v>
      </c>
      <c r="B4" s="276"/>
      <c r="C4" s="276"/>
      <c r="D4" s="276"/>
      <c r="E4" s="276"/>
      <c r="F4" s="276"/>
      <c r="G4" s="276"/>
      <c r="H4" s="276"/>
      <c r="I4" s="276"/>
      <c r="J4" s="276"/>
      <c r="K4" s="276"/>
      <c r="L4" s="277"/>
      <c r="M4" s="49"/>
      <c r="N4" s="49"/>
      <c r="O4" s="49"/>
      <c r="P4" s="49"/>
      <c r="Q4" s="50"/>
      <c r="R4" s="50"/>
      <c r="S4" s="50"/>
      <c r="T4" s="50"/>
      <c r="U4" s="50"/>
      <c r="V4" s="50"/>
    </row>
    <row r="5" spans="1:22" ht="36.75" customHeight="1">
      <c r="A5" s="275" t="s">
        <v>729</v>
      </c>
      <c r="B5" s="276"/>
      <c r="C5" s="276"/>
      <c r="D5" s="276"/>
      <c r="E5" s="276"/>
      <c r="F5" s="276"/>
      <c r="G5" s="276"/>
      <c r="H5" s="276"/>
      <c r="I5" s="276"/>
      <c r="J5" s="276"/>
      <c r="K5" s="276"/>
      <c r="L5" s="277"/>
      <c r="M5" s="49"/>
      <c r="N5" s="49"/>
      <c r="O5" s="49"/>
      <c r="P5" s="49"/>
      <c r="Q5" s="50"/>
      <c r="R5" s="50"/>
      <c r="S5" s="50"/>
      <c r="T5" s="50"/>
      <c r="U5" s="50"/>
      <c r="V5" s="50"/>
    </row>
    <row r="6" spans="1:22" ht="27.75" customHeight="1">
      <c r="A6" s="275" t="s">
        <v>730</v>
      </c>
      <c r="B6" s="276"/>
      <c r="C6" s="276"/>
      <c r="D6" s="276"/>
      <c r="E6" s="276"/>
      <c r="F6" s="276"/>
      <c r="G6" s="276"/>
      <c r="H6" s="276"/>
      <c r="I6" s="276"/>
      <c r="J6" s="276"/>
      <c r="K6" s="276"/>
      <c r="L6" s="277"/>
      <c r="M6" s="49"/>
      <c r="N6" s="49"/>
      <c r="O6" s="49"/>
      <c r="P6" s="49"/>
      <c r="Q6" s="50"/>
      <c r="R6" s="50"/>
      <c r="S6" s="50"/>
      <c r="T6" s="50"/>
      <c r="U6" s="50"/>
      <c r="V6" s="50"/>
    </row>
    <row r="7" spans="1:22" ht="28.5" customHeight="1">
      <c r="A7" s="275" t="s">
        <v>731</v>
      </c>
      <c r="B7" s="276"/>
      <c r="C7" s="276"/>
      <c r="D7" s="276"/>
      <c r="E7" s="276"/>
      <c r="F7" s="276"/>
      <c r="G7" s="276"/>
      <c r="H7" s="276"/>
      <c r="I7" s="276"/>
      <c r="J7" s="276"/>
      <c r="K7" s="276"/>
      <c r="L7" s="277"/>
      <c r="M7" s="49"/>
      <c r="N7" s="49"/>
      <c r="O7" s="49"/>
      <c r="P7" s="49"/>
      <c r="Q7" s="50"/>
      <c r="R7" s="50"/>
      <c r="S7" s="50"/>
      <c r="T7" s="50"/>
      <c r="U7" s="50"/>
      <c r="V7" s="50"/>
    </row>
    <row r="8" spans="1:22" ht="14.25">
      <c r="A8" s="275" t="s">
        <v>732</v>
      </c>
      <c r="B8" s="276"/>
      <c r="C8" s="276"/>
      <c r="D8" s="276"/>
      <c r="E8" s="276"/>
      <c r="F8" s="276"/>
      <c r="G8" s="276"/>
      <c r="H8" s="276"/>
      <c r="I8" s="276"/>
      <c r="J8" s="276"/>
      <c r="K8" s="276"/>
      <c r="L8" s="277"/>
      <c r="M8" s="49"/>
      <c r="N8" s="49"/>
      <c r="O8" s="49"/>
      <c r="P8" s="49"/>
      <c r="Q8" s="50"/>
      <c r="R8" s="50"/>
      <c r="S8" s="50"/>
      <c r="T8" s="50"/>
      <c r="U8" s="50"/>
      <c r="V8" s="50"/>
    </row>
    <row r="9" spans="1:22" ht="101.25" customHeight="1">
      <c r="A9" s="278" t="s">
        <v>733</v>
      </c>
      <c r="B9" s="276"/>
      <c r="C9" s="276"/>
      <c r="D9" s="276"/>
      <c r="E9" s="276"/>
      <c r="F9" s="276"/>
      <c r="G9" s="276"/>
      <c r="H9" s="276"/>
      <c r="I9" s="276"/>
      <c r="J9" s="276"/>
      <c r="K9" s="276"/>
      <c r="L9" s="277"/>
      <c r="M9" s="49"/>
      <c r="N9" s="49"/>
      <c r="O9" s="49"/>
      <c r="P9" s="49"/>
      <c r="Q9" s="50"/>
      <c r="R9" s="50"/>
      <c r="S9" s="50"/>
      <c r="T9" s="50"/>
      <c r="U9" s="50"/>
      <c r="V9" s="50"/>
    </row>
    <row r="10" spans="1:22" ht="14.25">
      <c r="A10" s="53"/>
      <c r="B10" s="54"/>
      <c r="C10" s="54"/>
      <c r="D10" s="54"/>
      <c r="E10" s="53"/>
      <c r="F10" s="53"/>
      <c r="G10" s="53"/>
      <c r="H10" s="53"/>
      <c r="I10" s="53"/>
      <c r="J10" s="53"/>
      <c r="K10" s="53"/>
      <c r="L10" s="53"/>
      <c r="M10" s="49"/>
      <c r="N10" s="49"/>
      <c r="O10" s="49"/>
      <c r="P10" s="49"/>
      <c r="Q10" s="50"/>
      <c r="R10" s="50"/>
      <c r="S10" s="50"/>
      <c r="T10" s="50"/>
      <c r="U10" s="50"/>
      <c r="V10" s="50"/>
    </row>
    <row r="11" spans="1:22" ht="82.5" customHeight="1">
      <c r="A11" s="55" t="s">
        <v>142</v>
      </c>
      <c r="B11" s="55" t="s">
        <v>143</v>
      </c>
      <c r="C11" s="56" t="s">
        <v>734</v>
      </c>
      <c r="D11" s="56" t="s">
        <v>735</v>
      </c>
      <c r="E11" s="55" t="s">
        <v>736</v>
      </c>
      <c r="F11" s="56" t="s">
        <v>737</v>
      </c>
      <c r="G11" s="56" t="s">
        <v>153</v>
      </c>
      <c r="H11" s="56" t="s">
        <v>738</v>
      </c>
      <c r="I11" s="56" t="s">
        <v>156</v>
      </c>
      <c r="J11" s="56" t="s">
        <v>157</v>
      </c>
      <c r="K11" s="55" t="s">
        <v>158</v>
      </c>
      <c r="L11" s="55" t="s">
        <v>162</v>
      </c>
      <c r="M11" s="60" t="s">
        <v>163</v>
      </c>
      <c r="N11" s="61"/>
      <c r="O11" s="61"/>
      <c r="P11" s="61"/>
      <c r="Q11" s="62"/>
      <c r="R11" s="62"/>
      <c r="S11" s="62"/>
      <c r="T11" s="62"/>
      <c r="U11" s="62"/>
      <c r="V11" s="62"/>
    </row>
    <row r="12" spans="1:22" ht="14.25">
      <c r="A12" s="98"/>
      <c r="B12" s="98"/>
      <c r="C12" s="99"/>
      <c r="D12" s="98"/>
      <c r="E12" s="99"/>
      <c r="F12" s="100"/>
      <c r="G12" s="101"/>
      <c r="H12" s="101"/>
      <c r="I12" s="102"/>
      <c r="J12" s="102"/>
      <c r="K12" s="102"/>
      <c r="L12" s="103"/>
      <c r="M12" s="1"/>
      <c r="N12" s="1"/>
      <c r="O12" s="1"/>
      <c r="P12" s="1"/>
    </row>
    <row r="13" spans="1:22" ht="14.25">
      <c r="A13" s="98"/>
      <c r="B13" s="98"/>
      <c r="C13" s="99"/>
      <c r="D13" s="98"/>
      <c r="E13" s="99"/>
      <c r="F13" s="104"/>
      <c r="G13" s="101"/>
      <c r="H13" s="101"/>
      <c r="I13" s="105"/>
      <c r="J13" s="105"/>
      <c r="K13" s="105"/>
      <c r="L13" s="103"/>
      <c r="M13" s="1"/>
      <c r="N13" s="1"/>
      <c r="O13" s="1"/>
      <c r="P13" s="1"/>
    </row>
    <row r="14" spans="1:22" ht="14.25">
      <c r="A14" s="106"/>
      <c r="B14" s="101"/>
      <c r="C14" s="101"/>
      <c r="D14" s="101"/>
      <c r="E14" s="101"/>
      <c r="F14" s="107"/>
      <c r="G14" s="101"/>
      <c r="H14" s="101"/>
      <c r="I14" s="102"/>
      <c r="J14" s="102"/>
      <c r="K14" s="102"/>
      <c r="L14" s="103"/>
      <c r="M14" s="1"/>
      <c r="N14" s="1"/>
      <c r="O14" s="1"/>
      <c r="P14" s="1"/>
    </row>
    <row r="15" spans="1:22" ht="14.25">
      <c r="A15" s="106"/>
      <c r="B15" s="101"/>
      <c r="C15" s="101"/>
      <c r="D15" s="101"/>
      <c r="E15" s="101"/>
      <c r="F15" s="107"/>
      <c r="G15" s="101"/>
      <c r="H15" s="101"/>
      <c r="I15" s="105"/>
      <c r="J15" s="105"/>
      <c r="K15" s="105"/>
      <c r="L15" s="103"/>
      <c r="M15" s="1"/>
      <c r="N15" s="1"/>
      <c r="O15" s="1"/>
      <c r="P15" s="1"/>
    </row>
    <row r="16" spans="1:22" ht="14.25">
      <c r="A16" s="106"/>
      <c r="B16" s="101"/>
      <c r="C16" s="101"/>
      <c r="D16" s="101"/>
      <c r="E16" s="101"/>
      <c r="F16" s="107"/>
      <c r="G16" s="101"/>
      <c r="H16" s="101"/>
      <c r="I16" s="105"/>
      <c r="J16" s="105"/>
      <c r="K16" s="105"/>
      <c r="L16" s="103"/>
      <c r="M16" s="1"/>
      <c r="N16" s="1"/>
      <c r="O16" s="1"/>
      <c r="P16" s="1"/>
    </row>
    <row r="17" spans="1:16" ht="14.25">
      <c r="A17" s="106"/>
      <c r="B17" s="101"/>
      <c r="C17" s="101"/>
      <c r="D17" s="101"/>
      <c r="E17" s="101"/>
      <c r="F17" s="107"/>
      <c r="G17" s="101"/>
      <c r="H17" s="101"/>
      <c r="I17" s="105"/>
      <c r="J17" s="105"/>
      <c r="K17" s="105"/>
      <c r="L17" s="103"/>
      <c r="M17" s="1"/>
      <c r="N17" s="1"/>
      <c r="O17" s="1"/>
      <c r="P17" s="1"/>
    </row>
    <row r="18" spans="1:16" ht="14.25">
      <c r="A18" s="96" t="s">
        <v>121</v>
      </c>
      <c r="B18" s="48"/>
      <c r="C18" s="48"/>
      <c r="D18" s="48"/>
      <c r="E18" s="1"/>
      <c r="F18" s="1"/>
      <c r="G18" s="1"/>
      <c r="H18" s="1"/>
      <c r="I18" s="49"/>
      <c r="J18" s="49"/>
      <c r="K18" s="49"/>
      <c r="L18" s="97">
        <f>SUM(L12:L17)</f>
        <v>0</v>
      </c>
      <c r="M18" s="1"/>
      <c r="N18" s="1"/>
      <c r="O18" s="1"/>
      <c r="P18" s="1"/>
    </row>
    <row r="19" spans="1:16" ht="14.25">
      <c r="A19" s="47"/>
      <c r="B19" s="48"/>
      <c r="C19" s="48"/>
      <c r="D19" s="48"/>
      <c r="E19" s="1"/>
      <c r="F19" s="1"/>
      <c r="G19" s="1"/>
      <c r="H19" s="1"/>
      <c r="I19" s="1"/>
      <c r="J19" s="1"/>
      <c r="K19" s="1"/>
      <c r="L19" s="1"/>
      <c r="M19" s="1"/>
      <c r="N19" s="1"/>
      <c r="O19" s="1"/>
      <c r="P19" s="1"/>
    </row>
    <row r="20" spans="1:16" ht="14.25">
      <c r="A20" s="279" t="s">
        <v>726</v>
      </c>
      <c r="B20" s="280"/>
      <c r="C20" s="280"/>
      <c r="D20" s="280"/>
      <c r="E20" s="280"/>
      <c r="F20" s="280"/>
      <c r="G20" s="280"/>
      <c r="H20" s="280"/>
      <c r="I20" s="280"/>
      <c r="J20" s="280"/>
      <c r="K20" s="280"/>
      <c r="L20" s="281"/>
      <c r="M20" s="1"/>
      <c r="N20" s="1"/>
      <c r="O20" s="1"/>
      <c r="P20" s="1"/>
    </row>
    <row r="21" spans="1:16" ht="15.75" customHeight="1">
      <c r="A21" s="47"/>
      <c r="B21" s="48"/>
      <c r="C21" s="48"/>
      <c r="D21" s="48"/>
      <c r="E21" s="1"/>
      <c r="F21" s="1"/>
      <c r="G21" s="1"/>
      <c r="H21" s="1"/>
      <c r="I21" s="1"/>
      <c r="J21" s="1"/>
      <c r="K21" s="1"/>
      <c r="L21" s="1"/>
      <c r="M21" s="1"/>
      <c r="N21" s="1"/>
      <c r="O21" s="1"/>
      <c r="P21" s="1"/>
    </row>
    <row r="22" spans="1:16" ht="15.75" customHeight="1">
      <c r="A22" s="47"/>
      <c r="B22" s="48"/>
      <c r="C22" s="48"/>
      <c r="D22" s="48"/>
      <c r="E22" s="1"/>
      <c r="F22" s="1"/>
      <c r="G22" s="1"/>
      <c r="H22" s="1"/>
      <c r="I22" s="1"/>
      <c r="J22" s="1"/>
      <c r="K22" s="1"/>
      <c r="L22" s="1"/>
      <c r="M22" s="1"/>
      <c r="N22" s="1"/>
      <c r="O22" s="1"/>
      <c r="P22" s="1"/>
    </row>
    <row r="23" spans="1:16" ht="15.75" customHeight="1">
      <c r="A23" s="47"/>
      <c r="B23" s="48"/>
      <c r="C23" s="48"/>
      <c r="D23" s="48"/>
      <c r="E23" s="1"/>
      <c r="F23" s="1"/>
      <c r="G23" s="1"/>
      <c r="H23" s="1"/>
      <c r="I23" s="1"/>
      <c r="J23" s="1"/>
      <c r="K23" s="1"/>
      <c r="L23" s="1"/>
      <c r="M23" s="1"/>
      <c r="N23" s="1"/>
      <c r="O23" s="1"/>
      <c r="P23" s="1"/>
    </row>
    <row r="24" spans="1:16" ht="15.75" customHeight="1">
      <c r="A24" s="47"/>
      <c r="B24" s="48"/>
      <c r="C24" s="48"/>
      <c r="D24" s="48"/>
      <c r="E24" s="1"/>
      <c r="F24" s="1"/>
      <c r="G24" s="1"/>
      <c r="H24" s="1"/>
      <c r="I24" s="1"/>
      <c r="J24" s="1"/>
      <c r="K24" s="1"/>
      <c r="L24" s="1"/>
      <c r="M24" s="1"/>
      <c r="N24" s="1"/>
      <c r="O24" s="1"/>
      <c r="P24" s="1"/>
    </row>
    <row r="25" spans="1:16" ht="15.75" customHeight="1">
      <c r="A25" s="47"/>
      <c r="B25" s="48"/>
      <c r="C25" s="48"/>
      <c r="D25" s="48"/>
      <c r="E25" s="1"/>
      <c r="F25" s="1"/>
      <c r="G25" s="1"/>
      <c r="H25" s="1"/>
      <c r="I25" s="1"/>
      <c r="J25" s="1"/>
      <c r="K25" s="1"/>
      <c r="L25" s="1"/>
      <c r="M25" s="1"/>
      <c r="N25" s="1"/>
      <c r="O25" s="1"/>
      <c r="P25" s="1"/>
    </row>
    <row r="26" spans="1:16" ht="15.75" customHeight="1">
      <c r="A26" s="47"/>
      <c r="B26" s="48"/>
      <c r="C26" s="48"/>
      <c r="D26" s="48"/>
      <c r="E26" s="1"/>
      <c r="F26" s="1"/>
      <c r="G26" s="1"/>
      <c r="H26" s="1"/>
      <c r="I26" s="1"/>
      <c r="J26" s="1"/>
      <c r="K26" s="1"/>
      <c r="L26" s="1"/>
      <c r="M26" s="1"/>
      <c r="N26" s="1"/>
      <c r="O26" s="1"/>
      <c r="P26" s="1"/>
    </row>
    <row r="27" spans="1:16" ht="15.75" customHeight="1">
      <c r="A27" s="47"/>
      <c r="B27" s="48"/>
      <c r="C27" s="48"/>
      <c r="D27" s="48"/>
      <c r="E27" s="1"/>
      <c r="F27" s="1"/>
      <c r="G27" s="1"/>
      <c r="H27" s="1"/>
      <c r="I27" s="1"/>
      <c r="J27" s="1"/>
      <c r="K27" s="1"/>
      <c r="L27" s="1"/>
      <c r="M27" s="1"/>
      <c r="N27" s="1"/>
      <c r="O27" s="1"/>
      <c r="P27" s="1"/>
    </row>
    <row r="28" spans="1:16" ht="15.75" customHeight="1">
      <c r="A28" s="47"/>
      <c r="B28" s="48"/>
      <c r="C28" s="48"/>
      <c r="D28" s="48"/>
      <c r="E28" s="1"/>
      <c r="F28" s="1"/>
      <c r="G28" s="1"/>
      <c r="H28" s="1"/>
      <c r="I28" s="1"/>
      <c r="J28" s="1"/>
      <c r="K28" s="1"/>
      <c r="L28" s="1"/>
      <c r="M28" s="1"/>
      <c r="N28" s="1"/>
      <c r="O28" s="1"/>
      <c r="P28" s="1"/>
    </row>
    <row r="29" spans="1:16" ht="15.75" customHeight="1">
      <c r="A29" s="47"/>
      <c r="B29" s="48"/>
      <c r="C29" s="48"/>
      <c r="D29" s="48"/>
      <c r="E29" s="1"/>
      <c r="F29" s="1"/>
      <c r="G29" s="1"/>
      <c r="H29" s="1"/>
      <c r="I29" s="1"/>
      <c r="J29" s="1"/>
      <c r="K29" s="1"/>
      <c r="L29" s="1"/>
      <c r="M29" s="1"/>
      <c r="N29" s="1"/>
      <c r="O29" s="1"/>
      <c r="P29" s="1"/>
    </row>
    <row r="30" spans="1:16" ht="15.75" customHeight="1">
      <c r="A30" s="47"/>
      <c r="B30" s="48"/>
      <c r="C30" s="48"/>
      <c r="D30" s="48"/>
      <c r="E30" s="1"/>
      <c r="F30" s="1"/>
      <c r="G30" s="1"/>
      <c r="H30" s="1"/>
      <c r="I30" s="1"/>
      <c r="J30" s="1"/>
      <c r="K30" s="1"/>
      <c r="L30" s="1"/>
      <c r="M30" s="1"/>
      <c r="N30" s="1"/>
      <c r="O30" s="1"/>
      <c r="P30" s="1"/>
    </row>
    <row r="31" spans="1:16" ht="15.75" customHeight="1">
      <c r="A31" s="47"/>
      <c r="B31" s="48"/>
      <c r="C31" s="48"/>
      <c r="D31" s="48"/>
      <c r="E31" s="1"/>
      <c r="F31" s="1"/>
      <c r="G31" s="1"/>
      <c r="H31" s="1"/>
      <c r="I31" s="1"/>
      <c r="J31" s="1"/>
      <c r="K31" s="1"/>
      <c r="L31" s="1"/>
      <c r="M31" s="1"/>
      <c r="N31" s="1"/>
      <c r="O31" s="1"/>
      <c r="P31" s="1"/>
    </row>
    <row r="32" spans="1:16" ht="15.75" customHeight="1">
      <c r="A32" s="47"/>
      <c r="B32" s="48"/>
      <c r="C32" s="48"/>
      <c r="D32" s="48"/>
      <c r="E32" s="1"/>
      <c r="F32" s="1"/>
      <c r="G32" s="1"/>
      <c r="H32" s="1"/>
      <c r="I32" s="1"/>
      <c r="J32" s="1"/>
      <c r="K32" s="1"/>
      <c r="L32" s="1"/>
      <c r="M32" s="1"/>
      <c r="N32" s="1"/>
      <c r="O32" s="1"/>
      <c r="P32" s="1"/>
    </row>
    <row r="33" spans="1:16" ht="15.75" customHeight="1">
      <c r="A33" s="47"/>
      <c r="B33" s="48"/>
      <c r="C33" s="48"/>
      <c r="D33" s="48"/>
      <c r="E33" s="1"/>
      <c r="F33" s="1"/>
      <c r="G33" s="1"/>
      <c r="H33" s="1"/>
      <c r="I33" s="1"/>
      <c r="J33" s="1"/>
      <c r="K33" s="1"/>
      <c r="L33" s="1"/>
      <c r="M33" s="1"/>
      <c r="N33" s="1"/>
      <c r="O33" s="1"/>
      <c r="P33" s="1"/>
    </row>
    <row r="34" spans="1:16" ht="15.75" customHeight="1">
      <c r="A34" s="47"/>
      <c r="B34" s="48"/>
      <c r="C34" s="48"/>
      <c r="D34" s="48"/>
      <c r="E34" s="1"/>
      <c r="F34" s="1"/>
      <c r="G34" s="1"/>
      <c r="H34" s="1"/>
      <c r="I34" s="1"/>
      <c r="J34" s="1"/>
      <c r="K34" s="1"/>
      <c r="L34" s="1"/>
      <c r="M34" s="1"/>
      <c r="N34" s="1"/>
      <c r="O34" s="1"/>
      <c r="P34" s="1"/>
    </row>
    <row r="35" spans="1:16" ht="15.75" customHeight="1">
      <c r="A35" s="47"/>
      <c r="B35" s="48"/>
      <c r="C35" s="48"/>
      <c r="D35" s="48"/>
      <c r="E35" s="1"/>
      <c r="F35" s="1"/>
      <c r="G35" s="1"/>
      <c r="H35" s="1"/>
      <c r="I35" s="1"/>
      <c r="J35" s="1"/>
      <c r="K35" s="1"/>
      <c r="L35" s="1"/>
      <c r="M35" s="1"/>
      <c r="N35" s="1"/>
      <c r="O35" s="1"/>
      <c r="P35" s="1"/>
    </row>
    <row r="36" spans="1:16" ht="15.75" customHeight="1">
      <c r="A36" s="47"/>
      <c r="B36" s="48"/>
      <c r="C36" s="48"/>
      <c r="D36" s="48"/>
      <c r="E36" s="1"/>
      <c r="F36" s="1"/>
      <c r="G36" s="1"/>
      <c r="H36" s="1"/>
      <c r="I36" s="1"/>
      <c r="J36" s="1"/>
      <c r="K36" s="1"/>
      <c r="L36" s="1"/>
      <c r="M36" s="1"/>
      <c r="N36" s="1"/>
      <c r="O36" s="1"/>
      <c r="P36" s="1"/>
    </row>
    <row r="37" spans="1:16" ht="15.75" customHeight="1">
      <c r="A37" s="47"/>
      <c r="B37" s="48"/>
      <c r="C37" s="48"/>
      <c r="D37" s="48"/>
      <c r="E37" s="1"/>
      <c r="F37" s="1"/>
      <c r="G37" s="1"/>
      <c r="H37" s="1"/>
      <c r="I37" s="1"/>
      <c r="J37" s="1"/>
      <c r="K37" s="1"/>
      <c r="L37" s="1"/>
      <c r="M37" s="1"/>
      <c r="N37" s="1"/>
      <c r="O37" s="1"/>
      <c r="P37" s="1"/>
    </row>
    <row r="38" spans="1:16" ht="15.75" customHeight="1">
      <c r="A38" s="47"/>
      <c r="B38" s="48"/>
      <c r="C38" s="48"/>
      <c r="D38" s="48"/>
      <c r="E38" s="1"/>
      <c r="F38" s="1"/>
      <c r="G38" s="1"/>
      <c r="H38" s="1"/>
      <c r="I38" s="1"/>
      <c r="J38" s="1"/>
      <c r="K38" s="1"/>
      <c r="L38" s="1"/>
      <c r="M38" s="1"/>
      <c r="N38" s="1"/>
      <c r="O38" s="1"/>
      <c r="P38" s="1"/>
    </row>
    <row r="39" spans="1:16" ht="15.75" customHeight="1">
      <c r="A39" s="47"/>
      <c r="B39" s="48"/>
      <c r="C39" s="48"/>
      <c r="D39" s="48"/>
      <c r="E39" s="1"/>
      <c r="F39" s="1"/>
      <c r="G39" s="1"/>
      <c r="H39" s="1"/>
      <c r="I39" s="1"/>
      <c r="J39" s="1"/>
      <c r="K39" s="1"/>
      <c r="L39" s="1"/>
      <c r="M39" s="1"/>
      <c r="N39" s="1"/>
      <c r="O39" s="1"/>
      <c r="P39" s="1"/>
    </row>
    <row r="40" spans="1:16" ht="15.75" customHeight="1">
      <c r="A40" s="47"/>
      <c r="B40" s="48"/>
      <c r="C40" s="48"/>
      <c r="D40" s="48"/>
      <c r="E40" s="1"/>
      <c r="F40" s="1"/>
      <c r="G40" s="1"/>
      <c r="H40" s="1"/>
      <c r="I40" s="1"/>
      <c r="J40" s="1"/>
      <c r="K40" s="1"/>
      <c r="L40" s="1"/>
      <c r="M40" s="1"/>
      <c r="N40" s="1"/>
      <c r="O40" s="1"/>
      <c r="P40" s="1"/>
    </row>
    <row r="41" spans="1:16" ht="15.75" customHeight="1">
      <c r="A41" s="47"/>
      <c r="B41" s="48"/>
      <c r="C41" s="48"/>
      <c r="D41" s="48"/>
      <c r="E41" s="1"/>
      <c r="F41" s="1"/>
      <c r="G41" s="1"/>
      <c r="H41" s="1"/>
      <c r="I41" s="1"/>
      <c r="J41" s="1"/>
      <c r="K41" s="1"/>
      <c r="L41" s="1"/>
      <c r="M41" s="1"/>
      <c r="N41" s="1"/>
      <c r="O41" s="1"/>
      <c r="P41" s="1"/>
    </row>
    <row r="42" spans="1:16" ht="15.75" customHeight="1">
      <c r="A42" s="47"/>
      <c r="B42" s="48"/>
      <c r="C42" s="48"/>
      <c r="D42" s="48"/>
      <c r="E42" s="1"/>
      <c r="F42" s="1"/>
      <c r="G42" s="1"/>
      <c r="H42" s="1"/>
      <c r="I42" s="1"/>
      <c r="J42" s="1"/>
      <c r="K42" s="1"/>
      <c r="L42" s="1"/>
      <c r="M42" s="1"/>
      <c r="N42" s="1"/>
      <c r="O42" s="1"/>
      <c r="P42" s="1"/>
    </row>
    <row r="43" spans="1:16" ht="15.75" customHeight="1">
      <c r="A43" s="47"/>
      <c r="B43" s="48"/>
      <c r="C43" s="48"/>
      <c r="D43" s="48"/>
      <c r="E43" s="1"/>
      <c r="F43" s="1"/>
      <c r="G43" s="1"/>
      <c r="H43" s="1"/>
      <c r="I43" s="1"/>
      <c r="J43" s="1"/>
      <c r="K43" s="1"/>
      <c r="L43" s="1"/>
      <c r="M43" s="1"/>
      <c r="N43" s="1"/>
      <c r="O43" s="1"/>
      <c r="P43" s="1"/>
    </row>
    <row r="44" spans="1:16" ht="15.75" customHeight="1">
      <c r="A44" s="47"/>
      <c r="B44" s="48"/>
      <c r="C44" s="48"/>
      <c r="D44" s="48"/>
      <c r="E44" s="1"/>
      <c r="F44" s="1"/>
      <c r="G44" s="1"/>
      <c r="H44" s="1"/>
      <c r="I44" s="1"/>
      <c r="J44" s="1"/>
      <c r="K44" s="1"/>
      <c r="L44" s="1"/>
      <c r="M44" s="1"/>
      <c r="N44" s="1"/>
      <c r="O44" s="1"/>
      <c r="P44" s="1"/>
    </row>
    <row r="45" spans="1:16" ht="15.75" customHeight="1">
      <c r="A45" s="47"/>
      <c r="B45" s="48"/>
      <c r="C45" s="48"/>
      <c r="D45" s="48"/>
      <c r="E45" s="1"/>
      <c r="F45" s="1"/>
      <c r="G45" s="1"/>
      <c r="H45" s="1"/>
      <c r="I45" s="1"/>
      <c r="J45" s="1"/>
      <c r="K45" s="1"/>
      <c r="L45" s="1"/>
      <c r="M45" s="1"/>
      <c r="N45" s="1"/>
      <c r="O45" s="1"/>
      <c r="P45" s="1"/>
    </row>
    <row r="46" spans="1:16" ht="15.75" customHeight="1">
      <c r="A46" s="47"/>
      <c r="B46" s="48"/>
      <c r="C46" s="48"/>
      <c r="D46" s="48"/>
      <c r="E46" s="1"/>
      <c r="F46" s="1"/>
      <c r="G46" s="1"/>
      <c r="H46" s="1"/>
      <c r="I46" s="1"/>
      <c r="J46" s="1"/>
      <c r="K46" s="1"/>
      <c r="L46" s="1"/>
      <c r="M46" s="1"/>
      <c r="N46" s="1"/>
      <c r="O46" s="1"/>
      <c r="P46" s="1"/>
    </row>
    <row r="47" spans="1:16" ht="15.75" customHeight="1">
      <c r="A47" s="47"/>
      <c r="B47" s="48"/>
      <c r="C47" s="48"/>
      <c r="D47" s="48"/>
      <c r="E47" s="1"/>
      <c r="F47" s="1"/>
      <c r="G47" s="1"/>
      <c r="H47" s="1"/>
      <c r="I47" s="1"/>
      <c r="J47" s="1"/>
      <c r="K47" s="1"/>
      <c r="L47" s="1"/>
      <c r="M47" s="1"/>
      <c r="N47" s="1"/>
      <c r="O47" s="1"/>
      <c r="P47" s="1"/>
    </row>
    <row r="48" spans="1:16" ht="15.75" customHeight="1">
      <c r="A48" s="47"/>
      <c r="B48" s="48"/>
      <c r="C48" s="48"/>
      <c r="D48" s="48"/>
      <c r="E48" s="1"/>
      <c r="F48" s="1"/>
      <c r="G48" s="1"/>
      <c r="H48" s="1"/>
      <c r="I48" s="1"/>
      <c r="J48" s="1"/>
      <c r="K48" s="1"/>
      <c r="L48" s="1"/>
      <c r="M48" s="1"/>
      <c r="N48" s="1"/>
      <c r="O48" s="1"/>
      <c r="P48" s="1"/>
    </row>
    <row r="49" spans="1:16" ht="15.75" customHeight="1">
      <c r="A49" s="47"/>
      <c r="B49" s="48"/>
      <c r="C49" s="48"/>
      <c r="D49" s="48"/>
      <c r="E49" s="1"/>
      <c r="F49" s="1"/>
      <c r="G49" s="1"/>
      <c r="H49" s="1"/>
      <c r="I49" s="1"/>
      <c r="J49" s="1"/>
      <c r="K49" s="1"/>
      <c r="L49" s="1"/>
      <c r="M49" s="1"/>
      <c r="N49" s="1"/>
      <c r="O49" s="1"/>
      <c r="P49" s="1"/>
    </row>
    <row r="50" spans="1:16" ht="15.75" customHeight="1">
      <c r="A50" s="47"/>
      <c r="B50" s="48"/>
      <c r="C50" s="48"/>
      <c r="D50" s="48"/>
      <c r="E50" s="1"/>
      <c r="F50" s="1"/>
      <c r="G50" s="1"/>
      <c r="H50" s="1"/>
      <c r="I50" s="1"/>
      <c r="J50" s="1"/>
      <c r="K50" s="1"/>
      <c r="L50" s="1"/>
      <c r="M50" s="1"/>
      <c r="N50" s="1"/>
      <c r="O50" s="1"/>
      <c r="P50" s="1"/>
    </row>
    <row r="51" spans="1:16" ht="15.75" customHeight="1">
      <c r="A51" s="47"/>
      <c r="B51" s="48"/>
      <c r="C51" s="48"/>
      <c r="D51" s="48"/>
      <c r="E51" s="1"/>
      <c r="F51" s="1"/>
      <c r="G51" s="1"/>
      <c r="H51" s="1"/>
      <c r="I51" s="1"/>
      <c r="J51" s="1"/>
      <c r="K51" s="1"/>
      <c r="L51" s="1"/>
      <c r="M51" s="1"/>
      <c r="N51" s="1"/>
      <c r="O51" s="1"/>
      <c r="P51" s="1"/>
    </row>
    <row r="52" spans="1:16" ht="15.75" customHeight="1">
      <c r="A52" s="47"/>
      <c r="B52" s="48"/>
      <c r="C52" s="48"/>
      <c r="D52" s="48"/>
      <c r="E52" s="1"/>
      <c r="F52" s="1"/>
      <c r="G52" s="1"/>
      <c r="H52" s="1"/>
      <c r="I52" s="1"/>
      <c r="J52" s="1"/>
      <c r="K52" s="1"/>
      <c r="L52" s="1"/>
      <c r="M52" s="1"/>
      <c r="N52" s="1"/>
      <c r="O52" s="1"/>
      <c r="P52" s="1"/>
    </row>
    <row r="53" spans="1:16" ht="15.75" customHeight="1">
      <c r="A53" s="47"/>
      <c r="B53" s="48"/>
      <c r="C53" s="48"/>
      <c r="D53" s="48"/>
      <c r="E53" s="1"/>
      <c r="F53" s="1"/>
      <c r="G53" s="1"/>
      <c r="H53" s="1"/>
      <c r="I53" s="1"/>
      <c r="J53" s="1"/>
      <c r="K53" s="1"/>
      <c r="L53" s="1"/>
      <c r="M53" s="1"/>
      <c r="N53" s="1"/>
      <c r="O53" s="1"/>
      <c r="P53" s="1"/>
    </row>
    <row r="54" spans="1:16" ht="15.75" customHeight="1">
      <c r="A54" s="47"/>
      <c r="B54" s="48"/>
      <c r="C54" s="48"/>
      <c r="D54" s="48"/>
      <c r="E54" s="1"/>
      <c r="F54" s="1"/>
      <c r="G54" s="1"/>
      <c r="H54" s="1"/>
      <c r="I54" s="1"/>
      <c r="J54" s="1"/>
      <c r="K54" s="1"/>
      <c r="L54" s="1"/>
      <c r="M54" s="1"/>
      <c r="N54" s="1"/>
      <c r="O54" s="1"/>
      <c r="P54" s="1"/>
    </row>
    <row r="55" spans="1:16" ht="15.75" customHeight="1">
      <c r="A55" s="47"/>
      <c r="B55" s="48"/>
      <c r="C55" s="48"/>
      <c r="D55" s="48"/>
      <c r="E55" s="1"/>
      <c r="F55" s="1"/>
      <c r="G55" s="1"/>
      <c r="H55" s="1"/>
      <c r="I55" s="1"/>
      <c r="J55" s="1"/>
      <c r="K55" s="1"/>
      <c r="L55" s="1"/>
      <c r="M55" s="1"/>
      <c r="N55" s="1"/>
      <c r="O55" s="1"/>
      <c r="P55" s="1"/>
    </row>
    <row r="56" spans="1:16" ht="15.75" customHeight="1">
      <c r="A56" s="47"/>
      <c r="B56" s="48"/>
      <c r="C56" s="48"/>
      <c r="D56" s="48"/>
      <c r="E56" s="1"/>
      <c r="F56" s="1"/>
      <c r="G56" s="1"/>
      <c r="H56" s="1"/>
      <c r="I56" s="1"/>
      <c r="J56" s="1"/>
      <c r="K56" s="1"/>
      <c r="L56" s="1"/>
      <c r="M56" s="1"/>
      <c r="N56" s="1"/>
      <c r="O56" s="1"/>
      <c r="P56" s="1"/>
    </row>
    <row r="57" spans="1:16" ht="15.75" customHeight="1">
      <c r="A57" s="47"/>
      <c r="B57" s="48"/>
      <c r="C57" s="48"/>
      <c r="D57" s="48"/>
      <c r="E57" s="1"/>
      <c r="F57" s="1"/>
      <c r="G57" s="1"/>
      <c r="H57" s="1"/>
      <c r="I57" s="1"/>
      <c r="J57" s="1"/>
      <c r="K57" s="1"/>
      <c r="L57" s="1"/>
      <c r="M57" s="1"/>
      <c r="N57" s="1"/>
      <c r="O57" s="1"/>
      <c r="P57" s="1"/>
    </row>
    <row r="58" spans="1:16" ht="15.75" customHeight="1">
      <c r="A58" s="47"/>
      <c r="B58" s="48"/>
      <c r="C58" s="48"/>
      <c r="D58" s="48"/>
      <c r="E58" s="1"/>
      <c r="F58" s="1"/>
      <c r="G58" s="1"/>
      <c r="H58" s="1"/>
      <c r="I58" s="1"/>
      <c r="J58" s="1"/>
      <c r="K58" s="1"/>
      <c r="L58" s="1"/>
      <c r="M58" s="1"/>
      <c r="N58" s="1"/>
      <c r="O58" s="1"/>
      <c r="P58" s="1"/>
    </row>
    <row r="59" spans="1:16" ht="15.75" customHeight="1">
      <c r="A59" s="47"/>
      <c r="B59" s="48"/>
      <c r="C59" s="48"/>
      <c r="D59" s="48"/>
      <c r="E59" s="1"/>
      <c r="F59" s="1"/>
      <c r="G59" s="1"/>
      <c r="H59" s="1"/>
      <c r="I59" s="1"/>
      <c r="J59" s="1"/>
      <c r="K59" s="1"/>
      <c r="L59" s="1"/>
      <c r="M59" s="1"/>
      <c r="N59" s="1"/>
      <c r="O59" s="1"/>
      <c r="P59" s="1"/>
    </row>
    <row r="60" spans="1:16" ht="15.75" customHeight="1">
      <c r="A60" s="47"/>
      <c r="B60" s="48"/>
      <c r="C60" s="48"/>
      <c r="D60" s="48"/>
      <c r="E60" s="1"/>
      <c r="F60" s="1"/>
      <c r="G60" s="1"/>
      <c r="H60" s="1"/>
      <c r="I60" s="1"/>
      <c r="J60" s="1"/>
      <c r="K60" s="1"/>
      <c r="L60" s="1"/>
      <c r="M60" s="1"/>
      <c r="N60" s="1"/>
      <c r="O60" s="1"/>
      <c r="P60" s="1"/>
    </row>
    <row r="61" spans="1:16" ht="15.75" customHeight="1">
      <c r="A61" s="47"/>
      <c r="B61" s="48"/>
      <c r="C61" s="48"/>
      <c r="D61" s="48"/>
      <c r="E61" s="1"/>
      <c r="F61" s="1"/>
      <c r="G61" s="1"/>
      <c r="H61" s="1"/>
      <c r="I61" s="1"/>
      <c r="J61" s="1"/>
      <c r="K61" s="1"/>
      <c r="L61" s="1"/>
      <c r="M61" s="1"/>
      <c r="N61" s="1"/>
      <c r="O61" s="1"/>
      <c r="P61" s="1"/>
    </row>
    <row r="62" spans="1:16" ht="15.75" customHeight="1">
      <c r="A62" s="47"/>
      <c r="B62" s="48"/>
      <c r="C62" s="48"/>
      <c r="D62" s="48"/>
      <c r="E62" s="1"/>
      <c r="F62" s="1"/>
      <c r="G62" s="1"/>
      <c r="H62" s="1"/>
      <c r="I62" s="1"/>
      <c r="J62" s="1"/>
      <c r="K62" s="1"/>
      <c r="L62" s="1"/>
      <c r="M62" s="1"/>
      <c r="N62" s="1"/>
      <c r="O62" s="1"/>
      <c r="P62" s="1"/>
    </row>
    <row r="63" spans="1:16" ht="15.75" customHeight="1">
      <c r="A63" s="47"/>
      <c r="B63" s="48"/>
      <c r="C63" s="48"/>
      <c r="D63" s="48"/>
      <c r="E63" s="1"/>
      <c r="F63" s="1"/>
      <c r="G63" s="1"/>
      <c r="H63" s="1"/>
      <c r="I63" s="1"/>
      <c r="J63" s="1"/>
      <c r="K63" s="1"/>
      <c r="L63" s="1"/>
      <c r="M63" s="1"/>
      <c r="N63" s="1"/>
      <c r="O63" s="1"/>
      <c r="P63" s="1"/>
    </row>
    <row r="64" spans="1:16" ht="15.75" customHeight="1">
      <c r="A64" s="47"/>
      <c r="B64" s="48"/>
      <c r="C64" s="48"/>
      <c r="D64" s="48"/>
      <c r="E64" s="1"/>
      <c r="F64" s="1"/>
      <c r="G64" s="1"/>
      <c r="H64" s="1"/>
      <c r="I64" s="1"/>
      <c r="J64" s="1"/>
      <c r="K64" s="1"/>
      <c r="L64" s="1"/>
      <c r="M64" s="1"/>
      <c r="N64" s="1"/>
      <c r="O64" s="1"/>
      <c r="P64" s="1"/>
    </row>
    <row r="65" spans="1:16" ht="15.75" customHeight="1">
      <c r="A65" s="47"/>
      <c r="B65" s="48"/>
      <c r="C65" s="48"/>
      <c r="D65" s="48"/>
      <c r="E65" s="1"/>
      <c r="F65" s="1"/>
      <c r="G65" s="1"/>
      <c r="H65" s="1"/>
      <c r="I65" s="1"/>
      <c r="J65" s="1"/>
      <c r="K65" s="1"/>
      <c r="L65" s="1"/>
      <c r="M65" s="1"/>
      <c r="N65" s="1"/>
      <c r="O65" s="1"/>
      <c r="P65" s="1"/>
    </row>
    <row r="66" spans="1:16" ht="15.75" customHeight="1">
      <c r="A66" s="47"/>
      <c r="B66" s="48"/>
      <c r="C66" s="48"/>
      <c r="D66" s="48"/>
      <c r="E66" s="1"/>
      <c r="F66" s="1"/>
      <c r="G66" s="1"/>
      <c r="H66" s="1"/>
      <c r="I66" s="1"/>
      <c r="J66" s="1"/>
      <c r="K66" s="1"/>
      <c r="L66" s="1"/>
      <c r="M66" s="1"/>
      <c r="N66" s="1"/>
      <c r="O66" s="1"/>
      <c r="P66" s="1"/>
    </row>
    <row r="67" spans="1:16" ht="15.75" customHeight="1">
      <c r="A67" s="47"/>
      <c r="B67" s="48"/>
      <c r="C67" s="48"/>
      <c r="D67" s="48"/>
      <c r="E67" s="1"/>
      <c r="F67" s="1"/>
      <c r="G67" s="1"/>
      <c r="H67" s="1"/>
      <c r="I67" s="1"/>
      <c r="J67" s="1"/>
      <c r="K67" s="1"/>
      <c r="L67" s="1"/>
      <c r="M67" s="1"/>
      <c r="N67" s="1"/>
      <c r="O67" s="1"/>
      <c r="P67" s="1"/>
    </row>
    <row r="68" spans="1:16" ht="15.75" customHeight="1">
      <c r="A68" s="47"/>
      <c r="B68" s="48"/>
      <c r="C68" s="48"/>
      <c r="D68" s="48"/>
      <c r="E68" s="1"/>
      <c r="F68" s="1"/>
      <c r="G68" s="1"/>
      <c r="H68" s="1"/>
      <c r="I68" s="1"/>
      <c r="J68" s="1"/>
      <c r="K68" s="1"/>
      <c r="L68" s="1"/>
      <c r="M68" s="1"/>
      <c r="N68" s="1"/>
      <c r="O68" s="1"/>
      <c r="P68" s="1"/>
    </row>
    <row r="69" spans="1:16" ht="15.75" customHeight="1">
      <c r="A69" s="47"/>
      <c r="B69" s="48"/>
      <c r="C69" s="48"/>
      <c r="D69" s="48"/>
      <c r="E69" s="1"/>
      <c r="F69" s="1"/>
      <c r="G69" s="1"/>
      <c r="H69" s="1"/>
      <c r="I69" s="1"/>
      <c r="J69" s="1"/>
      <c r="K69" s="1"/>
      <c r="L69" s="1"/>
      <c r="M69" s="1"/>
      <c r="N69" s="1"/>
      <c r="O69" s="1"/>
      <c r="P69" s="1"/>
    </row>
    <row r="70" spans="1:16" ht="15.75" customHeight="1">
      <c r="A70" s="47"/>
      <c r="B70" s="48"/>
      <c r="C70" s="48"/>
      <c r="D70" s="48"/>
      <c r="E70" s="1"/>
      <c r="F70" s="1"/>
      <c r="G70" s="1"/>
      <c r="H70" s="1"/>
      <c r="I70" s="1"/>
      <c r="J70" s="1"/>
      <c r="K70" s="1"/>
      <c r="L70" s="1"/>
      <c r="M70" s="1"/>
      <c r="N70" s="1"/>
      <c r="O70" s="1"/>
      <c r="P70" s="1"/>
    </row>
    <row r="71" spans="1:16" ht="15.75" customHeight="1">
      <c r="A71" s="47"/>
      <c r="B71" s="48"/>
      <c r="C71" s="48"/>
      <c r="D71" s="48"/>
      <c r="E71" s="1"/>
      <c r="F71" s="1"/>
      <c r="G71" s="1"/>
      <c r="H71" s="1"/>
      <c r="I71" s="1"/>
      <c r="J71" s="1"/>
      <c r="K71" s="1"/>
      <c r="L71" s="1"/>
      <c r="M71" s="1"/>
      <c r="N71" s="1"/>
      <c r="O71" s="1"/>
      <c r="P71" s="1"/>
    </row>
    <row r="72" spans="1:16" ht="15.75" customHeight="1">
      <c r="A72" s="47"/>
      <c r="B72" s="48"/>
      <c r="C72" s="48"/>
      <c r="D72" s="48"/>
      <c r="E72" s="1"/>
      <c r="F72" s="1"/>
      <c r="G72" s="1"/>
      <c r="H72" s="1"/>
      <c r="I72" s="1"/>
      <c r="J72" s="1"/>
      <c r="K72" s="1"/>
      <c r="L72" s="1"/>
      <c r="M72" s="1"/>
      <c r="N72" s="1"/>
      <c r="O72" s="1"/>
      <c r="P72" s="1"/>
    </row>
    <row r="73" spans="1:16" ht="15.75" customHeight="1">
      <c r="A73" s="47"/>
      <c r="B73" s="48"/>
      <c r="C73" s="48"/>
      <c r="D73" s="48"/>
      <c r="E73" s="1"/>
      <c r="F73" s="1"/>
      <c r="G73" s="1"/>
      <c r="H73" s="1"/>
      <c r="I73" s="1"/>
      <c r="J73" s="1"/>
      <c r="K73" s="1"/>
      <c r="L73" s="1"/>
      <c r="M73" s="1"/>
      <c r="N73" s="1"/>
      <c r="O73" s="1"/>
      <c r="P73" s="1"/>
    </row>
    <row r="74" spans="1:16" ht="15.75" customHeight="1">
      <c r="A74" s="47"/>
      <c r="B74" s="48"/>
      <c r="C74" s="48"/>
      <c r="D74" s="48"/>
      <c r="E74" s="1"/>
      <c r="F74" s="1"/>
      <c r="G74" s="1"/>
      <c r="H74" s="1"/>
      <c r="I74" s="1"/>
      <c r="J74" s="1"/>
      <c r="K74" s="1"/>
      <c r="L74" s="1"/>
      <c r="M74" s="1"/>
      <c r="N74" s="1"/>
      <c r="O74" s="1"/>
      <c r="P74" s="1"/>
    </row>
    <row r="75" spans="1:16" ht="15.75" customHeight="1">
      <c r="A75" s="47"/>
      <c r="B75" s="48"/>
      <c r="C75" s="48"/>
      <c r="D75" s="48"/>
      <c r="E75" s="1"/>
      <c r="F75" s="1"/>
      <c r="G75" s="1"/>
      <c r="H75" s="1"/>
      <c r="I75" s="1"/>
      <c r="J75" s="1"/>
      <c r="K75" s="1"/>
      <c r="L75" s="1"/>
      <c r="M75" s="1"/>
      <c r="N75" s="1"/>
      <c r="O75" s="1"/>
      <c r="P75" s="1"/>
    </row>
    <row r="76" spans="1:16" ht="15.75" customHeight="1">
      <c r="A76" s="47"/>
      <c r="B76" s="48"/>
      <c r="C76" s="48"/>
      <c r="D76" s="48"/>
      <c r="E76" s="1"/>
      <c r="F76" s="1"/>
      <c r="G76" s="1"/>
      <c r="H76" s="1"/>
      <c r="I76" s="1"/>
      <c r="J76" s="1"/>
      <c r="K76" s="1"/>
      <c r="L76" s="1"/>
      <c r="M76" s="1"/>
      <c r="N76" s="1"/>
      <c r="O76" s="1"/>
      <c r="P76" s="1"/>
    </row>
    <row r="77" spans="1:16" ht="15.75" customHeight="1">
      <c r="A77" s="47"/>
      <c r="B77" s="48"/>
      <c r="C77" s="48"/>
      <c r="D77" s="48"/>
      <c r="E77" s="1"/>
      <c r="F77" s="1"/>
      <c r="G77" s="1"/>
      <c r="H77" s="1"/>
      <c r="I77" s="1"/>
      <c r="J77" s="1"/>
      <c r="K77" s="1"/>
      <c r="L77" s="1"/>
      <c r="M77" s="1"/>
      <c r="N77" s="1"/>
      <c r="O77" s="1"/>
      <c r="P77" s="1"/>
    </row>
    <row r="78" spans="1:16" ht="15.75" customHeight="1">
      <c r="A78" s="47"/>
      <c r="B78" s="48"/>
      <c r="C78" s="48"/>
      <c r="D78" s="48"/>
      <c r="E78" s="1"/>
      <c r="F78" s="1"/>
      <c r="G78" s="1"/>
      <c r="H78" s="1"/>
      <c r="I78" s="1"/>
      <c r="J78" s="1"/>
      <c r="K78" s="1"/>
      <c r="L78" s="1"/>
      <c r="M78" s="1"/>
      <c r="N78" s="1"/>
      <c r="O78" s="1"/>
      <c r="P78" s="1"/>
    </row>
    <row r="79" spans="1:16" ht="15.75" customHeight="1">
      <c r="A79" s="47"/>
      <c r="B79" s="48"/>
      <c r="C79" s="48"/>
      <c r="D79" s="48"/>
      <c r="E79" s="1"/>
      <c r="F79" s="1"/>
      <c r="G79" s="1"/>
      <c r="H79" s="1"/>
      <c r="I79" s="1"/>
      <c r="J79" s="1"/>
      <c r="K79" s="1"/>
      <c r="L79" s="1"/>
      <c r="M79" s="1"/>
      <c r="N79" s="1"/>
      <c r="O79" s="1"/>
      <c r="P79" s="1"/>
    </row>
    <row r="80" spans="1:16" ht="15.75" customHeight="1">
      <c r="A80" s="47"/>
      <c r="B80" s="48"/>
      <c r="C80" s="48"/>
      <c r="D80" s="48"/>
      <c r="E80" s="1"/>
      <c r="F80" s="1"/>
      <c r="G80" s="1"/>
      <c r="H80" s="1"/>
      <c r="I80" s="1"/>
      <c r="J80" s="1"/>
      <c r="K80" s="1"/>
      <c r="L80" s="1"/>
      <c r="M80" s="1"/>
      <c r="N80" s="1"/>
      <c r="O80" s="1"/>
      <c r="P80" s="1"/>
    </row>
    <row r="81" spans="1:16" ht="15.75" customHeight="1">
      <c r="A81" s="47"/>
      <c r="B81" s="48"/>
      <c r="C81" s="48"/>
      <c r="D81" s="48"/>
      <c r="E81" s="1"/>
      <c r="F81" s="1"/>
      <c r="G81" s="1"/>
      <c r="H81" s="1"/>
      <c r="I81" s="1"/>
      <c r="J81" s="1"/>
      <c r="K81" s="1"/>
      <c r="L81" s="1"/>
      <c r="M81" s="1"/>
      <c r="N81" s="1"/>
      <c r="O81" s="1"/>
      <c r="P81" s="1"/>
    </row>
    <row r="82" spans="1:16" ht="15.75" customHeight="1">
      <c r="A82" s="47"/>
      <c r="B82" s="48"/>
      <c r="C82" s="48"/>
      <c r="D82" s="48"/>
      <c r="E82" s="1"/>
      <c r="F82" s="1"/>
      <c r="G82" s="1"/>
      <c r="H82" s="1"/>
      <c r="I82" s="1"/>
      <c r="J82" s="1"/>
      <c r="K82" s="1"/>
      <c r="L82" s="1"/>
      <c r="M82" s="1"/>
      <c r="N82" s="1"/>
      <c r="O82" s="1"/>
      <c r="P82" s="1"/>
    </row>
    <row r="83" spans="1:16" ht="15.75" customHeight="1">
      <c r="A83" s="47"/>
      <c r="B83" s="48"/>
      <c r="C83" s="48"/>
      <c r="D83" s="48"/>
      <c r="E83" s="1"/>
      <c r="F83" s="1"/>
      <c r="G83" s="1"/>
      <c r="H83" s="1"/>
      <c r="I83" s="1"/>
      <c r="J83" s="1"/>
      <c r="K83" s="1"/>
      <c r="L83" s="1"/>
      <c r="M83" s="1"/>
      <c r="N83" s="1"/>
      <c r="O83" s="1"/>
      <c r="P83" s="1"/>
    </row>
    <row r="84" spans="1:16" ht="15.75" customHeight="1">
      <c r="A84" s="47"/>
      <c r="B84" s="48"/>
      <c r="C84" s="48"/>
      <c r="D84" s="48"/>
      <c r="E84" s="1"/>
      <c r="F84" s="1"/>
      <c r="G84" s="1"/>
      <c r="H84" s="1"/>
      <c r="I84" s="1"/>
      <c r="J84" s="1"/>
      <c r="K84" s="1"/>
      <c r="L84" s="1"/>
      <c r="M84" s="1"/>
      <c r="N84" s="1"/>
      <c r="O84" s="1"/>
      <c r="P84" s="1"/>
    </row>
    <row r="85" spans="1:16" ht="15.75" customHeight="1">
      <c r="A85" s="47"/>
      <c r="B85" s="48"/>
      <c r="C85" s="48"/>
      <c r="D85" s="48"/>
      <c r="E85" s="1"/>
      <c r="F85" s="1"/>
      <c r="G85" s="1"/>
      <c r="H85" s="1"/>
      <c r="I85" s="1"/>
      <c r="J85" s="1"/>
      <c r="K85" s="1"/>
      <c r="L85" s="1"/>
      <c r="M85" s="1"/>
      <c r="N85" s="1"/>
      <c r="O85" s="1"/>
      <c r="P85" s="1"/>
    </row>
    <row r="86" spans="1:16" ht="15.75" customHeight="1">
      <c r="A86" s="47"/>
      <c r="B86" s="48"/>
      <c r="C86" s="48"/>
      <c r="D86" s="48"/>
      <c r="E86" s="1"/>
      <c r="F86" s="1"/>
      <c r="G86" s="1"/>
      <c r="H86" s="1"/>
      <c r="I86" s="1"/>
      <c r="J86" s="1"/>
      <c r="K86" s="1"/>
      <c r="L86" s="1"/>
      <c r="M86" s="1"/>
      <c r="N86" s="1"/>
      <c r="O86" s="1"/>
      <c r="P86" s="1"/>
    </row>
    <row r="87" spans="1:16" ht="15.75" customHeight="1">
      <c r="A87" s="47"/>
      <c r="B87" s="48"/>
      <c r="C87" s="48"/>
      <c r="D87" s="48"/>
      <c r="E87" s="1"/>
      <c r="F87" s="1"/>
      <c r="G87" s="1"/>
      <c r="H87" s="1"/>
      <c r="I87" s="1"/>
      <c r="J87" s="1"/>
      <c r="K87" s="1"/>
      <c r="L87" s="1"/>
      <c r="M87" s="1"/>
      <c r="N87" s="1"/>
      <c r="O87" s="1"/>
      <c r="P87" s="1"/>
    </row>
    <row r="88" spans="1:16" ht="15.75" customHeight="1">
      <c r="A88" s="47"/>
      <c r="B88" s="48"/>
      <c r="C88" s="48"/>
      <c r="D88" s="48"/>
      <c r="E88" s="1"/>
      <c r="F88" s="1"/>
      <c r="G88" s="1"/>
      <c r="H88" s="1"/>
      <c r="I88" s="1"/>
      <c r="J88" s="1"/>
      <c r="K88" s="1"/>
      <c r="L88" s="1"/>
      <c r="M88" s="1"/>
      <c r="N88" s="1"/>
      <c r="O88" s="1"/>
      <c r="P88" s="1"/>
    </row>
    <row r="89" spans="1:16" ht="15.75" customHeight="1">
      <c r="A89" s="47"/>
      <c r="B89" s="48"/>
      <c r="C89" s="48"/>
      <c r="D89" s="48"/>
      <c r="E89" s="1"/>
      <c r="F89" s="1"/>
      <c r="G89" s="1"/>
      <c r="H89" s="1"/>
      <c r="I89" s="1"/>
      <c r="J89" s="1"/>
      <c r="K89" s="1"/>
      <c r="L89" s="1"/>
      <c r="M89" s="1"/>
      <c r="N89" s="1"/>
      <c r="O89" s="1"/>
      <c r="P89" s="1"/>
    </row>
    <row r="90" spans="1:16" ht="15.75" customHeight="1">
      <c r="A90" s="47"/>
      <c r="B90" s="48"/>
      <c r="C90" s="48"/>
      <c r="D90" s="48"/>
      <c r="E90" s="1"/>
      <c r="F90" s="1"/>
      <c r="G90" s="1"/>
      <c r="H90" s="1"/>
      <c r="I90" s="1"/>
      <c r="J90" s="1"/>
      <c r="K90" s="1"/>
      <c r="L90" s="1"/>
      <c r="M90" s="1"/>
      <c r="N90" s="1"/>
      <c r="O90" s="1"/>
      <c r="P90" s="1"/>
    </row>
    <row r="91" spans="1:16" ht="15.75" customHeight="1">
      <c r="A91" s="47"/>
      <c r="B91" s="48"/>
      <c r="C91" s="48"/>
      <c r="D91" s="48"/>
      <c r="E91" s="1"/>
      <c r="F91" s="1"/>
      <c r="G91" s="1"/>
      <c r="H91" s="1"/>
      <c r="I91" s="1"/>
      <c r="J91" s="1"/>
      <c r="K91" s="1"/>
      <c r="L91" s="1"/>
      <c r="M91" s="1"/>
      <c r="N91" s="1"/>
      <c r="O91" s="1"/>
      <c r="P91" s="1"/>
    </row>
    <row r="92" spans="1:16" ht="15.75" customHeight="1">
      <c r="A92" s="47"/>
      <c r="B92" s="48"/>
      <c r="C92" s="48"/>
      <c r="D92" s="48"/>
      <c r="E92" s="1"/>
      <c r="F92" s="1"/>
      <c r="G92" s="1"/>
      <c r="H92" s="1"/>
      <c r="I92" s="1"/>
      <c r="J92" s="1"/>
      <c r="K92" s="1"/>
      <c r="L92" s="1"/>
      <c r="M92" s="1"/>
      <c r="N92" s="1"/>
      <c r="O92" s="1"/>
      <c r="P92" s="1"/>
    </row>
    <row r="93" spans="1:16" ht="15.75" customHeight="1">
      <c r="A93" s="47"/>
      <c r="B93" s="48"/>
      <c r="C93" s="48"/>
      <c r="D93" s="48"/>
      <c r="E93" s="1"/>
      <c r="F93" s="1"/>
      <c r="G93" s="1"/>
      <c r="H93" s="1"/>
      <c r="I93" s="1"/>
      <c r="J93" s="1"/>
      <c r="K93" s="1"/>
      <c r="L93" s="1"/>
      <c r="M93" s="1"/>
      <c r="N93" s="1"/>
      <c r="O93" s="1"/>
      <c r="P93" s="1"/>
    </row>
    <row r="94" spans="1:16" ht="15.75" customHeight="1">
      <c r="A94" s="47"/>
      <c r="B94" s="48"/>
      <c r="C94" s="48"/>
      <c r="D94" s="48"/>
      <c r="E94" s="1"/>
      <c r="F94" s="1"/>
      <c r="G94" s="1"/>
      <c r="H94" s="1"/>
      <c r="I94" s="1"/>
      <c r="J94" s="1"/>
      <c r="K94" s="1"/>
      <c r="L94" s="1"/>
      <c r="M94" s="1"/>
      <c r="N94" s="1"/>
      <c r="O94" s="1"/>
      <c r="P94" s="1"/>
    </row>
    <row r="95" spans="1:16" ht="15.75" customHeight="1">
      <c r="A95" s="47"/>
      <c r="B95" s="48"/>
      <c r="C95" s="48"/>
      <c r="D95" s="48"/>
      <c r="E95" s="1"/>
      <c r="F95" s="1"/>
      <c r="G95" s="1"/>
      <c r="H95" s="1"/>
      <c r="I95" s="1"/>
      <c r="J95" s="1"/>
      <c r="K95" s="1"/>
      <c r="L95" s="1"/>
      <c r="M95" s="1"/>
      <c r="N95" s="1"/>
      <c r="O95" s="1"/>
      <c r="P95" s="1"/>
    </row>
    <row r="96" spans="1:16" ht="15.75" customHeight="1">
      <c r="A96" s="47"/>
      <c r="B96" s="48"/>
      <c r="C96" s="48"/>
      <c r="D96" s="48"/>
      <c r="E96" s="1"/>
      <c r="F96" s="1"/>
      <c r="G96" s="1"/>
      <c r="H96" s="1"/>
      <c r="I96" s="1"/>
      <c r="J96" s="1"/>
      <c r="K96" s="1"/>
      <c r="L96" s="1"/>
      <c r="M96" s="1"/>
      <c r="N96" s="1"/>
      <c r="O96" s="1"/>
      <c r="P96" s="1"/>
    </row>
    <row r="97" spans="1:16" ht="15.75" customHeight="1">
      <c r="A97" s="47"/>
      <c r="B97" s="48"/>
      <c r="C97" s="48"/>
      <c r="D97" s="48"/>
      <c r="E97" s="1"/>
      <c r="F97" s="1"/>
      <c r="G97" s="1"/>
      <c r="H97" s="1"/>
      <c r="I97" s="1"/>
      <c r="J97" s="1"/>
      <c r="K97" s="1"/>
      <c r="L97" s="1"/>
      <c r="M97" s="1"/>
      <c r="N97" s="1"/>
      <c r="O97" s="1"/>
      <c r="P97" s="1"/>
    </row>
    <row r="98" spans="1:16" ht="15.75" customHeight="1">
      <c r="A98" s="47"/>
      <c r="B98" s="48"/>
      <c r="C98" s="48"/>
      <c r="D98" s="48"/>
      <c r="E98" s="1"/>
      <c r="F98" s="1"/>
      <c r="G98" s="1"/>
      <c r="H98" s="1"/>
      <c r="I98" s="1"/>
      <c r="J98" s="1"/>
      <c r="K98" s="1"/>
      <c r="L98" s="1"/>
      <c r="M98" s="1"/>
      <c r="N98" s="1"/>
      <c r="O98" s="1"/>
      <c r="P98" s="1"/>
    </row>
    <row r="99" spans="1:16" ht="15.75" customHeight="1">
      <c r="A99" s="47"/>
      <c r="B99" s="48"/>
      <c r="C99" s="48"/>
      <c r="D99" s="48"/>
      <c r="E99" s="1"/>
      <c r="F99" s="1"/>
      <c r="G99" s="1"/>
      <c r="H99" s="1"/>
      <c r="I99" s="1"/>
      <c r="J99" s="1"/>
      <c r="K99" s="1"/>
      <c r="L99" s="1"/>
      <c r="M99" s="1"/>
      <c r="N99" s="1"/>
      <c r="O99" s="1"/>
      <c r="P99" s="1"/>
    </row>
    <row r="100" spans="1:16" ht="15.75" customHeight="1">
      <c r="A100" s="47"/>
      <c r="B100" s="48"/>
      <c r="C100" s="48"/>
      <c r="D100" s="48"/>
      <c r="E100" s="1"/>
      <c r="F100" s="1"/>
      <c r="G100" s="1"/>
      <c r="H100" s="1"/>
      <c r="I100" s="1"/>
      <c r="J100" s="1"/>
      <c r="K100" s="1"/>
      <c r="L100" s="1"/>
      <c r="M100" s="1"/>
      <c r="N100" s="1"/>
      <c r="O100" s="1"/>
      <c r="P100" s="1"/>
    </row>
    <row r="101" spans="1:16" ht="15.75" customHeight="1">
      <c r="A101" s="47"/>
      <c r="B101" s="48"/>
      <c r="C101" s="48"/>
      <c r="D101" s="48"/>
      <c r="E101" s="1"/>
      <c r="F101" s="1"/>
      <c r="G101" s="1"/>
      <c r="H101" s="1"/>
      <c r="I101" s="1"/>
      <c r="J101" s="1"/>
      <c r="K101" s="1"/>
      <c r="L101" s="1"/>
      <c r="M101" s="1"/>
      <c r="N101" s="1"/>
      <c r="O101" s="1"/>
      <c r="P101" s="1"/>
    </row>
    <row r="102" spans="1:16" ht="15.75" customHeight="1">
      <c r="A102" s="47"/>
      <c r="B102" s="48"/>
      <c r="C102" s="48"/>
      <c r="D102" s="48"/>
      <c r="E102" s="1"/>
      <c r="F102" s="1"/>
      <c r="G102" s="1"/>
      <c r="H102" s="1"/>
      <c r="I102" s="1"/>
      <c r="J102" s="1"/>
      <c r="K102" s="1"/>
      <c r="L102" s="1"/>
      <c r="M102" s="1"/>
      <c r="N102" s="1"/>
      <c r="O102" s="1"/>
      <c r="P102" s="1"/>
    </row>
    <row r="103" spans="1:16" ht="15.75" customHeight="1">
      <c r="A103" s="47"/>
      <c r="B103" s="48"/>
      <c r="C103" s="48"/>
      <c r="D103" s="48"/>
      <c r="E103" s="1"/>
      <c r="F103" s="1"/>
      <c r="G103" s="1"/>
      <c r="H103" s="1"/>
      <c r="I103" s="1"/>
      <c r="J103" s="1"/>
      <c r="K103" s="1"/>
      <c r="L103" s="1"/>
      <c r="M103" s="1"/>
      <c r="N103" s="1"/>
      <c r="O103" s="1"/>
      <c r="P103" s="1"/>
    </row>
    <row r="104" spans="1:16" ht="15.75" customHeight="1">
      <c r="A104" s="47"/>
      <c r="B104" s="48"/>
      <c r="C104" s="48"/>
      <c r="D104" s="48"/>
      <c r="E104" s="1"/>
      <c r="F104" s="1"/>
      <c r="G104" s="1"/>
      <c r="H104" s="1"/>
      <c r="I104" s="1"/>
      <c r="J104" s="1"/>
      <c r="K104" s="1"/>
      <c r="L104" s="1"/>
      <c r="M104" s="1"/>
      <c r="N104" s="1"/>
      <c r="O104" s="1"/>
      <c r="P104" s="1"/>
    </row>
    <row r="105" spans="1:16" ht="15.75" customHeight="1">
      <c r="A105" s="47"/>
      <c r="B105" s="48"/>
      <c r="C105" s="48"/>
      <c r="D105" s="48"/>
      <c r="E105" s="1"/>
      <c r="F105" s="1"/>
      <c r="G105" s="1"/>
      <c r="H105" s="1"/>
      <c r="I105" s="1"/>
      <c r="J105" s="1"/>
      <c r="K105" s="1"/>
      <c r="L105" s="1"/>
      <c r="M105" s="1"/>
      <c r="N105" s="1"/>
      <c r="O105" s="1"/>
      <c r="P105" s="1"/>
    </row>
    <row r="106" spans="1:16" ht="15.75" customHeight="1">
      <c r="A106" s="47"/>
      <c r="B106" s="48"/>
      <c r="C106" s="48"/>
      <c r="D106" s="48"/>
      <c r="E106" s="1"/>
      <c r="F106" s="1"/>
      <c r="G106" s="1"/>
      <c r="H106" s="1"/>
      <c r="I106" s="1"/>
      <c r="J106" s="1"/>
      <c r="K106" s="1"/>
      <c r="L106" s="1"/>
      <c r="M106" s="1"/>
      <c r="N106" s="1"/>
      <c r="O106" s="1"/>
      <c r="P106" s="1"/>
    </row>
    <row r="107" spans="1:16" ht="15.75" customHeight="1">
      <c r="A107" s="47"/>
      <c r="B107" s="48"/>
      <c r="C107" s="48"/>
      <c r="D107" s="48"/>
      <c r="E107" s="1"/>
      <c r="F107" s="1"/>
      <c r="G107" s="1"/>
      <c r="H107" s="1"/>
      <c r="I107" s="1"/>
      <c r="J107" s="1"/>
      <c r="K107" s="1"/>
      <c r="L107" s="1"/>
      <c r="M107" s="1"/>
      <c r="N107" s="1"/>
      <c r="O107" s="1"/>
      <c r="P107" s="1"/>
    </row>
    <row r="108" spans="1:16" ht="15.75" customHeight="1">
      <c r="A108" s="47"/>
      <c r="B108" s="48"/>
      <c r="C108" s="48"/>
      <c r="D108" s="48"/>
      <c r="E108" s="1"/>
      <c r="F108" s="1"/>
      <c r="G108" s="1"/>
      <c r="H108" s="1"/>
      <c r="I108" s="1"/>
      <c r="J108" s="1"/>
      <c r="K108" s="1"/>
      <c r="L108" s="1"/>
      <c r="M108" s="1"/>
      <c r="N108" s="1"/>
      <c r="O108" s="1"/>
      <c r="P108" s="1"/>
    </row>
    <row r="109" spans="1:16" ht="15.75" customHeight="1">
      <c r="A109" s="47"/>
      <c r="B109" s="48"/>
      <c r="C109" s="48"/>
      <c r="D109" s="48"/>
      <c r="E109" s="1"/>
      <c r="F109" s="1"/>
      <c r="G109" s="1"/>
      <c r="H109" s="1"/>
      <c r="I109" s="1"/>
      <c r="J109" s="1"/>
      <c r="K109" s="1"/>
      <c r="L109" s="1"/>
      <c r="M109" s="1"/>
      <c r="N109" s="1"/>
      <c r="O109" s="1"/>
      <c r="P109" s="1"/>
    </row>
    <row r="110" spans="1:16" ht="15.75" customHeight="1">
      <c r="A110" s="47"/>
      <c r="B110" s="48"/>
      <c r="C110" s="48"/>
      <c r="D110" s="48"/>
      <c r="E110" s="1"/>
      <c r="F110" s="1"/>
      <c r="G110" s="1"/>
      <c r="H110" s="1"/>
      <c r="I110" s="1"/>
      <c r="J110" s="1"/>
      <c r="K110" s="1"/>
      <c r="L110" s="1"/>
      <c r="M110" s="1"/>
      <c r="N110" s="1"/>
      <c r="O110" s="1"/>
      <c r="P110" s="1"/>
    </row>
    <row r="111" spans="1:16" ht="15.75" customHeight="1">
      <c r="A111" s="47"/>
      <c r="B111" s="48"/>
      <c r="C111" s="48"/>
      <c r="D111" s="48"/>
      <c r="E111" s="1"/>
      <c r="F111" s="1"/>
      <c r="G111" s="1"/>
      <c r="H111" s="1"/>
      <c r="I111" s="1"/>
      <c r="J111" s="1"/>
      <c r="K111" s="1"/>
      <c r="L111" s="1"/>
      <c r="M111" s="1"/>
      <c r="N111" s="1"/>
      <c r="O111" s="1"/>
      <c r="P111" s="1"/>
    </row>
    <row r="112" spans="1:16" ht="15.75" customHeight="1">
      <c r="A112" s="47"/>
      <c r="B112" s="48"/>
      <c r="C112" s="48"/>
      <c r="D112" s="48"/>
      <c r="E112" s="1"/>
      <c r="F112" s="1"/>
      <c r="G112" s="1"/>
      <c r="H112" s="1"/>
      <c r="I112" s="1"/>
      <c r="J112" s="1"/>
      <c r="K112" s="1"/>
      <c r="L112" s="1"/>
      <c r="M112" s="1"/>
      <c r="N112" s="1"/>
      <c r="O112" s="1"/>
      <c r="P112" s="1"/>
    </row>
    <row r="113" spans="1:16" ht="15.75" customHeight="1">
      <c r="A113" s="47"/>
      <c r="B113" s="48"/>
      <c r="C113" s="48"/>
      <c r="D113" s="48"/>
      <c r="E113" s="1"/>
      <c r="F113" s="1"/>
      <c r="G113" s="1"/>
      <c r="H113" s="1"/>
      <c r="I113" s="1"/>
      <c r="J113" s="1"/>
      <c r="K113" s="1"/>
      <c r="L113" s="1"/>
      <c r="M113" s="1"/>
      <c r="N113" s="1"/>
      <c r="O113" s="1"/>
      <c r="P113" s="1"/>
    </row>
    <row r="114" spans="1:16" ht="15.75" customHeight="1">
      <c r="A114" s="47"/>
      <c r="B114" s="48"/>
      <c r="C114" s="48"/>
      <c r="D114" s="48"/>
      <c r="E114" s="1"/>
      <c r="F114" s="1"/>
      <c r="G114" s="1"/>
      <c r="H114" s="1"/>
      <c r="I114" s="1"/>
      <c r="J114" s="1"/>
      <c r="K114" s="1"/>
      <c r="L114" s="1"/>
      <c r="M114" s="1"/>
      <c r="N114" s="1"/>
      <c r="O114" s="1"/>
      <c r="P114" s="1"/>
    </row>
    <row r="115" spans="1:16" ht="15.75" customHeight="1">
      <c r="A115" s="47"/>
      <c r="B115" s="48"/>
      <c r="C115" s="48"/>
      <c r="D115" s="48"/>
      <c r="E115" s="1"/>
      <c r="F115" s="1"/>
      <c r="G115" s="1"/>
      <c r="H115" s="1"/>
      <c r="I115" s="1"/>
      <c r="J115" s="1"/>
      <c r="K115" s="1"/>
      <c r="L115" s="1"/>
      <c r="M115" s="1"/>
      <c r="N115" s="1"/>
      <c r="O115" s="1"/>
      <c r="P115" s="1"/>
    </row>
    <row r="116" spans="1:16" ht="15.75" customHeight="1">
      <c r="A116" s="47"/>
      <c r="B116" s="48"/>
      <c r="C116" s="48"/>
      <c r="D116" s="48"/>
      <c r="E116" s="1"/>
      <c r="F116" s="1"/>
      <c r="G116" s="1"/>
      <c r="H116" s="1"/>
      <c r="I116" s="1"/>
      <c r="J116" s="1"/>
      <c r="K116" s="1"/>
      <c r="L116" s="1"/>
      <c r="M116" s="1"/>
      <c r="N116" s="1"/>
      <c r="O116" s="1"/>
      <c r="P116" s="1"/>
    </row>
    <row r="117" spans="1:16" ht="15.75" customHeight="1">
      <c r="A117" s="47"/>
      <c r="B117" s="48"/>
      <c r="C117" s="48"/>
      <c r="D117" s="48"/>
      <c r="E117" s="1"/>
      <c r="F117" s="1"/>
      <c r="G117" s="1"/>
      <c r="H117" s="1"/>
      <c r="I117" s="1"/>
      <c r="J117" s="1"/>
      <c r="K117" s="1"/>
      <c r="L117" s="1"/>
      <c r="M117" s="1"/>
      <c r="N117" s="1"/>
      <c r="O117" s="1"/>
      <c r="P117" s="1"/>
    </row>
    <row r="118" spans="1:16" ht="15.75" customHeight="1">
      <c r="A118" s="47"/>
      <c r="B118" s="48"/>
      <c r="C118" s="48"/>
      <c r="D118" s="48"/>
      <c r="E118" s="1"/>
      <c r="F118" s="1"/>
      <c r="G118" s="1"/>
      <c r="H118" s="1"/>
      <c r="I118" s="1"/>
      <c r="J118" s="1"/>
      <c r="K118" s="1"/>
      <c r="L118" s="1"/>
      <c r="M118" s="1"/>
      <c r="N118" s="1"/>
      <c r="O118" s="1"/>
      <c r="P118" s="1"/>
    </row>
    <row r="119" spans="1:16" ht="15.75" customHeight="1">
      <c r="A119" s="47"/>
      <c r="B119" s="48"/>
      <c r="C119" s="48"/>
      <c r="D119" s="48"/>
      <c r="E119" s="1"/>
      <c r="F119" s="1"/>
      <c r="G119" s="1"/>
      <c r="H119" s="1"/>
      <c r="I119" s="1"/>
      <c r="J119" s="1"/>
      <c r="K119" s="1"/>
      <c r="L119" s="1"/>
      <c r="M119" s="1"/>
      <c r="N119" s="1"/>
      <c r="O119" s="1"/>
      <c r="P119" s="1"/>
    </row>
    <row r="120" spans="1:16" ht="15.75" customHeight="1">
      <c r="A120" s="47"/>
      <c r="B120" s="48"/>
      <c r="C120" s="48"/>
      <c r="D120" s="48"/>
      <c r="E120" s="1"/>
      <c r="F120" s="1"/>
      <c r="G120" s="1"/>
      <c r="H120" s="1"/>
      <c r="I120" s="1"/>
      <c r="J120" s="1"/>
      <c r="K120" s="1"/>
      <c r="L120" s="1"/>
      <c r="M120" s="1"/>
      <c r="N120" s="1"/>
      <c r="O120" s="1"/>
      <c r="P120" s="1"/>
    </row>
    <row r="121" spans="1:16" ht="15.75" customHeight="1">
      <c r="A121" s="47"/>
      <c r="B121" s="48"/>
      <c r="C121" s="48"/>
      <c r="D121" s="48"/>
      <c r="E121" s="1"/>
      <c r="F121" s="1"/>
      <c r="G121" s="1"/>
      <c r="H121" s="1"/>
      <c r="I121" s="1"/>
      <c r="J121" s="1"/>
      <c r="K121" s="1"/>
      <c r="L121" s="1"/>
      <c r="M121" s="1"/>
      <c r="N121" s="1"/>
      <c r="O121" s="1"/>
      <c r="P121" s="1"/>
    </row>
    <row r="122" spans="1:16" ht="15.75" customHeight="1">
      <c r="A122" s="47"/>
      <c r="B122" s="48"/>
      <c r="C122" s="48"/>
      <c r="D122" s="48"/>
      <c r="E122" s="1"/>
      <c r="F122" s="1"/>
      <c r="G122" s="1"/>
      <c r="H122" s="1"/>
      <c r="I122" s="1"/>
      <c r="J122" s="1"/>
      <c r="K122" s="1"/>
      <c r="L122" s="1"/>
      <c r="M122" s="1"/>
      <c r="N122" s="1"/>
      <c r="O122" s="1"/>
      <c r="P122" s="1"/>
    </row>
    <row r="123" spans="1:16" ht="15.75" customHeight="1">
      <c r="A123" s="47"/>
      <c r="B123" s="48"/>
      <c r="C123" s="48"/>
      <c r="D123" s="48"/>
      <c r="E123" s="1"/>
      <c r="F123" s="1"/>
      <c r="G123" s="1"/>
      <c r="H123" s="1"/>
      <c r="I123" s="1"/>
      <c r="J123" s="1"/>
      <c r="K123" s="1"/>
      <c r="L123" s="1"/>
      <c r="M123" s="1"/>
      <c r="N123" s="1"/>
      <c r="O123" s="1"/>
      <c r="P123" s="1"/>
    </row>
    <row r="124" spans="1:16" ht="15.75" customHeight="1">
      <c r="A124" s="47"/>
      <c r="B124" s="48"/>
      <c r="C124" s="48"/>
      <c r="D124" s="48"/>
      <c r="E124" s="1"/>
      <c r="F124" s="1"/>
      <c r="G124" s="1"/>
      <c r="H124" s="1"/>
      <c r="I124" s="1"/>
      <c r="J124" s="1"/>
      <c r="K124" s="1"/>
      <c r="L124" s="1"/>
      <c r="M124" s="1"/>
      <c r="N124" s="1"/>
      <c r="O124" s="1"/>
      <c r="P124" s="1"/>
    </row>
    <row r="125" spans="1:16" ht="15.75" customHeight="1">
      <c r="A125" s="47"/>
      <c r="B125" s="48"/>
      <c r="C125" s="48"/>
      <c r="D125" s="48"/>
      <c r="E125" s="1"/>
      <c r="F125" s="1"/>
      <c r="G125" s="1"/>
      <c r="H125" s="1"/>
      <c r="I125" s="1"/>
      <c r="J125" s="1"/>
      <c r="K125" s="1"/>
      <c r="L125" s="1"/>
      <c r="M125" s="1"/>
      <c r="N125" s="1"/>
      <c r="O125" s="1"/>
      <c r="P125" s="1"/>
    </row>
    <row r="126" spans="1:16" ht="15.75" customHeight="1">
      <c r="A126" s="47"/>
      <c r="B126" s="48"/>
      <c r="C126" s="48"/>
      <c r="D126" s="48"/>
      <c r="E126" s="1"/>
      <c r="F126" s="1"/>
      <c r="G126" s="1"/>
      <c r="H126" s="1"/>
      <c r="I126" s="1"/>
      <c r="J126" s="1"/>
      <c r="K126" s="1"/>
      <c r="L126" s="1"/>
      <c r="M126" s="1"/>
      <c r="N126" s="1"/>
      <c r="O126" s="1"/>
      <c r="P126" s="1"/>
    </row>
    <row r="127" spans="1:16" ht="15.75" customHeight="1">
      <c r="A127" s="47"/>
      <c r="B127" s="48"/>
      <c r="C127" s="48"/>
      <c r="D127" s="48"/>
      <c r="E127" s="1"/>
      <c r="F127" s="1"/>
      <c r="G127" s="1"/>
      <c r="H127" s="1"/>
      <c r="I127" s="1"/>
      <c r="J127" s="1"/>
      <c r="K127" s="1"/>
      <c r="L127" s="1"/>
      <c r="M127" s="1"/>
      <c r="N127" s="1"/>
      <c r="O127" s="1"/>
      <c r="P127" s="1"/>
    </row>
    <row r="128" spans="1:16" ht="15.75" customHeight="1">
      <c r="A128" s="47"/>
      <c r="B128" s="48"/>
      <c r="C128" s="48"/>
      <c r="D128" s="48"/>
      <c r="E128" s="1"/>
      <c r="F128" s="1"/>
      <c r="G128" s="1"/>
      <c r="H128" s="1"/>
      <c r="I128" s="1"/>
      <c r="J128" s="1"/>
      <c r="K128" s="1"/>
      <c r="L128" s="1"/>
      <c r="M128" s="1"/>
      <c r="N128" s="1"/>
      <c r="O128" s="1"/>
      <c r="P128" s="1"/>
    </row>
    <row r="129" spans="1:16" ht="15.75" customHeight="1">
      <c r="A129" s="47"/>
      <c r="B129" s="48"/>
      <c r="C129" s="48"/>
      <c r="D129" s="48"/>
      <c r="E129" s="1"/>
      <c r="F129" s="1"/>
      <c r="G129" s="1"/>
      <c r="H129" s="1"/>
      <c r="I129" s="1"/>
      <c r="J129" s="1"/>
      <c r="K129" s="1"/>
      <c r="L129" s="1"/>
      <c r="M129" s="1"/>
      <c r="N129" s="1"/>
      <c r="O129" s="1"/>
      <c r="P129" s="1"/>
    </row>
    <row r="130" spans="1:16" ht="15.75" customHeight="1">
      <c r="A130" s="47"/>
      <c r="B130" s="48"/>
      <c r="C130" s="48"/>
      <c r="D130" s="48"/>
      <c r="E130" s="1"/>
      <c r="F130" s="1"/>
      <c r="G130" s="1"/>
      <c r="H130" s="1"/>
      <c r="I130" s="1"/>
      <c r="J130" s="1"/>
      <c r="K130" s="1"/>
      <c r="L130" s="1"/>
      <c r="M130" s="1"/>
      <c r="N130" s="1"/>
      <c r="O130" s="1"/>
      <c r="P130" s="1"/>
    </row>
    <row r="131" spans="1:16" ht="15.75" customHeight="1">
      <c r="A131" s="47"/>
      <c r="B131" s="48"/>
      <c r="C131" s="48"/>
      <c r="D131" s="48"/>
      <c r="E131" s="1"/>
      <c r="F131" s="1"/>
      <c r="G131" s="1"/>
      <c r="H131" s="1"/>
      <c r="I131" s="1"/>
      <c r="J131" s="1"/>
      <c r="K131" s="1"/>
      <c r="L131" s="1"/>
      <c r="M131" s="1"/>
      <c r="N131" s="1"/>
      <c r="O131" s="1"/>
      <c r="P131" s="1"/>
    </row>
    <row r="132" spans="1:16" ht="15.75" customHeight="1">
      <c r="A132" s="47"/>
      <c r="B132" s="48"/>
      <c r="C132" s="48"/>
      <c r="D132" s="48"/>
      <c r="E132" s="1"/>
      <c r="F132" s="1"/>
      <c r="G132" s="1"/>
      <c r="H132" s="1"/>
      <c r="I132" s="1"/>
      <c r="J132" s="1"/>
      <c r="K132" s="1"/>
      <c r="L132" s="1"/>
      <c r="M132" s="1"/>
      <c r="N132" s="1"/>
      <c r="O132" s="1"/>
      <c r="P132" s="1"/>
    </row>
    <row r="133" spans="1:16" ht="15.75" customHeight="1">
      <c r="A133" s="47"/>
      <c r="B133" s="48"/>
      <c r="C133" s="48"/>
      <c r="D133" s="48"/>
      <c r="E133" s="1"/>
      <c r="F133" s="1"/>
      <c r="G133" s="1"/>
      <c r="H133" s="1"/>
      <c r="I133" s="1"/>
      <c r="J133" s="1"/>
      <c r="K133" s="1"/>
      <c r="L133" s="1"/>
      <c r="M133" s="1"/>
      <c r="N133" s="1"/>
      <c r="O133" s="1"/>
      <c r="P133" s="1"/>
    </row>
    <row r="134" spans="1:16" ht="15.75" customHeight="1">
      <c r="A134" s="47"/>
      <c r="B134" s="48"/>
      <c r="C134" s="48"/>
      <c r="D134" s="48"/>
      <c r="E134" s="1"/>
      <c r="F134" s="1"/>
      <c r="G134" s="1"/>
      <c r="H134" s="1"/>
      <c r="I134" s="1"/>
      <c r="J134" s="1"/>
      <c r="K134" s="1"/>
      <c r="L134" s="1"/>
      <c r="M134" s="1"/>
      <c r="N134" s="1"/>
      <c r="O134" s="1"/>
      <c r="P134" s="1"/>
    </row>
    <row r="135" spans="1:16" ht="15.75" customHeight="1">
      <c r="A135" s="47"/>
      <c r="B135" s="48"/>
      <c r="C135" s="48"/>
      <c r="D135" s="48"/>
      <c r="E135" s="1"/>
      <c r="F135" s="1"/>
      <c r="G135" s="1"/>
      <c r="H135" s="1"/>
      <c r="I135" s="1"/>
      <c r="J135" s="1"/>
      <c r="K135" s="1"/>
      <c r="L135" s="1"/>
      <c r="M135" s="1"/>
      <c r="N135" s="1"/>
      <c r="O135" s="1"/>
      <c r="P135" s="1"/>
    </row>
    <row r="136" spans="1:16" ht="15.75" customHeight="1">
      <c r="A136" s="47"/>
      <c r="B136" s="48"/>
      <c r="C136" s="48"/>
      <c r="D136" s="48"/>
      <c r="E136" s="1"/>
      <c r="F136" s="1"/>
      <c r="G136" s="1"/>
      <c r="H136" s="1"/>
      <c r="I136" s="1"/>
      <c r="J136" s="1"/>
      <c r="K136" s="1"/>
      <c r="L136" s="1"/>
      <c r="M136" s="1"/>
      <c r="N136" s="1"/>
      <c r="O136" s="1"/>
      <c r="P136" s="1"/>
    </row>
    <row r="137" spans="1:16" ht="15.75" customHeight="1">
      <c r="A137" s="47"/>
      <c r="B137" s="48"/>
      <c r="C137" s="48"/>
      <c r="D137" s="48"/>
      <c r="E137" s="1"/>
      <c r="F137" s="1"/>
      <c r="G137" s="1"/>
      <c r="H137" s="1"/>
      <c r="I137" s="1"/>
      <c r="J137" s="1"/>
      <c r="K137" s="1"/>
      <c r="L137" s="1"/>
      <c r="M137" s="1"/>
      <c r="N137" s="1"/>
      <c r="O137" s="1"/>
      <c r="P137" s="1"/>
    </row>
    <row r="138" spans="1:16" ht="15.75" customHeight="1">
      <c r="A138" s="47"/>
      <c r="B138" s="48"/>
      <c r="C138" s="48"/>
      <c r="D138" s="48"/>
      <c r="E138" s="1"/>
      <c r="F138" s="1"/>
      <c r="G138" s="1"/>
      <c r="H138" s="1"/>
      <c r="I138" s="1"/>
      <c r="J138" s="1"/>
      <c r="K138" s="1"/>
      <c r="L138" s="1"/>
      <c r="M138" s="1"/>
      <c r="N138" s="1"/>
      <c r="O138" s="1"/>
      <c r="P138" s="1"/>
    </row>
    <row r="139" spans="1:16" ht="15.75" customHeight="1">
      <c r="A139" s="47"/>
      <c r="B139" s="48"/>
      <c r="C139" s="48"/>
      <c r="D139" s="48"/>
      <c r="E139" s="1"/>
      <c r="F139" s="1"/>
      <c r="G139" s="1"/>
      <c r="H139" s="1"/>
      <c r="I139" s="1"/>
      <c r="J139" s="1"/>
      <c r="K139" s="1"/>
      <c r="L139" s="1"/>
      <c r="M139" s="1"/>
      <c r="N139" s="1"/>
      <c r="O139" s="1"/>
      <c r="P139" s="1"/>
    </row>
    <row r="140" spans="1:16" ht="15.75" customHeight="1">
      <c r="A140" s="47"/>
      <c r="B140" s="48"/>
      <c r="C140" s="48"/>
      <c r="D140" s="48"/>
      <c r="E140" s="1"/>
      <c r="F140" s="1"/>
      <c r="G140" s="1"/>
      <c r="H140" s="1"/>
      <c r="I140" s="1"/>
      <c r="J140" s="1"/>
      <c r="K140" s="1"/>
      <c r="L140" s="1"/>
      <c r="M140" s="1"/>
      <c r="N140" s="1"/>
      <c r="O140" s="1"/>
      <c r="P140" s="1"/>
    </row>
    <row r="141" spans="1:16" ht="15.75" customHeight="1">
      <c r="A141" s="47"/>
      <c r="B141" s="48"/>
      <c r="C141" s="48"/>
      <c r="D141" s="48"/>
      <c r="E141" s="1"/>
      <c r="F141" s="1"/>
      <c r="G141" s="1"/>
      <c r="H141" s="1"/>
      <c r="I141" s="1"/>
      <c r="J141" s="1"/>
      <c r="K141" s="1"/>
      <c r="L141" s="1"/>
      <c r="M141" s="1"/>
      <c r="N141" s="1"/>
      <c r="O141" s="1"/>
      <c r="P141" s="1"/>
    </row>
    <row r="142" spans="1:16" ht="15.75" customHeight="1">
      <c r="A142" s="47"/>
      <c r="B142" s="48"/>
      <c r="C142" s="48"/>
      <c r="D142" s="48"/>
      <c r="E142" s="1"/>
      <c r="F142" s="1"/>
      <c r="G142" s="1"/>
      <c r="H142" s="1"/>
      <c r="I142" s="1"/>
      <c r="J142" s="1"/>
      <c r="K142" s="1"/>
      <c r="L142" s="1"/>
      <c r="M142" s="1"/>
      <c r="N142" s="1"/>
      <c r="O142" s="1"/>
      <c r="P142" s="1"/>
    </row>
    <row r="143" spans="1:16" ht="15.75" customHeight="1">
      <c r="A143" s="47"/>
      <c r="B143" s="48"/>
      <c r="C143" s="48"/>
      <c r="D143" s="48"/>
      <c r="E143" s="1"/>
      <c r="F143" s="1"/>
      <c r="G143" s="1"/>
      <c r="H143" s="1"/>
      <c r="I143" s="1"/>
      <c r="J143" s="1"/>
      <c r="K143" s="1"/>
      <c r="L143" s="1"/>
      <c r="M143" s="1"/>
      <c r="N143" s="1"/>
      <c r="O143" s="1"/>
      <c r="P143" s="1"/>
    </row>
    <row r="144" spans="1:16" ht="15.75" customHeight="1">
      <c r="A144" s="47"/>
      <c r="B144" s="48"/>
      <c r="C144" s="48"/>
      <c r="D144" s="48"/>
      <c r="E144" s="1"/>
      <c r="F144" s="1"/>
      <c r="G144" s="1"/>
      <c r="H144" s="1"/>
      <c r="I144" s="1"/>
      <c r="J144" s="1"/>
      <c r="K144" s="1"/>
      <c r="L144" s="1"/>
      <c r="M144" s="1"/>
      <c r="N144" s="1"/>
      <c r="O144" s="1"/>
      <c r="P144" s="1"/>
    </row>
    <row r="145" spans="1:16" ht="15.75" customHeight="1">
      <c r="A145" s="47"/>
      <c r="B145" s="48"/>
      <c r="C145" s="48"/>
      <c r="D145" s="48"/>
      <c r="E145" s="1"/>
      <c r="F145" s="1"/>
      <c r="G145" s="1"/>
      <c r="H145" s="1"/>
      <c r="I145" s="1"/>
      <c r="J145" s="1"/>
      <c r="K145" s="1"/>
      <c r="L145" s="1"/>
      <c r="M145" s="1"/>
      <c r="N145" s="1"/>
      <c r="O145" s="1"/>
      <c r="P145" s="1"/>
    </row>
    <row r="146" spans="1:16" ht="15.75" customHeight="1">
      <c r="A146" s="47"/>
      <c r="B146" s="48"/>
      <c r="C146" s="48"/>
      <c r="D146" s="48"/>
      <c r="E146" s="1"/>
      <c r="F146" s="1"/>
      <c r="G146" s="1"/>
      <c r="H146" s="1"/>
      <c r="I146" s="1"/>
      <c r="J146" s="1"/>
      <c r="K146" s="1"/>
      <c r="L146" s="1"/>
      <c r="M146" s="1"/>
      <c r="N146" s="1"/>
      <c r="O146" s="1"/>
      <c r="P146" s="1"/>
    </row>
    <row r="147" spans="1:16" ht="15.75" customHeight="1">
      <c r="A147" s="47"/>
      <c r="B147" s="48"/>
      <c r="C147" s="48"/>
      <c r="D147" s="48"/>
      <c r="E147" s="1"/>
      <c r="F147" s="1"/>
      <c r="G147" s="1"/>
      <c r="H147" s="1"/>
      <c r="I147" s="1"/>
      <c r="J147" s="1"/>
      <c r="K147" s="1"/>
      <c r="L147" s="1"/>
      <c r="M147" s="1"/>
      <c r="N147" s="1"/>
      <c r="O147" s="1"/>
      <c r="P147" s="1"/>
    </row>
    <row r="148" spans="1:16" ht="15.75" customHeight="1">
      <c r="A148" s="47"/>
      <c r="B148" s="48"/>
      <c r="C148" s="48"/>
      <c r="D148" s="48"/>
      <c r="E148" s="1"/>
      <c r="F148" s="1"/>
      <c r="G148" s="1"/>
      <c r="H148" s="1"/>
      <c r="I148" s="1"/>
      <c r="J148" s="1"/>
      <c r="K148" s="1"/>
      <c r="L148" s="1"/>
      <c r="M148" s="1"/>
      <c r="N148" s="1"/>
      <c r="O148" s="1"/>
      <c r="P148" s="1"/>
    </row>
    <row r="149" spans="1:16" ht="15.75" customHeight="1">
      <c r="A149" s="47"/>
      <c r="B149" s="48"/>
      <c r="C149" s="48"/>
      <c r="D149" s="48"/>
      <c r="E149" s="1"/>
      <c r="F149" s="1"/>
      <c r="G149" s="1"/>
      <c r="H149" s="1"/>
      <c r="I149" s="1"/>
      <c r="J149" s="1"/>
      <c r="K149" s="1"/>
      <c r="L149" s="1"/>
      <c r="M149" s="1"/>
      <c r="N149" s="1"/>
      <c r="O149" s="1"/>
      <c r="P149" s="1"/>
    </row>
    <row r="150" spans="1:16" ht="15.75" customHeight="1">
      <c r="A150" s="47"/>
      <c r="B150" s="48"/>
      <c r="C150" s="48"/>
      <c r="D150" s="48"/>
      <c r="E150" s="1"/>
      <c r="F150" s="1"/>
      <c r="G150" s="1"/>
      <c r="H150" s="1"/>
      <c r="I150" s="1"/>
      <c r="J150" s="1"/>
      <c r="K150" s="1"/>
      <c r="L150" s="1"/>
      <c r="M150" s="1"/>
      <c r="N150" s="1"/>
      <c r="O150" s="1"/>
      <c r="P150" s="1"/>
    </row>
    <row r="151" spans="1:16" ht="15.75" customHeight="1">
      <c r="A151" s="47"/>
      <c r="B151" s="48"/>
      <c r="C151" s="48"/>
      <c r="D151" s="48"/>
      <c r="E151" s="1"/>
      <c r="F151" s="1"/>
      <c r="G151" s="1"/>
      <c r="H151" s="1"/>
      <c r="I151" s="1"/>
      <c r="J151" s="1"/>
      <c r="K151" s="1"/>
      <c r="L151" s="1"/>
      <c r="M151" s="1"/>
      <c r="N151" s="1"/>
      <c r="O151" s="1"/>
      <c r="P151" s="1"/>
    </row>
    <row r="152" spans="1:16" ht="15.75" customHeight="1">
      <c r="A152" s="47"/>
      <c r="B152" s="48"/>
      <c r="C152" s="48"/>
      <c r="D152" s="48"/>
      <c r="E152" s="1"/>
      <c r="F152" s="1"/>
      <c r="G152" s="1"/>
      <c r="H152" s="1"/>
      <c r="I152" s="1"/>
      <c r="J152" s="1"/>
      <c r="K152" s="1"/>
      <c r="L152" s="1"/>
      <c r="M152" s="1"/>
      <c r="N152" s="1"/>
      <c r="O152" s="1"/>
      <c r="P152" s="1"/>
    </row>
    <row r="153" spans="1:16" ht="15.75" customHeight="1">
      <c r="A153" s="47"/>
      <c r="B153" s="48"/>
      <c r="C153" s="48"/>
      <c r="D153" s="48"/>
      <c r="E153" s="1"/>
      <c r="F153" s="1"/>
      <c r="G153" s="1"/>
      <c r="H153" s="1"/>
      <c r="I153" s="1"/>
      <c r="J153" s="1"/>
      <c r="K153" s="1"/>
      <c r="L153" s="1"/>
      <c r="M153" s="1"/>
      <c r="N153" s="1"/>
      <c r="O153" s="1"/>
      <c r="P153" s="1"/>
    </row>
    <row r="154" spans="1:16" ht="15.75" customHeight="1">
      <c r="A154" s="47"/>
      <c r="B154" s="48"/>
      <c r="C154" s="48"/>
      <c r="D154" s="48"/>
      <c r="E154" s="1"/>
      <c r="F154" s="1"/>
      <c r="G154" s="1"/>
      <c r="H154" s="1"/>
      <c r="I154" s="1"/>
      <c r="J154" s="1"/>
      <c r="K154" s="1"/>
      <c r="L154" s="1"/>
      <c r="M154" s="1"/>
      <c r="N154" s="1"/>
      <c r="O154" s="1"/>
      <c r="P154" s="1"/>
    </row>
    <row r="155" spans="1:16" ht="15.75" customHeight="1">
      <c r="A155" s="47"/>
      <c r="B155" s="48"/>
      <c r="C155" s="48"/>
      <c r="D155" s="48"/>
      <c r="E155" s="1"/>
      <c r="F155" s="1"/>
      <c r="G155" s="1"/>
      <c r="H155" s="1"/>
      <c r="I155" s="1"/>
      <c r="J155" s="1"/>
      <c r="K155" s="1"/>
      <c r="L155" s="1"/>
      <c r="M155" s="1"/>
      <c r="N155" s="1"/>
      <c r="O155" s="1"/>
      <c r="P155" s="1"/>
    </row>
    <row r="156" spans="1:16" ht="15.75" customHeight="1">
      <c r="A156" s="47"/>
      <c r="B156" s="48"/>
      <c r="C156" s="48"/>
      <c r="D156" s="48"/>
      <c r="E156" s="1"/>
      <c r="F156" s="1"/>
      <c r="G156" s="1"/>
      <c r="H156" s="1"/>
      <c r="I156" s="1"/>
      <c r="J156" s="1"/>
      <c r="K156" s="1"/>
      <c r="L156" s="1"/>
      <c r="M156" s="1"/>
      <c r="N156" s="1"/>
      <c r="O156" s="1"/>
      <c r="P156" s="1"/>
    </row>
    <row r="157" spans="1:16" ht="15.75" customHeight="1">
      <c r="A157" s="47"/>
      <c r="B157" s="48"/>
      <c r="C157" s="48"/>
      <c r="D157" s="48"/>
      <c r="E157" s="1"/>
      <c r="F157" s="1"/>
      <c r="G157" s="1"/>
      <c r="H157" s="1"/>
      <c r="I157" s="1"/>
      <c r="J157" s="1"/>
      <c r="K157" s="1"/>
      <c r="L157" s="1"/>
      <c r="M157" s="1"/>
      <c r="N157" s="1"/>
      <c r="O157" s="1"/>
      <c r="P157" s="1"/>
    </row>
    <row r="158" spans="1:16" ht="15.75" customHeight="1">
      <c r="A158" s="47"/>
      <c r="B158" s="48"/>
      <c r="C158" s="48"/>
      <c r="D158" s="48"/>
      <c r="E158" s="1"/>
      <c r="F158" s="1"/>
      <c r="G158" s="1"/>
      <c r="H158" s="1"/>
      <c r="I158" s="1"/>
      <c r="J158" s="1"/>
      <c r="K158" s="1"/>
      <c r="L158" s="1"/>
      <c r="M158" s="1"/>
      <c r="N158" s="1"/>
      <c r="O158" s="1"/>
      <c r="P158" s="1"/>
    </row>
    <row r="159" spans="1:16" ht="15.75" customHeight="1">
      <c r="A159" s="47"/>
      <c r="B159" s="48"/>
      <c r="C159" s="48"/>
      <c r="D159" s="48"/>
      <c r="E159" s="1"/>
      <c r="F159" s="1"/>
      <c r="G159" s="1"/>
      <c r="H159" s="1"/>
      <c r="I159" s="1"/>
      <c r="J159" s="1"/>
      <c r="K159" s="1"/>
      <c r="L159" s="1"/>
      <c r="M159" s="1"/>
      <c r="N159" s="1"/>
      <c r="O159" s="1"/>
      <c r="P159" s="1"/>
    </row>
    <row r="160" spans="1:16" ht="15.75" customHeight="1">
      <c r="A160" s="47"/>
      <c r="B160" s="48"/>
      <c r="C160" s="48"/>
      <c r="D160" s="48"/>
      <c r="E160" s="1"/>
      <c r="F160" s="1"/>
      <c r="G160" s="1"/>
      <c r="H160" s="1"/>
      <c r="I160" s="1"/>
      <c r="J160" s="1"/>
      <c r="K160" s="1"/>
      <c r="L160" s="1"/>
      <c r="M160" s="1"/>
      <c r="N160" s="1"/>
      <c r="O160" s="1"/>
      <c r="P160" s="1"/>
    </row>
    <row r="161" spans="1:16" ht="15.75" customHeight="1">
      <c r="A161" s="47"/>
      <c r="B161" s="48"/>
      <c r="C161" s="48"/>
      <c r="D161" s="48"/>
      <c r="E161" s="1"/>
      <c r="F161" s="1"/>
      <c r="G161" s="1"/>
      <c r="H161" s="1"/>
      <c r="I161" s="1"/>
      <c r="J161" s="1"/>
      <c r="K161" s="1"/>
      <c r="L161" s="1"/>
      <c r="M161" s="1"/>
      <c r="N161" s="1"/>
      <c r="O161" s="1"/>
      <c r="P161" s="1"/>
    </row>
    <row r="162" spans="1:16" ht="15.75" customHeight="1">
      <c r="A162" s="47"/>
      <c r="B162" s="48"/>
      <c r="C162" s="48"/>
      <c r="D162" s="48"/>
      <c r="E162" s="1"/>
      <c r="F162" s="1"/>
      <c r="G162" s="1"/>
      <c r="H162" s="1"/>
      <c r="I162" s="1"/>
      <c r="J162" s="1"/>
      <c r="K162" s="1"/>
      <c r="L162" s="1"/>
      <c r="M162" s="1"/>
      <c r="N162" s="1"/>
      <c r="O162" s="1"/>
      <c r="P162" s="1"/>
    </row>
    <row r="163" spans="1:16" ht="15.75" customHeight="1">
      <c r="A163" s="47"/>
      <c r="B163" s="48"/>
      <c r="C163" s="48"/>
      <c r="D163" s="48"/>
      <c r="E163" s="1"/>
      <c r="F163" s="1"/>
      <c r="G163" s="1"/>
      <c r="H163" s="1"/>
      <c r="I163" s="1"/>
      <c r="J163" s="1"/>
      <c r="K163" s="1"/>
      <c r="L163" s="1"/>
      <c r="M163" s="1"/>
      <c r="N163" s="1"/>
      <c r="O163" s="1"/>
      <c r="P163" s="1"/>
    </row>
    <row r="164" spans="1:16" ht="15.75" customHeight="1">
      <c r="A164" s="47"/>
      <c r="B164" s="48"/>
      <c r="C164" s="48"/>
      <c r="D164" s="48"/>
      <c r="E164" s="1"/>
      <c r="F164" s="1"/>
      <c r="G164" s="1"/>
      <c r="H164" s="1"/>
      <c r="I164" s="1"/>
      <c r="J164" s="1"/>
      <c r="K164" s="1"/>
      <c r="L164" s="1"/>
      <c r="M164" s="1"/>
      <c r="N164" s="1"/>
      <c r="O164" s="1"/>
      <c r="P164" s="1"/>
    </row>
    <row r="165" spans="1:16" ht="15.75" customHeight="1">
      <c r="A165" s="47"/>
      <c r="B165" s="48"/>
      <c r="C165" s="48"/>
      <c r="D165" s="48"/>
      <c r="E165" s="1"/>
      <c r="F165" s="1"/>
      <c r="G165" s="1"/>
      <c r="H165" s="1"/>
      <c r="I165" s="1"/>
      <c r="J165" s="1"/>
      <c r="K165" s="1"/>
      <c r="L165" s="1"/>
      <c r="M165" s="1"/>
      <c r="N165" s="1"/>
      <c r="O165" s="1"/>
      <c r="P165" s="1"/>
    </row>
    <row r="166" spans="1:16" ht="15.75" customHeight="1">
      <c r="A166" s="47"/>
      <c r="B166" s="48"/>
      <c r="C166" s="48"/>
      <c r="D166" s="48"/>
      <c r="E166" s="1"/>
      <c r="F166" s="1"/>
      <c r="G166" s="1"/>
      <c r="H166" s="1"/>
      <c r="I166" s="1"/>
      <c r="J166" s="1"/>
      <c r="K166" s="1"/>
      <c r="L166" s="1"/>
      <c r="M166" s="1"/>
      <c r="N166" s="1"/>
      <c r="O166" s="1"/>
      <c r="P166" s="1"/>
    </row>
    <row r="167" spans="1:16" ht="15.75" customHeight="1">
      <c r="A167" s="47"/>
      <c r="B167" s="48"/>
      <c r="C167" s="48"/>
      <c r="D167" s="48"/>
      <c r="E167" s="1"/>
      <c r="F167" s="1"/>
      <c r="G167" s="1"/>
      <c r="H167" s="1"/>
      <c r="I167" s="1"/>
      <c r="J167" s="1"/>
      <c r="K167" s="1"/>
      <c r="L167" s="1"/>
      <c r="M167" s="1"/>
      <c r="N167" s="1"/>
      <c r="O167" s="1"/>
      <c r="P167" s="1"/>
    </row>
    <row r="168" spans="1:16" ht="15.75" customHeight="1">
      <c r="A168" s="47"/>
      <c r="B168" s="48"/>
      <c r="C168" s="48"/>
      <c r="D168" s="48"/>
      <c r="E168" s="1"/>
      <c r="F168" s="1"/>
      <c r="G168" s="1"/>
      <c r="H168" s="1"/>
      <c r="I168" s="1"/>
      <c r="J168" s="1"/>
      <c r="K168" s="1"/>
      <c r="L168" s="1"/>
      <c r="M168" s="1"/>
      <c r="N168" s="1"/>
      <c r="O168" s="1"/>
      <c r="P168" s="1"/>
    </row>
    <row r="169" spans="1:16" ht="15.75" customHeight="1">
      <c r="A169" s="47"/>
      <c r="B169" s="48"/>
      <c r="C169" s="48"/>
      <c r="D169" s="48"/>
      <c r="E169" s="1"/>
      <c r="F169" s="1"/>
      <c r="G169" s="1"/>
      <c r="H169" s="1"/>
      <c r="I169" s="1"/>
      <c r="J169" s="1"/>
      <c r="K169" s="1"/>
      <c r="L169" s="1"/>
      <c r="M169" s="1"/>
      <c r="N169" s="1"/>
      <c r="O169" s="1"/>
      <c r="P169" s="1"/>
    </row>
    <row r="170" spans="1:16" ht="15.75" customHeight="1">
      <c r="A170" s="47"/>
      <c r="B170" s="48"/>
      <c r="C170" s="48"/>
      <c r="D170" s="48"/>
      <c r="E170" s="1"/>
      <c r="F170" s="1"/>
      <c r="G170" s="1"/>
      <c r="H170" s="1"/>
      <c r="I170" s="1"/>
      <c r="J170" s="1"/>
      <c r="K170" s="1"/>
      <c r="L170" s="1"/>
      <c r="M170" s="1"/>
      <c r="N170" s="1"/>
      <c r="O170" s="1"/>
      <c r="P170" s="1"/>
    </row>
    <row r="171" spans="1:16" ht="15.75" customHeight="1">
      <c r="A171" s="47"/>
      <c r="B171" s="48"/>
      <c r="C171" s="48"/>
      <c r="D171" s="48"/>
      <c r="E171" s="1"/>
      <c r="F171" s="1"/>
      <c r="G171" s="1"/>
      <c r="H171" s="1"/>
      <c r="I171" s="1"/>
      <c r="J171" s="1"/>
      <c r="K171" s="1"/>
      <c r="L171" s="1"/>
      <c r="M171" s="1"/>
      <c r="N171" s="1"/>
      <c r="O171" s="1"/>
      <c r="P171" s="1"/>
    </row>
    <row r="172" spans="1:16" ht="15.75" customHeight="1">
      <c r="A172" s="47"/>
      <c r="B172" s="48"/>
      <c r="C172" s="48"/>
      <c r="D172" s="48"/>
      <c r="E172" s="1"/>
      <c r="F172" s="1"/>
      <c r="G172" s="1"/>
      <c r="H172" s="1"/>
      <c r="I172" s="1"/>
      <c r="J172" s="1"/>
      <c r="K172" s="1"/>
      <c r="L172" s="1"/>
      <c r="M172" s="1"/>
      <c r="N172" s="1"/>
      <c r="O172" s="1"/>
      <c r="P172" s="1"/>
    </row>
    <row r="173" spans="1:16" ht="15.75" customHeight="1">
      <c r="A173" s="47"/>
      <c r="B173" s="48"/>
      <c r="C173" s="48"/>
      <c r="D173" s="48"/>
      <c r="E173" s="1"/>
      <c r="F173" s="1"/>
      <c r="G173" s="1"/>
      <c r="H173" s="1"/>
      <c r="I173" s="1"/>
      <c r="J173" s="1"/>
      <c r="K173" s="1"/>
      <c r="L173" s="1"/>
      <c r="M173" s="1"/>
      <c r="N173" s="1"/>
      <c r="O173" s="1"/>
      <c r="P173" s="1"/>
    </row>
    <row r="174" spans="1:16" ht="15.75" customHeight="1">
      <c r="A174" s="47"/>
      <c r="B174" s="48"/>
      <c r="C174" s="48"/>
      <c r="D174" s="48"/>
      <c r="E174" s="1"/>
      <c r="F174" s="1"/>
      <c r="G174" s="1"/>
      <c r="H174" s="1"/>
      <c r="I174" s="1"/>
      <c r="J174" s="1"/>
      <c r="K174" s="1"/>
      <c r="L174" s="1"/>
      <c r="M174" s="1"/>
      <c r="N174" s="1"/>
      <c r="O174" s="1"/>
      <c r="P174" s="1"/>
    </row>
    <row r="175" spans="1:16" ht="15.75" customHeight="1">
      <c r="A175" s="47"/>
      <c r="B175" s="48"/>
      <c r="C175" s="48"/>
      <c r="D175" s="48"/>
      <c r="E175" s="1"/>
      <c r="F175" s="1"/>
      <c r="G175" s="1"/>
      <c r="H175" s="1"/>
      <c r="I175" s="1"/>
      <c r="J175" s="1"/>
      <c r="K175" s="1"/>
      <c r="L175" s="1"/>
      <c r="M175" s="1"/>
      <c r="N175" s="1"/>
      <c r="O175" s="1"/>
      <c r="P175" s="1"/>
    </row>
    <row r="176" spans="1:16" ht="15.75" customHeight="1">
      <c r="A176" s="47"/>
      <c r="B176" s="48"/>
      <c r="C176" s="48"/>
      <c r="D176" s="48"/>
      <c r="E176" s="1"/>
      <c r="F176" s="1"/>
      <c r="G176" s="1"/>
      <c r="H176" s="1"/>
      <c r="I176" s="1"/>
      <c r="J176" s="1"/>
      <c r="K176" s="1"/>
      <c r="L176" s="1"/>
      <c r="M176" s="1"/>
      <c r="N176" s="1"/>
      <c r="O176" s="1"/>
      <c r="P176" s="1"/>
    </row>
    <row r="177" spans="1:16" ht="15.75" customHeight="1">
      <c r="A177" s="47"/>
      <c r="B177" s="48"/>
      <c r="C177" s="48"/>
      <c r="D177" s="48"/>
      <c r="E177" s="1"/>
      <c r="F177" s="1"/>
      <c r="G177" s="1"/>
      <c r="H177" s="1"/>
      <c r="I177" s="1"/>
      <c r="J177" s="1"/>
      <c r="K177" s="1"/>
      <c r="L177" s="1"/>
      <c r="M177" s="1"/>
      <c r="N177" s="1"/>
      <c r="O177" s="1"/>
      <c r="P177" s="1"/>
    </row>
    <row r="178" spans="1:16" ht="15.75" customHeight="1">
      <c r="A178" s="47"/>
      <c r="B178" s="48"/>
      <c r="C178" s="48"/>
      <c r="D178" s="48"/>
      <c r="E178" s="1"/>
      <c r="F178" s="1"/>
      <c r="G178" s="1"/>
      <c r="H178" s="1"/>
      <c r="I178" s="1"/>
      <c r="J178" s="1"/>
      <c r="K178" s="1"/>
      <c r="L178" s="1"/>
      <c r="M178" s="1"/>
      <c r="N178" s="1"/>
      <c r="O178" s="1"/>
      <c r="P178" s="1"/>
    </row>
    <row r="179" spans="1:16" ht="15.75" customHeight="1">
      <c r="A179" s="47"/>
      <c r="B179" s="48"/>
      <c r="C179" s="48"/>
      <c r="D179" s="48"/>
      <c r="E179" s="1"/>
      <c r="F179" s="1"/>
      <c r="G179" s="1"/>
      <c r="H179" s="1"/>
      <c r="I179" s="1"/>
      <c r="J179" s="1"/>
      <c r="K179" s="1"/>
      <c r="L179" s="1"/>
      <c r="M179" s="1"/>
      <c r="N179" s="1"/>
      <c r="O179" s="1"/>
      <c r="P179" s="1"/>
    </row>
    <row r="180" spans="1:16" ht="15.75" customHeight="1">
      <c r="A180" s="47"/>
      <c r="B180" s="48"/>
      <c r="C180" s="48"/>
      <c r="D180" s="48"/>
      <c r="E180" s="1"/>
      <c r="F180" s="1"/>
      <c r="G180" s="1"/>
      <c r="H180" s="1"/>
      <c r="I180" s="1"/>
      <c r="J180" s="1"/>
      <c r="K180" s="1"/>
      <c r="L180" s="1"/>
      <c r="M180" s="1"/>
      <c r="N180" s="1"/>
      <c r="O180" s="1"/>
      <c r="P180" s="1"/>
    </row>
    <row r="181" spans="1:16" ht="15.75" customHeight="1">
      <c r="A181" s="47"/>
      <c r="B181" s="48"/>
      <c r="C181" s="48"/>
      <c r="D181" s="48"/>
      <c r="E181" s="1"/>
      <c r="F181" s="1"/>
      <c r="G181" s="1"/>
      <c r="H181" s="1"/>
      <c r="I181" s="1"/>
      <c r="J181" s="1"/>
      <c r="K181" s="1"/>
      <c r="L181" s="1"/>
      <c r="M181" s="1"/>
      <c r="N181" s="1"/>
      <c r="O181" s="1"/>
      <c r="P181" s="1"/>
    </row>
    <row r="182" spans="1:16" ht="15.75" customHeight="1">
      <c r="A182" s="47"/>
      <c r="B182" s="48"/>
      <c r="C182" s="48"/>
      <c r="D182" s="48"/>
      <c r="E182" s="1"/>
      <c r="F182" s="1"/>
      <c r="G182" s="1"/>
      <c r="H182" s="1"/>
      <c r="I182" s="1"/>
      <c r="J182" s="1"/>
      <c r="K182" s="1"/>
      <c r="L182" s="1"/>
      <c r="M182" s="1"/>
      <c r="N182" s="1"/>
      <c r="O182" s="1"/>
      <c r="P182" s="1"/>
    </row>
    <row r="183" spans="1:16" ht="15.75" customHeight="1">
      <c r="A183" s="47"/>
      <c r="B183" s="48"/>
      <c r="C183" s="48"/>
      <c r="D183" s="48"/>
      <c r="E183" s="1"/>
      <c r="F183" s="1"/>
      <c r="G183" s="1"/>
      <c r="H183" s="1"/>
      <c r="I183" s="1"/>
      <c r="J183" s="1"/>
      <c r="K183" s="1"/>
      <c r="L183" s="1"/>
      <c r="M183" s="1"/>
      <c r="N183" s="1"/>
      <c r="O183" s="1"/>
      <c r="P183" s="1"/>
    </row>
    <row r="184" spans="1:16" ht="15.75" customHeight="1">
      <c r="A184" s="47"/>
      <c r="B184" s="48"/>
      <c r="C184" s="48"/>
      <c r="D184" s="48"/>
      <c r="E184" s="1"/>
      <c r="F184" s="1"/>
      <c r="G184" s="1"/>
      <c r="H184" s="1"/>
      <c r="I184" s="1"/>
      <c r="J184" s="1"/>
      <c r="K184" s="1"/>
      <c r="L184" s="1"/>
      <c r="M184" s="1"/>
      <c r="N184" s="1"/>
      <c r="O184" s="1"/>
      <c r="P184" s="1"/>
    </row>
    <row r="185" spans="1:16" ht="15.75" customHeight="1">
      <c r="A185" s="47"/>
      <c r="B185" s="48"/>
      <c r="C185" s="48"/>
      <c r="D185" s="48"/>
      <c r="E185" s="1"/>
      <c r="F185" s="1"/>
      <c r="G185" s="1"/>
      <c r="H185" s="1"/>
      <c r="I185" s="1"/>
      <c r="J185" s="1"/>
      <c r="K185" s="1"/>
      <c r="L185" s="1"/>
      <c r="M185" s="1"/>
      <c r="N185" s="1"/>
      <c r="O185" s="1"/>
      <c r="P185" s="1"/>
    </row>
    <row r="186" spans="1:16" ht="15.75" customHeight="1">
      <c r="A186" s="47"/>
      <c r="B186" s="48"/>
      <c r="C186" s="48"/>
      <c r="D186" s="48"/>
      <c r="E186" s="1"/>
      <c r="F186" s="1"/>
      <c r="G186" s="1"/>
      <c r="H186" s="1"/>
      <c r="I186" s="1"/>
      <c r="J186" s="1"/>
      <c r="K186" s="1"/>
      <c r="L186" s="1"/>
      <c r="M186" s="1"/>
      <c r="N186" s="1"/>
      <c r="O186" s="1"/>
      <c r="P186" s="1"/>
    </row>
    <row r="187" spans="1:16" ht="15.75" customHeight="1">
      <c r="A187" s="47"/>
      <c r="B187" s="48"/>
      <c r="C187" s="48"/>
      <c r="D187" s="48"/>
      <c r="E187" s="1"/>
      <c r="F187" s="1"/>
      <c r="G187" s="1"/>
      <c r="H187" s="1"/>
      <c r="I187" s="1"/>
      <c r="J187" s="1"/>
      <c r="K187" s="1"/>
      <c r="L187" s="1"/>
      <c r="M187" s="1"/>
      <c r="N187" s="1"/>
      <c r="O187" s="1"/>
      <c r="P187" s="1"/>
    </row>
    <row r="188" spans="1:16" ht="15.75" customHeight="1">
      <c r="A188" s="47"/>
      <c r="B188" s="48"/>
      <c r="C188" s="48"/>
      <c r="D188" s="48"/>
      <c r="E188" s="1"/>
      <c r="F188" s="1"/>
      <c r="G188" s="1"/>
      <c r="H188" s="1"/>
      <c r="I188" s="1"/>
      <c r="J188" s="1"/>
      <c r="K188" s="1"/>
      <c r="L188" s="1"/>
      <c r="M188" s="1"/>
      <c r="N188" s="1"/>
      <c r="O188" s="1"/>
      <c r="P188" s="1"/>
    </row>
    <row r="189" spans="1:16" ht="15.75" customHeight="1">
      <c r="A189" s="47"/>
      <c r="B189" s="48"/>
      <c r="C189" s="48"/>
      <c r="D189" s="48"/>
      <c r="E189" s="1"/>
      <c r="F189" s="1"/>
      <c r="G189" s="1"/>
      <c r="H189" s="1"/>
      <c r="I189" s="1"/>
      <c r="J189" s="1"/>
      <c r="K189" s="1"/>
      <c r="L189" s="1"/>
      <c r="M189" s="1"/>
      <c r="N189" s="1"/>
      <c r="O189" s="1"/>
      <c r="P189" s="1"/>
    </row>
    <row r="190" spans="1:16" ht="15.75" customHeight="1">
      <c r="A190" s="47"/>
      <c r="B190" s="48"/>
      <c r="C190" s="48"/>
      <c r="D190" s="48"/>
      <c r="E190" s="1"/>
      <c r="F190" s="1"/>
      <c r="G190" s="1"/>
      <c r="H190" s="1"/>
      <c r="I190" s="1"/>
      <c r="J190" s="1"/>
      <c r="K190" s="1"/>
      <c r="L190" s="1"/>
      <c r="M190" s="1"/>
      <c r="N190" s="1"/>
      <c r="O190" s="1"/>
      <c r="P190" s="1"/>
    </row>
    <row r="191" spans="1:16" ht="15.75" customHeight="1">
      <c r="A191" s="47"/>
      <c r="B191" s="48"/>
      <c r="C191" s="48"/>
      <c r="D191" s="48"/>
      <c r="E191" s="1"/>
      <c r="F191" s="1"/>
      <c r="G191" s="1"/>
      <c r="H191" s="1"/>
      <c r="I191" s="1"/>
      <c r="J191" s="1"/>
      <c r="K191" s="1"/>
      <c r="L191" s="1"/>
      <c r="M191" s="1"/>
      <c r="N191" s="1"/>
      <c r="O191" s="1"/>
      <c r="P191" s="1"/>
    </row>
    <row r="192" spans="1:16" ht="15.75" customHeight="1">
      <c r="A192" s="47"/>
      <c r="B192" s="48"/>
      <c r="C192" s="48"/>
      <c r="D192" s="48"/>
      <c r="E192" s="1"/>
      <c r="F192" s="1"/>
      <c r="G192" s="1"/>
      <c r="H192" s="1"/>
      <c r="I192" s="1"/>
      <c r="J192" s="1"/>
      <c r="K192" s="1"/>
      <c r="L192" s="1"/>
      <c r="M192" s="1"/>
      <c r="N192" s="1"/>
      <c r="O192" s="1"/>
      <c r="P192" s="1"/>
    </row>
    <row r="193" spans="1:16" ht="15.75" customHeight="1">
      <c r="A193" s="47"/>
      <c r="B193" s="48"/>
      <c r="C193" s="48"/>
      <c r="D193" s="48"/>
      <c r="E193" s="1"/>
      <c r="F193" s="1"/>
      <c r="G193" s="1"/>
      <c r="H193" s="1"/>
      <c r="I193" s="1"/>
      <c r="J193" s="1"/>
      <c r="K193" s="1"/>
      <c r="L193" s="1"/>
      <c r="M193" s="1"/>
      <c r="N193" s="1"/>
      <c r="O193" s="1"/>
      <c r="P193" s="1"/>
    </row>
    <row r="194" spans="1:16" ht="15.75" customHeight="1">
      <c r="A194" s="47"/>
      <c r="B194" s="48"/>
      <c r="C194" s="48"/>
      <c r="D194" s="48"/>
      <c r="E194" s="1"/>
      <c r="F194" s="1"/>
      <c r="G194" s="1"/>
      <c r="H194" s="1"/>
      <c r="I194" s="1"/>
      <c r="J194" s="1"/>
      <c r="K194" s="1"/>
      <c r="L194" s="1"/>
      <c r="M194" s="1"/>
      <c r="N194" s="1"/>
      <c r="O194" s="1"/>
      <c r="P194" s="1"/>
    </row>
    <row r="195" spans="1:16" ht="15.75" customHeight="1">
      <c r="A195" s="47"/>
      <c r="B195" s="48"/>
      <c r="C195" s="48"/>
      <c r="D195" s="48"/>
      <c r="E195" s="1"/>
      <c r="F195" s="1"/>
      <c r="G195" s="1"/>
      <c r="H195" s="1"/>
      <c r="I195" s="1"/>
      <c r="J195" s="1"/>
      <c r="K195" s="1"/>
      <c r="L195" s="1"/>
      <c r="M195" s="1"/>
      <c r="N195" s="1"/>
      <c r="O195" s="1"/>
      <c r="P195" s="1"/>
    </row>
    <row r="196" spans="1:16" ht="15.75" customHeight="1">
      <c r="A196" s="47"/>
      <c r="B196" s="48"/>
      <c r="C196" s="48"/>
      <c r="D196" s="48"/>
      <c r="E196" s="1"/>
      <c r="F196" s="1"/>
      <c r="G196" s="1"/>
      <c r="H196" s="1"/>
      <c r="I196" s="1"/>
      <c r="J196" s="1"/>
      <c r="K196" s="1"/>
      <c r="L196" s="1"/>
      <c r="M196" s="1"/>
      <c r="N196" s="1"/>
      <c r="O196" s="1"/>
      <c r="P196" s="1"/>
    </row>
    <row r="197" spans="1:16" ht="15.75" customHeight="1">
      <c r="A197" s="47"/>
      <c r="B197" s="48"/>
      <c r="C197" s="48"/>
      <c r="D197" s="48"/>
      <c r="E197" s="1"/>
      <c r="F197" s="1"/>
      <c r="G197" s="1"/>
      <c r="H197" s="1"/>
      <c r="I197" s="1"/>
      <c r="J197" s="1"/>
      <c r="K197" s="1"/>
      <c r="L197" s="1"/>
      <c r="M197" s="1"/>
      <c r="N197" s="1"/>
      <c r="O197" s="1"/>
      <c r="P197" s="1"/>
    </row>
    <row r="198" spans="1:16" ht="15.75" customHeight="1">
      <c r="A198" s="47"/>
      <c r="B198" s="48"/>
      <c r="C198" s="48"/>
      <c r="D198" s="48"/>
      <c r="E198" s="1"/>
      <c r="F198" s="1"/>
      <c r="G198" s="1"/>
      <c r="H198" s="1"/>
      <c r="I198" s="1"/>
      <c r="J198" s="1"/>
      <c r="K198" s="1"/>
      <c r="L198" s="1"/>
      <c r="M198" s="1"/>
      <c r="N198" s="1"/>
      <c r="O198" s="1"/>
      <c r="P198" s="1"/>
    </row>
    <row r="199" spans="1:16" ht="15.75" customHeight="1">
      <c r="A199" s="47"/>
      <c r="B199" s="48"/>
      <c r="C199" s="48"/>
      <c r="D199" s="48"/>
      <c r="E199" s="1"/>
      <c r="F199" s="1"/>
      <c r="G199" s="1"/>
      <c r="H199" s="1"/>
      <c r="I199" s="1"/>
      <c r="J199" s="1"/>
      <c r="K199" s="1"/>
      <c r="L199" s="1"/>
      <c r="M199" s="1"/>
      <c r="N199" s="1"/>
      <c r="O199" s="1"/>
      <c r="P199" s="1"/>
    </row>
    <row r="200" spans="1:16" ht="15.75" customHeight="1">
      <c r="A200" s="47"/>
      <c r="B200" s="48"/>
      <c r="C200" s="48"/>
      <c r="D200" s="48"/>
      <c r="E200" s="1"/>
      <c r="F200" s="1"/>
      <c r="G200" s="1"/>
      <c r="H200" s="1"/>
      <c r="I200" s="1"/>
      <c r="J200" s="1"/>
      <c r="K200" s="1"/>
      <c r="L200" s="1"/>
      <c r="M200" s="1"/>
      <c r="N200" s="1"/>
      <c r="O200" s="1"/>
      <c r="P200" s="1"/>
    </row>
    <row r="201" spans="1:16" ht="15.75" customHeight="1">
      <c r="A201" s="47"/>
      <c r="B201" s="48"/>
      <c r="C201" s="48"/>
      <c r="D201" s="48"/>
      <c r="E201" s="1"/>
      <c r="F201" s="1"/>
      <c r="G201" s="1"/>
      <c r="H201" s="1"/>
      <c r="I201" s="1"/>
      <c r="J201" s="1"/>
      <c r="K201" s="1"/>
      <c r="L201" s="1"/>
      <c r="M201" s="1"/>
      <c r="N201" s="1"/>
      <c r="O201" s="1"/>
      <c r="P201" s="1"/>
    </row>
    <row r="202" spans="1:16" ht="15.75" customHeight="1">
      <c r="A202" s="47"/>
      <c r="B202" s="48"/>
      <c r="C202" s="48"/>
      <c r="D202" s="48"/>
      <c r="E202" s="1"/>
      <c r="F202" s="1"/>
      <c r="G202" s="1"/>
      <c r="H202" s="1"/>
      <c r="I202" s="1"/>
      <c r="J202" s="1"/>
      <c r="K202" s="1"/>
      <c r="L202" s="1"/>
      <c r="M202" s="1"/>
      <c r="N202" s="1"/>
      <c r="O202" s="1"/>
      <c r="P202" s="1"/>
    </row>
    <row r="203" spans="1:16" ht="15.75" customHeight="1">
      <c r="A203" s="47"/>
      <c r="B203" s="48"/>
      <c r="C203" s="48"/>
      <c r="D203" s="48"/>
      <c r="E203" s="1"/>
      <c r="F203" s="1"/>
      <c r="G203" s="1"/>
      <c r="H203" s="1"/>
      <c r="I203" s="1"/>
      <c r="J203" s="1"/>
      <c r="K203" s="1"/>
      <c r="L203" s="1"/>
      <c r="M203" s="1"/>
      <c r="N203" s="1"/>
      <c r="O203" s="1"/>
      <c r="P203" s="1"/>
    </row>
    <row r="204" spans="1:16" ht="15.75" customHeight="1">
      <c r="A204" s="47"/>
      <c r="B204" s="48"/>
      <c r="C204" s="48"/>
      <c r="D204" s="48"/>
      <c r="E204" s="1"/>
      <c r="F204" s="1"/>
      <c r="G204" s="1"/>
      <c r="H204" s="1"/>
      <c r="I204" s="1"/>
      <c r="J204" s="1"/>
      <c r="K204" s="1"/>
      <c r="L204" s="1"/>
      <c r="M204" s="1"/>
      <c r="N204" s="1"/>
      <c r="O204" s="1"/>
      <c r="P204" s="1"/>
    </row>
    <row r="205" spans="1:16" ht="15.75" customHeight="1">
      <c r="A205" s="47"/>
      <c r="B205" s="48"/>
      <c r="C205" s="48"/>
      <c r="D205" s="48"/>
      <c r="E205" s="1"/>
      <c r="F205" s="1"/>
      <c r="G205" s="1"/>
      <c r="H205" s="1"/>
      <c r="I205" s="1"/>
      <c r="J205" s="1"/>
      <c r="K205" s="1"/>
      <c r="L205" s="1"/>
      <c r="M205" s="1"/>
      <c r="N205" s="1"/>
      <c r="O205" s="1"/>
      <c r="P205" s="1"/>
    </row>
    <row r="206" spans="1:16" ht="15.75" customHeight="1">
      <c r="A206" s="47"/>
      <c r="B206" s="48"/>
      <c r="C206" s="48"/>
      <c r="D206" s="48"/>
      <c r="E206" s="1"/>
      <c r="F206" s="1"/>
      <c r="G206" s="1"/>
      <c r="H206" s="1"/>
      <c r="I206" s="1"/>
      <c r="J206" s="1"/>
      <c r="K206" s="1"/>
      <c r="L206" s="1"/>
      <c r="M206" s="1"/>
      <c r="N206" s="1"/>
      <c r="O206" s="1"/>
      <c r="P206" s="1"/>
    </row>
    <row r="207" spans="1:16" ht="15.75" customHeight="1">
      <c r="A207" s="47"/>
      <c r="B207" s="48"/>
      <c r="C207" s="48"/>
      <c r="D207" s="48"/>
      <c r="E207" s="1"/>
      <c r="F207" s="1"/>
      <c r="G207" s="1"/>
      <c r="H207" s="1"/>
      <c r="I207" s="1"/>
      <c r="J207" s="1"/>
      <c r="K207" s="1"/>
      <c r="L207" s="1"/>
      <c r="M207" s="1"/>
      <c r="N207" s="1"/>
      <c r="O207" s="1"/>
      <c r="P207" s="1"/>
    </row>
    <row r="208" spans="1:16" ht="15.75" customHeight="1">
      <c r="A208" s="47"/>
      <c r="B208" s="48"/>
      <c r="C208" s="48"/>
      <c r="D208" s="48"/>
      <c r="E208" s="1"/>
      <c r="F208" s="1"/>
      <c r="G208" s="1"/>
      <c r="H208" s="1"/>
      <c r="I208" s="1"/>
      <c r="J208" s="1"/>
      <c r="K208" s="1"/>
      <c r="L208" s="1"/>
      <c r="M208" s="1"/>
      <c r="N208" s="1"/>
      <c r="O208" s="1"/>
      <c r="P208" s="1"/>
    </row>
    <row r="209" spans="1:16" ht="15.75" customHeight="1">
      <c r="A209" s="47"/>
      <c r="B209" s="48"/>
      <c r="C209" s="48"/>
      <c r="D209" s="48"/>
      <c r="E209" s="1"/>
      <c r="F209" s="1"/>
      <c r="G209" s="1"/>
      <c r="H209" s="1"/>
      <c r="I209" s="1"/>
      <c r="J209" s="1"/>
      <c r="K209" s="1"/>
      <c r="L209" s="1"/>
      <c r="M209" s="1"/>
      <c r="N209" s="1"/>
      <c r="O209" s="1"/>
      <c r="P209" s="1"/>
    </row>
    <row r="210" spans="1:16" ht="15.75" customHeight="1">
      <c r="A210" s="47"/>
      <c r="B210" s="48"/>
      <c r="C210" s="48"/>
      <c r="D210" s="48"/>
      <c r="E210" s="1"/>
      <c r="F210" s="1"/>
      <c r="G210" s="1"/>
      <c r="H210" s="1"/>
      <c r="I210" s="1"/>
      <c r="J210" s="1"/>
      <c r="K210" s="1"/>
      <c r="L210" s="1"/>
      <c r="M210" s="1"/>
      <c r="N210" s="1"/>
      <c r="O210" s="1"/>
      <c r="P210" s="1"/>
    </row>
    <row r="211" spans="1:16" ht="15.75" customHeight="1">
      <c r="A211" s="47"/>
      <c r="B211" s="48"/>
      <c r="C211" s="48"/>
      <c r="D211" s="48"/>
      <c r="E211" s="1"/>
      <c r="F211" s="1"/>
      <c r="G211" s="1"/>
      <c r="H211" s="1"/>
      <c r="I211" s="1"/>
      <c r="J211" s="1"/>
      <c r="K211" s="1"/>
      <c r="L211" s="1"/>
      <c r="M211" s="1"/>
      <c r="N211" s="1"/>
      <c r="O211" s="1"/>
      <c r="P211" s="1"/>
    </row>
    <row r="212" spans="1:16" ht="15.75" customHeight="1">
      <c r="A212" s="47"/>
      <c r="B212" s="48"/>
      <c r="C212" s="48"/>
      <c r="D212" s="48"/>
      <c r="E212" s="1"/>
      <c r="F212" s="1"/>
      <c r="G212" s="1"/>
      <c r="H212" s="1"/>
      <c r="I212" s="1"/>
      <c r="J212" s="1"/>
      <c r="K212" s="1"/>
      <c r="L212" s="1"/>
      <c r="M212" s="1"/>
      <c r="N212" s="1"/>
      <c r="O212" s="1"/>
      <c r="P212" s="1"/>
    </row>
    <row r="213" spans="1:16" ht="15.75" customHeight="1">
      <c r="A213" s="47"/>
      <c r="B213" s="48"/>
      <c r="C213" s="48"/>
      <c r="D213" s="48"/>
      <c r="E213" s="1"/>
      <c r="F213" s="1"/>
      <c r="G213" s="1"/>
      <c r="H213" s="1"/>
      <c r="I213" s="1"/>
      <c r="J213" s="1"/>
      <c r="K213" s="1"/>
      <c r="L213" s="1"/>
      <c r="M213" s="1"/>
      <c r="N213" s="1"/>
      <c r="O213" s="1"/>
      <c r="P213" s="1"/>
    </row>
    <row r="214" spans="1:16" ht="15.75" customHeight="1">
      <c r="A214" s="47"/>
      <c r="B214" s="48"/>
      <c r="C214" s="48"/>
      <c r="D214" s="48"/>
      <c r="E214" s="1"/>
      <c r="F214" s="1"/>
      <c r="G214" s="1"/>
      <c r="H214" s="1"/>
      <c r="I214" s="1"/>
      <c r="J214" s="1"/>
      <c r="K214" s="1"/>
      <c r="L214" s="1"/>
      <c r="M214" s="1"/>
      <c r="N214" s="1"/>
      <c r="O214" s="1"/>
      <c r="P214" s="1"/>
    </row>
    <row r="215" spans="1:16" ht="15.75" customHeight="1">
      <c r="A215" s="47"/>
      <c r="B215" s="48"/>
      <c r="C215" s="48"/>
      <c r="D215" s="48"/>
      <c r="E215" s="1"/>
      <c r="F215" s="1"/>
      <c r="G215" s="1"/>
      <c r="H215" s="1"/>
      <c r="I215" s="1"/>
      <c r="J215" s="1"/>
      <c r="K215" s="1"/>
      <c r="L215" s="1"/>
      <c r="M215" s="1"/>
      <c r="N215" s="1"/>
      <c r="O215" s="1"/>
      <c r="P215" s="1"/>
    </row>
    <row r="216" spans="1:16" ht="15.75" customHeight="1">
      <c r="A216" s="47"/>
      <c r="B216" s="48"/>
      <c r="C216" s="48"/>
      <c r="D216" s="48"/>
      <c r="E216" s="1"/>
      <c r="F216" s="1"/>
      <c r="G216" s="1"/>
      <c r="H216" s="1"/>
      <c r="I216" s="1"/>
      <c r="J216" s="1"/>
      <c r="K216" s="1"/>
      <c r="L216" s="1"/>
      <c r="M216" s="1"/>
      <c r="N216" s="1"/>
      <c r="O216" s="1"/>
      <c r="P216" s="1"/>
    </row>
    <row r="217" spans="1:16" ht="15.75" customHeight="1">
      <c r="A217" s="47"/>
      <c r="B217" s="48"/>
      <c r="C217" s="48"/>
      <c r="D217" s="48"/>
      <c r="E217" s="1"/>
      <c r="F217" s="1"/>
      <c r="G217" s="1"/>
      <c r="H217" s="1"/>
      <c r="I217" s="1"/>
      <c r="J217" s="1"/>
      <c r="K217" s="1"/>
      <c r="L217" s="1"/>
      <c r="M217" s="1"/>
      <c r="N217" s="1"/>
      <c r="O217" s="1"/>
      <c r="P217" s="1"/>
    </row>
    <row r="218" spans="1:16" ht="15.75" customHeight="1">
      <c r="A218" s="47"/>
      <c r="B218" s="48"/>
      <c r="C218" s="48"/>
      <c r="D218" s="48"/>
      <c r="E218" s="1"/>
      <c r="F218" s="1"/>
      <c r="G218" s="1"/>
      <c r="H218" s="1"/>
      <c r="I218" s="1"/>
      <c r="J218" s="1"/>
      <c r="K218" s="1"/>
      <c r="L218" s="1"/>
      <c r="M218" s="1"/>
      <c r="N218" s="1"/>
      <c r="O218" s="1"/>
      <c r="P218" s="1"/>
    </row>
    <row r="219" spans="1:16" ht="15.75" customHeight="1">
      <c r="A219" s="47"/>
      <c r="B219" s="48"/>
      <c r="C219" s="48"/>
      <c r="D219" s="48"/>
      <c r="E219" s="1"/>
      <c r="F219" s="1"/>
      <c r="G219" s="1"/>
      <c r="H219" s="1"/>
      <c r="I219" s="1"/>
      <c r="J219" s="1"/>
      <c r="K219" s="1"/>
      <c r="L219" s="1"/>
      <c r="M219" s="1"/>
      <c r="N219" s="1"/>
      <c r="O219" s="1"/>
      <c r="P219" s="1"/>
    </row>
    <row r="220" spans="1:16" ht="15.75" customHeight="1">
      <c r="A220" s="47"/>
      <c r="B220" s="48"/>
      <c r="C220" s="48"/>
      <c r="D220" s="48"/>
      <c r="E220" s="1"/>
      <c r="F220" s="1"/>
      <c r="G220" s="1"/>
      <c r="H220" s="1"/>
      <c r="I220" s="1"/>
      <c r="J220" s="1"/>
      <c r="K220" s="1"/>
      <c r="L220" s="1"/>
      <c r="M220" s="1"/>
      <c r="N220" s="1"/>
      <c r="O220" s="1"/>
      <c r="P220" s="1"/>
    </row>
    <row r="221" spans="1:16" ht="15.75" customHeight="1"/>
    <row r="222" spans="1:16" ht="15.75" customHeight="1"/>
    <row r="223" spans="1:16" ht="15.75" customHeight="1"/>
    <row r="224" spans="1: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L8"/>
    <mergeCell ref="A9:L9"/>
    <mergeCell ref="A20:L20"/>
    <mergeCell ref="A2:L2"/>
    <mergeCell ref="A4:L4"/>
    <mergeCell ref="A5:L5"/>
    <mergeCell ref="A6:L6"/>
    <mergeCell ref="A7:L7"/>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6" width="18.73046875" customWidth="1"/>
    <col min="7" max="8" width="13.73046875" customWidth="1"/>
    <col min="9" max="25" width="8" customWidth="1"/>
  </cols>
  <sheetData>
    <row r="1" spans="1:25" ht="14.25">
      <c r="A1" s="47"/>
      <c r="B1" s="47"/>
      <c r="C1" s="48"/>
      <c r="D1" s="48"/>
      <c r="E1" s="48"/>
      <c r="F1" s="1"/>
      <c r="G1" s="1"/>
      <c r="H1" s="1"/>
    </row>
    <row r="2" spans="1:25" ht="15.75" customHeight="1">
      <c r="A2" s="306" t="s">
        <v>4882</v>
      </c>
      <c r="B2" s="276"/>
      <c r="C2" s="276"/>
      <c r="D2" s="276"/>
      <c r="E2" s="277"/>
      <c r="F2" s="251"/>
      <c r="G2" s="251"/>
      <c r="H2" s="251"/>
      <c r="I2" s="50"/>
      <c r="J2" s="50"/>
      <c r="K2" s="50"/>
      <c r="L2" s="50"/>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16.5" customHeight="1">
      <c r="A4" s="293" t="s">
        <v>4883</v>
      </c>
      <c r="B4" s="276"/>
      <c r="C4" s="276"/>
      <c r="D4" s="276"/>
      <c r="E4" s="277"/>
      <c r="F4" s="251"/>
      <c r="G4" s="251"/>
      <c r="H4" s="251"/>
      <c r="I4" s="50"/>
      <c r="J4" s="50"/>
      <c r="K4" s="50"/>
      <c r="L4" s="50"/>
      <c r="M4" s="50"/>
      <c r="N4" s="50"/>
      <c r="O4" s="50"/>
      <c r="P4" s="50"/>
      <c r="Q4" s="50"/>
      <c r="R4" s="50"/>
      <c r="S4" s="50"/>
      <c r="T4" s="50"/>
      <c r="U4" s="50"/>
      <c r="V4" s="50"/>
      <c r="W4" s="50"/>
      <c r="X4" s="50"/>
      <c r="Y4" s="50"/>
    </row>
    <row r="5" spans="1:25" ht="132.75" customHeight="1">
      <c r="A5" s="303" t="s">
        <v>4884</v>
      </c>
      <c r="B5" s="276"/>
      <c r="C5" s="276"/>
      <c r="D5" s="276"/>
      <c r="E5" s="277"/>
      <c r="F5" s="251"/>
      <c r="G5" s="251"/>
      <c r="H5" s="251"/>
      <c r="I5" s="50"/>
      <c r="J5" s="50"/>
      <c r="K5" s="50"/>
      <c r="L5" s="50"/>
      <c r="M5" s="50"/>
      <c r="N5" s="50"/>
      <c r="O5" s="50"/>
      <c r="P5" s="50"/>
      <c r="Q5" s="50"/>
      <c r="R5" s="50"/>
      <c r="S5" s="50"/>
      <c r="T5" s="50"/>
      <c r="U5" s="50"/>
      <c r="V5" s="50"/>
      <c r="W5" s="50"/>
      <c r="X5" s="50"/>
      <c r="Y5" s="50"/>
    </row>
    <row r="6" spans="1:25" ht="14.25">
      <c r="A6" s="53"/>
      <c r="B6" s="53"/>
      <c r="C6" s="54"/>
      <c r="D6" s="54"/>
      <c r="E6" s="54"/>
      <c r="F6" s="53"/>
      <c r="G6" s="53"/>
      <c r="H6" s="53"/>
      <c r="I6" s="50"/>
      <c r="J6" s="50"/>
      <c r="K6" s="50"/>
      <c r="L6" s="50"/>
      <c r="M6" s="50"/>
      <c r="N6" s="50"/>
      <c r="O6" s="50"/>
      <c r="P6" s="50"/>
      <c r="Q6" s="50"/>
      <c r="R6" s="50"/>
      <c r="S6" s="50"/>
      <c r="T6" s="50"/>
      <c r="U6" s="50"/>
      <c r="V6" s="50"/>
      <c r="W6" s="50"/>
      <c r="X6" s="50"/>
      <c r="Y6" s="50"/>
    </row>
    <row r="7" spans="1:25" ht="61.5" customHeight="1">
      <c r="A7" s="113" t="s">
        <v>2393</v>
      </c>
      <c r="B7" s="57" t="s">
        <v>7</v>
      </c>
      <c r="C7" s="57" t="s">
        <v>4885</v>
      </c>
      <c r="D7" s="113" t="s">
        <v>158</v>
      </c>
      <c r="E7" s="113" t="s">
        <v>162</v>
      </c>
      <c r="F7" s="60" t="s">
        <v>163</v>
      </c>
      <c r="I7" s="50"/>
      <c r="J7" s="50"/>
      <c r="K7" s="50"/>
      <c r="L7" s="50"/>
      <c r="M7" s="50"/>
      <c r="N7" s="50"/>
      <c r="O7" s="50"/>
      <c r="P7" s="50"/>
      <c r="Q7" s="50"/>
      <c r="R7" s="50"/>
      <c r="S7" s="50"/>
      <c r="T7" s="50"/>
      <c r="U7" s="50"/>
      <c r="V7" s="50"/>
      <c r="W7" s="50"/>
      <c r="X7" s="50"/>
      <c r="Y7" s="50"/>
    </row>
    <row r="8" spans="1:25" ht="14.25">
      <c r="A8" s="95" t="s">
        <v>3791</v>
      </c>
      <c r="B8" s="95" t="s">
        <v>51</v>
      </c>
      <c r="C8" s="95" t="s">
        <v>4886</v>
      </c>
      <c r="D8" s="70">
        <v>60</v>
      </c>
      <c r="E8" s="70">
        <v>60</v>
      </c>
      <c r="F8" s="23" t="s">
        <v>50</v>
      </c>
    </row>
    <row r="9" spans="1:25" ht="14.25">
      <c r="A9" s="95" t="s">
        <v>3791</v>
      </c>
      <c r="B9" s="95" t="s">
        <v>51</v>
      </c>
      <c r="C9" s="95" t="s">
        <v>4887</v>
      </c>
      <c r="D9" s="70">
        <v>80</v>
      </c>
      <c r="E9" s="70">
        <v>80</v>
      </c>
      <c r="F9" s="23" t="s">
        <v>50</v>
      </c>
    </row>
    <row r="10" spans="1:25" ht="14.25">
      <c r="A10" s="95" t="s">
        <v>53</v>
      </c>
      <c r="B10" s="95" t="s">
        <v>51</v>
      </c>
      <c r="C10" s="95" t="s">
        <v>4888</v>
      </c>
      <c r="D10" s="70">
        <v>60</v>
      </c>
      <c r="E10" s="70">
        <v>60</v>
      </c>
      <c r="F10" s="23" t="s">
        <v>53</v>
      </c>
    </row>
    <row r="11" spans="1:25" ht="14.25">
      <c r="A11" s="95" t="s">
        <v>53</v>
      </c>
      <c r="B11" s="95" t="s">
        <v>51</v>
      </c>
      <c r="C11" s="95" t="s">
        <v>4889</v>
      </c>
      <c r="D11" s="70">
        <v>30</v>
      </c>
      <c r="E11" s="70">
        <v>30</v>
      </c>
      <c r="F11" s="23" t="s">
        <v>53</v>
      </c>
    </row>
    <row r="12" spans="1:25" ht="14.25">
      <c r="A12" s="95" t="s">
        <v>56</v>
      </c>
      <c r="B12" s="95" t="s">
        <v>51</v>
      </c>
      <c r="C12" s="95" t="s">
        <v>4890</v>
      </c>
      <c r="D12" s="70">
        <v>60</v>
      </c>
      <c r="E12" s="70">
        <v>60</v>
      </c>
      <c r="F12" s="23" t="s">
        <v>56</v>
      </c>
    </row>
    <row r="13" spans="1:25" ht="14.25">
      <c r="A13" s="95" t="s">
        <v>57</v>
      </c>
      <c r="B13" s="95" t="s">
        <v>51</v>
      </c>
      <c r="C13" s="95" t="s">
        <v>4891</v>
      </c>
      <c r="D13" s="70">
        <v>20</v>
      </c>
      <c r="E13" s="70">
        <v>20</v>
      </c>
      <c r="F13" s="23" t="s">
        <v>318</v>
      </c>
    </row>
    <row r="14" spans="1:25" ht="12.75" customHeight="1">
      <c r="A14" s="95" t="s">
        <v>60</v>
      </c>
      <c r="B14" s="95" t="s">
        <v>51</v>
      </c>
      <c r="C14" s="95" t="s">
        <v>4892</v>
      </c>
      <c r="D14" s="70">
        <v>20</v>
      </c>
      <c r="E14" s="70">
        <v>20</v>
      </c>
      <c r="F14" s="23" t="s">
        <v>60</v>
      </c>
    </row>
    <row r="15" spans="1:25" ht="14.25">
      <c r="A15" s="95" t="s">
        <v>61</v>
      </c>
      <c r="B15" s="95" t="s">
        <v>51</v>
      </c>
      <c r="C15" s="95" t="s">
        <v>4893</v>
      </c>
      <c r="D15" s="70">
        <v>60</v>
      </c>
      <c r="E15" s="70">
        <v>60</v>
      </c>
      <c r="F15" s="23" t="s">
        <v>349</v>
      </c>
    </row>
    <row r="16" spans="1:25" ht="14.25">
      <c r="A16" s="95" t="s">
        <v>61</v>
      </c>
      <c r="B16" s="95" t="s">
        <v>51</v>
      </c>
      <c r="C16" s="95" t="s">
        <v>4886</v>
      </c>
      <c r="D16" s="70">
        <v>60</v>
      </c>
      <c r="E16" s="70">
        <v>60</v>
      </c>
      <c r="F16" s="23" t="s">
        <v>349</v>
      </c>
    </row>
    <row r="17" spans="1:6" ht="14.25">
      <c r="A17" s="95" t="s">
        <v>61</v>
      </c>
      <c r="B17" s="95" t="s">
        <v>51</v>
      </c>
      <c r="C17" s="95" t="s">
        <v>4894</v>
      </c>
      <c r="D17" s="70">
        <v>20</v>
      </c>
      <c r="E17" s="70">
        <v>20</v>
      </c>
      <c r="F17" s="23" t="s">
        <v>349</v>
      </c>
    </row>
    <row r="18" spans="1:6" ht="14.25">
      <c r="A18" s="95" t="s">
        <v>3510</v>
      </c>
      <c r="B18" s="95" t="s">
        <v>51</v>
      </c>
      <c r="C18" s="95" t="s">
        <v>4895</v>
      </c>
      <c r="D18" s="70">
        <v>40</v>
      </c>
      <c r="E18" s="70">
        <v>40</v>
      </c>
      <c r="F18" s="23" t="s">
        <v>62</v>
      </c>
    </row>
    <row r="19" spans="1:6" ht="14.25">
      <c r="A19" s="95" t="s">
        <v>3510</v>
      </c>
      <c r="B19" s="95" t="s">
        <v>51</v>
      </c>
      <c r="C19" s="95" t="s">
        <v>4896</v>
      </c>
      <c r="D19" s="70">
        <v>40</v>
      </c>
      <c r="E19" s="70">
        <v>40</v>
      </c>
      <c r="F19" s="23" t="s">
        <v>62</v>
      </c>
    </row>
    <row r="20" spans="1:6" ht="14.25">
      <c r="A20" s="95" t="s">
        <v>3510</v>
      </c>
      <c r="B20" s="95" t="s">
        <v>51</v>
      </c>
      <c r="C20" s="95" t="s">
        <v>4897</v>
      </c>
      <c r="D20" s="70">
        <v>40</v>
      </c>
      <c r="E20" s="70">
        <v>40</v>
      </c>
      <c r="F20" s="23" t="s">
        <v>62</v>
      </c>
    </row>
    <row r="21" spans="1:6" ht="15.75" customHeight="1">
      <c r="A21" s="95" t="s">
        <v>3510</v>
      </c>
      <c r="B21" s="95" t="s">
        <v>51</v>
      </c>
      <c r="C21" s="95" t="s">
        <v>4898</v>
      </c>
      <c r="D21" s="70">
        <v>40</v>
      </c>
      <c r="E21" s="70">
        <v>40</v>
      </c>
      <c r="F21" s="23" t="s">
        <v>62</v>
      </c>
    </row>
    <row r="22" spans="1:6" ht="15.75" customHeight="1">
      <c r="A22" s="95" t="s">
        <v>3510</v>
      </c>
      <c r="B22" s="95" t="s">
        <v>51</v>
      </c>
      <c r="C22" s="95" t="s">
        <v>4893</v>
      </c>
      <c r="D22" s="70">
        <v>60</v>
      </c>
      <c r="E22" s="70">
        <v>60</v>
      </c>
      <c r="F22" s="23" t="s">
        <v>62</v>
      </c>
    </row>
    <row r="23" spans="1:6" ht="15.75" customHeight="1">
      <c r="A23" s="95" t="s">
        <v>3510</v>
      </c>
      <c r="B23" s="95" t="s">
        <v>51</v>
      </c>
      <c r="C23" s="95" t="s">
        <v>4899</v>
      </c>
      <c r="D23" s="70">
        <v>60</v>
      </c>
      <c r="E23" s="70">
        <v>60</v>
      </c>
      <c r="F23" s="23" t="s">
        <v>62</v>
      </c>
    </row>
    <row r="24" spans="1:6" ht="15.75" customHeight="1">
      <c r="A24" s="95" t="s">
        <v>3510</v>
      </c>
      <c r="B24" s="95" t="s">
        <v>51</v>
      </c>
      <c r="C24" s="95" t="s">
        <v>4900</v>
      </c>
      <c r="D24" s="70">
        <v>80</v>
      </c>
      <c r="E24" s="70">
        <v>80</v>
      </c>
      <c r="F24" s="23" t="s">
        <v>62</v>
      </c>
    </row>
    <row r="25" spans="1:6" ht="15.75" customHeight="1">
      <c r="A25" s="95" t="s">
        <v>3510</v>
      </c>
      <c r="B25" s="95" t="s">
        <v>51</v>
      </c>
      <c r="C25" s="95" t="s">
        <v>4901</v>
      </c>
      <c r="D25" s="70">
        <v>100</v>
      </c>
      <c r="E25" s="70">
        <v>100</v>
      </c>
      <c r="F25" s="23" t="s">
        <v>62</v>
      </c>
    </row>
    <row r="26" spans="1:6" ht="15.75" customHeight="1">
      <c r="A26" s="95" t="s">
        <v>3510</v>
      </c>
      <c r="B26" s="95" t="s">
        <v>51</v>
      </c>
      <c r="C26" s="95" t="s">
        <v>4902</v>
      </c>
      <c r="D26" s="70">
        <v>50</v>
      </c>
      <c r="E26" s="70">
        <v>50</v>
      </c>
      <c r="F26" s="23" t="s">
        <v>62</v>
      </c>
    </row>
    <row r="27" spans="1:6" ht="15.75" customHeight="1">
      <c r="A27" s="95" t="s">
        <v>3510</v>
      </c>
      <c r="B27" s="95" t="s">
        <v>51</v>
      </c>
      <c r="C27" s="95" t="s">
        <v>4903</v>
      </c>
      <c r="D27" s="70">
        <v>20</v>
      </c>
      <c r="E27" s="70">
        <v>20</v>
      </c>
      <c r="F27" s="23" t="s">
        <v>62</v>
      </c>
    </row>
    <row r="28" spans="1:6" ht="15.75" customHeight="1">
      <c r="A28" s="95" t="s">
        <v>2684</v>
      </c>
      <c r="B28" s="95" t="s">
        <v>51</v>
      </c>
      <c r="C28" s="95" t="s">
        <v>4904</v>
      </c>
      <c r="D28" s="70">
        <v>40</v>
      </c>
      <c r="E28" s="70">
        <v>40</v>
      </c>
      <c r="F28" s="23" t="s">
        <v>2684</v>
      </c>
    </row>
    <row r="29" spans="1:6" ht="15.75" customHeight="1">
      <c r="A29" s="95" t="s">
        <v>2684</v>
      </c>
      <c r="B29" s="95" t="s">
        <v>51</v>
      </c>
      <c r="C29" s="95" t="s">
        <v>4905</v>
      </c>
      <c r="D29" s="70">
        <v>40</v>
      </c>
      <c r="E29" s="70">
        <v>40</v>
      </c>
      <c r="F29" s="23" t="s">
        <v>2684</v>
      </c>
    </row>
    <row r="30" spans="1:6" ht="15.75" customHeight="1">
      <c r="A30" s="95" t="s">
        <v>72</v>
      </c>
      <c r="B30" s="95" t="s">
        <v>51</v>
      </c>
      <c r="C30" s="95" t="s">
        <v>4906</v>
      </c>
      <c r="D30" s="70">
        <v>60</v>
      </c>
      <c r="E30" s="70">
        <v>60</v>
      </c>
      <c r="F30" s="23" t="s">
        <v>72</v>
      </c>
    </row>
    <row r="31" spans="1:6" ht="15.75" customHeight="1">
      <c r="A31" s="95" t="s">
        <v>72</v>
      </c>
      <c r="B31" s="95" t="s">
        <v>51</v>
      </c>
      <c r="C31" s="95" t="s">
        <v>4886</v>
      </c>
      <c r="D31" s="70">
        <v>60</v>
      </c>
      <c r="E31" s="70">
        <v>60</v>
      </c>
      <c r="F31" s="23" t="s">
        <v>72</v>
      </c>
    </row>
    <row r="32" spans="1:6" ht="15.75" customHeight="1">
      <c r="A32" s="95" t="s">
        <v>72</v>
      </c>
      <c r="B32" s="95" t="s">
        <v>51</v>
      </c>
      <c r="C32" s="95" t="s">
        <v>4907</v>
      </c>
      <c r="D32" s="70">
        <v>80</v>
      </c>
      <c r="E32" s="70">
        <v>80</v>
      </c>
      <c r="F32" s="23" t="s">
        <v>72</v>
      </c>
    </row>
    <row r="33" spans="1:6" ht="15.75" customHeight="1">
      <c r="A33" s="95" t="s">
        <v>72</v>
      </c>
      <c r="B33" s="95" t="s">
        <v>51</v>
      </c>
      <c r="C33" s="95" t="s">
        <v>4908</v>
      </c>
      <c r="D33" s="70">
        <v>20</v>
      </c>
      <c r="E33" s="70">
        <v>20</v>
      </c>
      <c r="F33" s="23" t="s">
        <v>72</v>
      </c>
    </row>
    <row r="34" spans="1:6" ht="15.75" customHeight="1">
      <c r="A34" s="95" t="s">
        <v>73</v>
      </c>
      <c r="B34" s="95" t="s">
        <v>4609</v>
      </c>
      <c r="C34" s="95" t="s">
        <v>4909</v>
      </c>
      <c r="D34" s="70">
        <v>20</v>
      </c>
      <c r="E34" s="70">
        <v>20</v>
      </c>
      <c r="F34" s="23" t="s">
        <v>73</v>
      </c>
    </row>
    <row r="35" spans="1:6" ht="15.75" customHeight="1">
      <c r="A35" s="95" t="s">
        <v>4910</v>
      </c>
      <c r="B35" s="95" t="s">
        <v>51</v>
      </c>
      <c r="C35" s="90" t="s">
        <v>4911</v>
      </c>
      <c r="D35" s="70">
        <v>50</v>
      </c>
      <c r="E35" s="70">
        <v>50</v>
      </c>
      <c r="F35" s="23" t="s">
        <v>74</v>
      </c>
    </row>
    <row r="36" spans="1:6" ht="15.75" customHeight="1">
      <c r="A36" s="95" t="s">
        <v>4279</v>
      </c>
      <c r="B36" s="63" t="s">
        <v>51</v>
      </c>
      <c r="C36" s="95" t="s">
        <v>4886</v>
      </c>
      <c r="D36" s="70">
        <v>60</v>
      </c>
      <c r="E36" s="70">
        <v>60</v>
      </c>
      <c r="F36" s="23" t="s">
        <v>3931</v>
      </c>
    </row>
    <row r="37" spans="1:6" ht="15.75" customHeight="1">
      <c r="A37" s="95" t="s">
        <v>77</v>
      </c>
      <c r="B37" s="95" t="s">
        <v>51</v>
      </c>
      <c r="C37" s="95" t="s">
        <v>4893</v>
      </c>
      <c r="D37" s="70">
        <v>60</v>
      </c>
      <c r="E37" s="70">
        <v>60</v>
      </c>
      <c r="F37" s="23" t="s">
        <v>77</v>
      </c>
    </row>
    <row r="38" spans="1:6" ht="15.75" customHeight="1">
      <c r="A38" s="95" t="s">
        <v>77</v>
      </c>
      <c r="B38" s="95" t="s">
        <v>51</v>
      </c>
      <c r="C38" s="95" t="s">
        <v>4886</v>
      </c>
      <c r="D38" s="70">
        <v>60</v>
      </c>
      <c r="E38" s="70">
        <v>60</v>
      </c>
      <c r="F38" s="23" t="s">
        <v>77</v>
      </c>
    </row>
    <row r="39" spans="1:6" ht="15.75" customHeight="1">
      <c r="A39" s="95" t="s">
        <v>77</v>
      </c>
      <c r="B39" s="95" t="s">
        <v>51</v>
      </c>
      <c r="C39" s="95" t="s">
        <v>4912</v>
      </c>
      <c r="D39" s="70">
        <v>80</v>
      </c>
      <c r="E39" s="70">
        <v>80</v>
      </c>
      <c r="F39" s="23" t="s">
        <v>77</v>
      </c>
    </row>
    <row r="40" spans="1:6" ht="15.75" customHeight="1">
      <c r="A40" s="95" t="s">
        <v>77</v>
      </c>
      <c r="B40" s="95" t="s">
        <v>51</v>
      </c>
      <c r="C40" s="95" t="s">
        <v>4913</v>
      </c>
      <c r="D40" s="70">
        <v>20</v>
      </c>
      <c r="E40" s="70">
        <v>20</v>
      </c>
      <c r="F40" s="23" t="s">
        <v>77</v>
      </c>
    </row>
    <row r="41" spans="1:6" ht="15.75" customHeight="1">
      <c r="A41" s="95" t="s">
        <v>77</v>
      </c>
      <c r="B41" s="95" t="s">
        <v>51</v>
      </c>
      <c r="C41" s="95" t="s">
        <v>4914</v>
      </c>
      <c r="D41" s="70">
        <v>20</v>
      </c>
      <c r="E41" s="70">
        <v>20</v>
      </c>
      <c r="F41" s="23" t="s">
        <v>77</v>
      </c>
    </row>
    <row r="42" spans="1:6" ht="15.75" customHeight="1">
      <c r="A42" s="95" t="s">
        <v>3636</v>
      </c>
      <c r="B42" s="95" t="s">
        <v>51</v>
      </c>
      <c r="C42" s="95" t="s">
        <v>4915</v>
      </c>
      <c r="D42" s="70">
        <v>20</v>
      </c>
      <c r="E42" s="70" t="s">
        <v>4916</v>
      </c>
      <c r="F42" s="23" t="s">
        <v>3639</v>
      </c>
    </row>
    <row r="43" spans="1:6" ht="15.75" customHeight="1">
      <c r="A43" s="261" t="s">
        <v>3636</v>
      </c>
      <c r="B43" s="261" t="s">
        <v>51</v>
      </c>
      <c r="C43" s="261" t="s">
        <v>4917</v>
      </c>
      <c r="D43" s="262">
        <v>20</v>
      </c>
      <c r="E43" s="262">
        <v>20</v>
      </c>
      <c r="F43" s="23" t="s">
        <v>3639</v>
      </c>
    </row>
    <row r="44" spans="1:6" ht="15.75" customHeight="1">
      <c r="A44" s="263" t="s">
        <v>3966</v>
      </c>
      <c r="B44" s="263" t="s">
        <v>51</v>
      </c>
      <c r="C44" s="263" t="s">
        <v>4918</v>
      </c>
      <c r="D44" s="217">
        <v>20</v>
      </c>
      <c r="E44" s="217">
        <v>20</v>
      </c>
      <c r="F44" s="23" t="s">
        <v>81</v>
      </c>
    </row>
    <row r="45" spans="1:6" ht="15.75" customHeight="1">
      <c r="A45" s="95" t="s">
        <v>82</v>
      </c>
      <c r="B45" s="95" t="s">
        <v>51</v>
      </c>
      <c r="C45" s="95" t="s">
        <v>4919</v>
      </c>
      <c r="D45" s="70">
        <v>20</v>
      </c>
      <c r="E45" s="70">
        <v>20</v>
      </c>
      <c r="F45" s="23" t="s">
        <v>82</v>
      </c>
    </row>
    <row r="46" spans="1:6" ht="15.75" customHeight="1">
      <c r="A46" s="95" t="s">
        <v>88</v>
      </c>
      <c r="B46" s="95" t="s">
        <v>2409</v>
      </c>
      <c r="C46" s="95" t="s">
        <v>4920</v>
      </c>
      <c r="D46" s="70">
        <v>20</v>
      </c>
      <c r="E46" s="70">
        <v>20</v>
      </c>
      <c r="F46" s="23" t="s">
        <v>88</v>
      </c>
    </row>
    <row r="47" spans="1:6" ht="15.75" customHeight="1">
      <c r="A47" s="95" t="s">
        <v>91</v>
      </c>
      <c r="B47" s="95" t="s">
        <v>89</v>
      </c>
      <c r="C47" s="95" t="s">
        <v>4921</v>
      </c>
      <c r="D47" s="70">
        <v>20</v>
      </c>
      <c r="E47" s="70">
        <v>20</v>
      </c>
      <c r="F47" s="23" t="s">
        <v>484</v>
      </c>
    </row>
    <row r="48" spans="1:6" ht="15.75" customHeight="1">
      <c r="A48" s="95" t="s">
        <v>493</v>
      </c>
      <c r="B48" s="95" t="s">
        <v>89</v>
      </c>
      <c r="C48" s="95" t="s">
        <v>4899</v>
      </c>
      <c r="D48" s="70">
        <v>60</v>
      </c>
      <c r="E48" s="70">
        <v>60</v>
      </c>
      <c r="F48" s="23" t="s">
        <v>493</v>
      </c>
    </row>
    <row r="49" spans="1:6" ht="15.75" customHeight="1">
      <c r="A49" s="95" t="s">
        <v>493</v>
      </c>
      <c r="B49" s="95" t="s">
        <v>89</v>
      </c>
      <c r="C49" s="95" t="s">
        <v>4893</v>
      </c>
      <c r="D49" s="70">
        <v>60</v>
      </c>
      <c r="E49" s="70">
        <v>60</v>
      </c>
      <c r="F49" s="23" t="s">
        <v>493</v>
      </c>
    </row>
    <row r="50" spans="1:6" ht="15.75" customHeight="1">
      <c r="A50" s="95" t="s">
        <v>493</v>
      </c>
      <c r="B50" s="95" t="s">
        <v>89</v>
      </c>
      <c r="C50" s="95" t="s">
        <v>4922</v>
      </c>
      <c r="D50" s="70">
        <v>30</v>
      </c>
      <c r="E50" s="70">
        <v>30</v>
      </c>
      <c r="F50" s="23" t="s">
        <v>493</v>
      </c>
    </row>
    <row r="51" spans="1:6" ht="15.75" customHeight="1">
      <c r="A51" s="95" t="s">
        <v>493</v>
      </c>
      <c r="B51" s="95" t="s">
        <v>89</v>
      </c>
      <c r="C51" s="95" t="s">
        <v>4923</v>
      </c>
      <c r="D51" s="70">
        <v>50</v>
      </c>
      <c r="E51" s="70">
        <v>50</v>
      </c>
      <c r="F51" s="23" t="s">
        <v>493</v>
      </c>
    </row>
    <row r="52" spans="1:6" ht="15.75" customHeight="1">
      <c r="A52" s="95" t="s">
        <v>493</v>
      </c>
      <c r="B52" s="95" t="s">
        <v>89</v>
      </c>
      <c r="C52" s="95" t="s">
        <v>4924</v>
      </c>
      <c r="D52" s="70">
        <v>50</v>
      </c>
      <c r="E52" s="70">
        <v>50</v>
      </c>
      <c r="F52" s="23" t="s">
        <v>493</v>
      </c>
    </row>
    <row r="53" spans="1:6" ht="15.75" customHeight="1">
      <c r="A53" s="95" t="s">
        <v>95</v>
      </c>
      <c r="B53" s="95" t="s">
        <v>2409</v>
      </c>
      <c r="C53" s="95" t="s">
        <v>4920</v>
      </c>
      <c r="D53" s="70">
        <v>20</v>
      </c>
      <c r="E53" s="70">
        <v>20</v>
      </c>
      <c r="F53" s="23" t="s">
        <v>495</v>
      </c>
    </row>
    <row r="54" spans="1:6" ht="15.75" customHeight="1">
      <c r="A54" s="95" t="s">
        <v>97</v>
      </c>
      <c r="B54" s="95" t="s">
        <v>89</v>
      </c>
      <c r="C54" s="95" t="s">
        <v>4899</v>
      </c>
      <c r="D54" s="70">
        <v>60</v>
      </c>
      <c r="E54" s="70">
        <v>60</v>
      </c>
      <c r="F54" s="23" t="s">
        <v>97</v>
      </c>
    </row>
    <row r="55" spans="1:6" ht="15.75" customHeight="1">
      <c r="A55" s="95" t="s">
        <v>97</v>
      </c>
      <c r="B55" s="95" t="s">
        <v>89</v>
      </c>
      <c r="C55" s="95" t="s">
        <v>4920</v>
      </c>
      <c r="D55" s="70">
        <v>20</v>
      </c>
      <c r="E55" s="70">
        <v>20</v>
      </c>
      <c r="F55" s="23" t="s">
        <v>97</v>
      </c>
    </row>
    <row r="56" spans="1:6" ht="15.75" customHeight="1">
      <c r="A56" s="95" t="s">
        <v>98</v>
      </c>
      <c r="B56" s="95" t="s">
        <v>89</v>
      </c>
      <c r="C56" s="95" t="s">
        <v>4925</v>
      </c>
      <c r="D56" s="70">
        <v>20</v>
      </c>
      <c r="E56" s="70">
        <v>20</v>
      </c>
      <c r="F56" s="23" t="s">
        <v>98</v>
      </c>
    </row>
    <row r="57" spans="1:6" ht="15.75" customHeight="1">
      <c r="A57" s="95" t="s">
        <v>99</v>
      </c>
      <c r="B57" s="95" t="s">
        <v>89</v>
      </c>
      <c r="C57" s="95" t="s">
        <v>4899</v>
      </c>
      <c r="D57" s="70">
        <v>60</v>
      </c>
      <c r="E57" s="70">
        <v>60</v>
      </c>
      <c r="F57" s="23" t="s">
        <v>99</v>
      </c>
    </row>
    <row r="58" spans="1:6" ht="15.75" customHeight="1">
      <c r="A58" s="95" t="s">
        <v>99</v>
      </c>
      <c r="B58" s="95" t="s">
        <v>89</v>
      </c>
      <c r="C58" s="95" t="s">
        <v>4907</v>
      </c>
      <c r="D58" s="70">
        <v>80</v>
      </c>
      <c r="E58" s="70">
        <v>80</v>
      </c>
      <c r="F58" s="23" t="s">
        <v>99</v>
      </c>
    </row>
    <row r="59" spans="1:6" ht="15.75" customHeight="1">
      <c r="A59" s="95" t="s">
        <v>99</v>
      </c>
      <c r="B59" s="95" t="s">
        <v>89</v>
      </c>
      <c r="C59" s="95" t="s">
        <v>4921</v>
      </c>
      <c r="D59" s="70">
        <v>20</v>
      </c>
      <c r="E59" s="70">
        <v>20</v>
      </c>
      <c r="F59" s="23" t="s">
        <v>99</v>
      </c>
    </row>
    <row r="60" spans="1:6" ht="15.75" customHeight="1">
      <c r="A60" s="95" t="s">
        <v>99</v>
      </c>
      <c r="B60" s="95" t="s">
        <v>89</v>
      </c>
      <c r="C60" s="95" t="s">
        <v>4926</v>
      </c>
      <c r="D60" s="70">
        <v>20</v>
      </c>
      <c r="E60" s="70">
        <v>20</v>
      </c>
      <c r="F60" s="23" t="s">
        <v>99</v>
      </c>
    </row>
    <row r="61" spans="1:6" ht="15.75" customHeight="1">
      <c r="A61" s="95" t="s">
        <v>99</v>
      </c>
      <c r="B61" s="95" t="s">
        <v>89</v>
      </c>
      <c r="C61" s="95" t="s">
        <v>4902</v>
      </c>
      <c r="D61" s="70">
        <v>50</v>
      </c>
      <c r="E61" s="70">
        <v>50</v>
      </c>
      <c r="F61" s="23" t="s">
        <v>99</v>
      </c>
    </row>
    <row r="62" spans="1:6" ht="15.75" customHeight="1">
      <c r="A62" s="95" t="s">
        <v>104</v>
      </c>
      <c r="B62" s="95" t="s">
        <v>89</v>
      </c>
      <c r="C62" s="95" t="s">
        <v>4927</v>
      </c>
      <c r="D62" s="70">
        <v>60</v>
      </c>
      <c r="E62" s="70">
        <v>60</v>
      </c>
      <c r="F62" s="23" t="s">
        <v>104</v>
      </c>
    </row>
    <row r="63" spans="1:6" ht="15.75" customHeight="1">
      <c r="A63" s="95" t="s">
        <v>105</v>
      </c>
      <c r="B63" s="95" t="s">
        <v>89</v>
      </c>
      <c r="C63" s="95" t="s">
        <v>4928</v>
      </c>
      <c r="D63" s="70">
        <v>80</v>
      </c>
      <c r="E63" s="70">
        <v>80</v>
      </c>
      <c r="F63" s="23" t="s">
        <v>105</v>
      </c>
    </row>
    <row r="64" spans="1:6" ht="15.75" customHeight="1">
      <c r="A64" s="95" t="s">
        <v>105</v>
      </c>
      <c r="B64" s="95" t="s">
        <v>89</v>
      </c>
      <c r="C64" s="95" t="s">
        <v>4929</v>
      </c>
      <c r="D64" s="70">
        <v>40</v>
      </c>
      <c r="E64" s="70">
        <v>40</v>
      </c>
      <c r="F64" s="23" t="s">
        <v>105</v>
      </c>
    </row>
    <row r="65" spans="1:25" ht="15.75" customHeight="1">
      <c r="A65" s="95" t="s">
        <v>3694</v>
      </c>
      <c r="B65" s="95" t="s">
        <v>89</v>
      </c>
      <c r="C65" s="95" t="s">
        <v>4930</v>
      </c>
      <c r="D65" s="70">
        <v>20</v>
      </c>
      <c r="E65" s="70">
        <v>20</v>
      </c>
      <c r="F65" s="23" t="s">
        <v>3694</v>
      </c>
    </row>
    <row r="66" spans="1:25" ht="15.75" customHeight="1">
      <c r="A66" s="95" t="s">
        <v>3694</v>
      </c>
      <c r="B66" s="95" t="s">
        <v>89</v>
      </c>
      <c r="C66" s="95" t="s">
        <v>4931</v>
      </c>
      <c r="D66" s="70">
        <v>20</v>
      </c>
      <c r="E66" s="70">
        <v>20</v>
      </c>
      <c r="F66" s="23" t="s">
        <v>3694</v>
      </c>
    </row>
    <row r="67" spans="1:25" ht="15.75" customHeight="1">
      <c r="A67" s="95" t="s">
        <v>2595</v>
      </c>
      <c r="B67" s="95" t="s">
        <v>89</v>
      </c>
      <c r="C67" s="95" t="s">
        <v>4932</v>
      </c>
      <c r="D67" s="70">
        <v>20</v>
      </c>
      <c r="E67" s="70">
        <v>20</v>
      </c>
      <c r="F67" s="23" t="s">
        <v>2595</v>
      </c>
    </row>
    <row r="68" spans="1:25" ht="15.75" customHeight="1">
      <c r="A68" s="95" t="s">
        <v>110</v>
      </c>
      <c r="B68" s="95" t="s">
        <v>89</v>
      </c>
      <c r="C68" s="95" t="s">
        <v>4912</v>
      </c>
      <c r="D68" s="70">
        <v>80</v>
      </c>
      <c r="E68" s="70">
        <v>80</v>
      </c>
      <c r="F68" s="23" t="s">
        <v>110</v>
      </c>
    </row>
    <row r="69" spans="1:25" ht="15.75" customHeight="1">
      <c r="A69" s="95" t="s">
        <v>110</v>
      </c>
      <c r="B69" s="95" t="s">
        <v>89</v>
      </c>
      <c r="C69" s="95" t="s">
        <v>4933</v>
      </c>
      <c r="D69" s="70">
        <v>60</v>
      </c>
      <c r="E69" s="70">
        <v>60</v>
      </c>
      <c r="F69" s="23" t="s">
        <v>110</v>
      </c>
    </row>
    <row r="70" spans="1:25" ht="15.75" customHeight="1">
      <c r="A70" s="95" t="s">
        <v>110</v>
      </c>
      <c r="B70" s="95" t="s">
        <v>89</v>
      </c>
      <c r="C70" s="95" t="s">
        <v>4888</v>
      </c>
      <c r="D70" s="70">
        <v>60</v>
      </c>
      <c r="E70" s="70">
        <v>60</v>
      </c>
      <c r="F70" s="23" t="s">
        <v>110</v>
      </c>
    </row>
    <row r="71" spans="1:25" ht="15.75" customHeight="1">
      <c r="A71" s="95" t="s">
        <v>110</v>
      </c>
      <c r="B71" s="95" t="s">
        <v>89</v>
      </c>
      <c r="C71" s="95" t="s">
        <v>4934</v>
      </c>
      <c r="D71" s="70">
        <v>20</v>
      </c>
      <c r="E71" s="70">
        <v>20</v>
      </c>
      <c r="F71" s="23" t="s">
        <v>110</v>
      </c>
    </row>
    <row r="72" spans="1:25" ht="15.75" customHeight="1">
      <c r="A72" s="95" t="s">
        <v>112</v>
      </c>
      <c r="B72" s="95" t="s">
        <v>89</v>
      </c>
      <c r="C72" s="95" t="s">
        <v>4935</v>
      </c>
      <c r="D72" s="70">
        <v>20</v>
      </c>
      <c r="E72" s="70">
        <v>20</v>
      </c>
      <c r="F72" s="23" t="s">
        <v>112</v>
      </c>
    </row>
    <row r="73" spans="1:25" ht="15.75" customHeight="1">
      <c r="A73" s="95" t="s">
        <v>2069</v>
      </c>
      <c r="B73" s="95" t="s">
        <v>89</v>
      </c>
      <c r="C73" s="95" t="s">
        <v>4888</v>
      </c>
      <c r="D73" s="70">
        <v>60</v>
      </c>
      <c r="E73" s="70">
        <v>60</v>
      </c>
      <c r="F73" s="23" t="s">
        <v>2069</v>
      </c>
    </row>
    <row r="74" spans="1:25" ht="15.75" customHeight="1">
      <c r="A74" s="95" t="s">
        <v>2069</v>
      </c>
      <c r="B74" s="95" t="s">
        <v>89</v>
      </c>
      <c r="C74" s="95" t="s">
        <v>4933</v>
      </c>
      <c r="D74" s="70">
        <v>60</v>
      </c>
      <c r="E74" s="70">
        <v>60</v>
      </c>
      <c r="F74" s="23" t="s">
        <v>2069</v>
      </c>
    </row>
    <row r="75" spans="1:25" ht="15.75" customHeight="1">
      <c r="A75" s="95" t="s">
        <v>2069</v>
      </c>
      <c r="B75" s="95" t="s">
        <v>89</v>
      </c>
      <c r="C75" s="95" t="s">
        <v>4930</v>
      </c>
      <c r="D75" s="70">
        <v>20</v>
      </c>
      <c r="E75" s="70">
        <v>20</v>
      </c>
      <c r="F75" s="23" t="s">
        <v>2069</v>
      </c>
    </row>
    <row r="76" spans="1:25" ht="15.75" customHeight="1">
      <c r="A76" s="95" t="s">
        <v>4296</v>
      </c>
      <c r="B76" s="95" t="s">
        <v>89</v>
      </c>
      <c r="C76" s="95" t="s">
        <v>4936</v>
      </c>
      <c r="D76" s="70">
        <v>50</v>
      </c>
      <c r="E76" s="70">
        <v>50</v>
      </c>
      <c r="F76" s="23" t="s">
        <v>4296</v>
      </c>
    </row>
    <row r="77" spans="1:25" ht="15.75" customHeight="1">
      <c r="A77" s="54"/>
      <c r="B77" s="211"/>
      <c r="C77" s="211"/>
      <c r="D77" s="212"/>
      <c r="E77" s="212">
        <f>SUM(E8:E76)</f>
        <v>3040</v>
      </c>
    </row>
    <row r="78" spans="1:25" ht="15.75" customHeight="1">
      <c r="A78" s="47"/>
      <c r="B78" s="47"/>
      <c r="C78" s="48"/>
      <c r="D78" s="48"/>
      <c r="E78" s="48"/>
      <c r="F78" s="1"/>
      <c r="G78" s="1"/>
      <c r="H78" s="1"/>
    </row>
    <row r="79" spans="1:25" ht="15.75" customHeight="1">
      <c r="A79" s="279" t="s">
        <v>726</v>
      </c>
      <c r="B79" s="280"/>
      <c r="C79" s="280"/>
      <c r="D79" s="280"/>
      <c r="E79" s="280"/>
      <c r="F79" s="280"/>
      <c r="G79" s="280"/>
      <c r="H79" s="281"/>
      <c r="I79" s="47"/>
      <c r="J79" s="47"/>
      <c r="K79" s="47"/>
      <c r="L79" s="47"/>
      <c r="M79" s="47"/>
      <c r="N79" s="47"/>
      <c r="O79" s="47"/>
      <c r="P79" s="47"/>
      <c r="Q79" s="47"/>
      <c r="R79" s="47"/>
      <c r="S79" s="47"/>
      <c r="T79" s="47"/>
      <c r="U79" s="47"/>
      <c r="V79" s="47"/>
      <c r="W79" s="47"/>
      <c r="X79" s="47"/>
      <c r="Y79" s="47"/>
    </row>
    <row r="80" spans="1:25" ht="15.75" customHeight="1">
      <c r="A80" s="47"/>
      <c r="B80" s="47"/>
      <c r="C80" s="48"/>
      <c r="D80" s="48"/>
      <c r="E80" s="1"/>
      <c r="F80" s="1"/>
      <c r="G80" s="1"/>
      <c r="H80" s="1"/>
    </row>
    <row r="81" spans="1:8" ht="15.75" customHeight="1">
      <c r="A81" s="47"/>
      <c r="B81" s="47"/>
      <c r="C81" s="48"/>
      <c r="D81" s="48"/>
      <c r="E81" s="48"/>
      <c r="F81" s="1"/>
      <c r="G81" s="1"/>
      <c r="H81" s="1"/>
    </row>
    <row r="82" spans="1:8" ht="15.75" customHeight="1">
      <c r="A82" s="47"/>
      <c r="B82" s="47"/>
      <c r="C82" s="48"/>
      <c r="D82" s="48"/>
      <c r="E82" s="1"/>
      <c r="F82" s="1"/>
      <c r="G82" s="1"/>
      <c r="H82" s="1"/>
    </row>
    <row r="83" spans="1:8" ht="15.75" customHeight="1">
      <c r="A83" s="47"/>
      <c r="B83" s="47"/>
      <c r="C83" s="48"/>
      <c r="D83" s="48"/>
      <c r="E83" s="48"/>
      <c r="F83" s="1"/>
      <c r="G83" s="1"/>
      <c r="H83" s="1"/>
    </row>
    <row r="84" spans="1:8" ht="15.75" customHeight="1">
      <c r="A84" s="47"/>
      <c r="B84" s="47"/>
      <c r="C84" s="48"/>
      <c r="D84" s="48"/>
      <c r="E84" s="48"/>
      <c r="F84" s="1"/>
      <c r="G84" s="1"/>
      <c r="H84" s="1"/>
    </row>
    <row r="85" spans="1:8" ht="15.75" customHeight="1">
      <c r="A85" s="47"/>
      <c r="B85" s="47"/>
      <c r="C85" s="48"/>
      <c r="D85" s="48"/>
      <c r="E85" s="48"/>
      <c r="F85" s="1"/>
      <c r="G85" s="1"/>
      <c r="H85" s="1"/>
    </row>
    <row r="86" spans="1:8" ht="15.75" customHeight="1">
      <c r="A86" s="47"/>
      <c r="B86" s="47"/>
      <c r="C86" s="48"/>
      <c r="D86" s="48"/>
      <c r="E86" s="48"/>
      <c r="F86" s="1"/>
      <c r="G86" s="1"/>
      <c r="H86" s="1"/>
    </row>
    <row r="87" spans="1:8" ht="15.75" customHeight="1">
      <c r="A87" s="47"/>
      <c r="B87" s="47"/>
      <c r="C87" s="48"/>
      <c r="D87" s="48"/>
      <c r="E87" s="48"/>
      <c r="F87" s="1"/>
      <c r="G87" s="1"/>
      <c r="H87" s="1"/>
    </row>
    <row r="88" spans="1:8" ht="15.75" customHeight="1">
      <c r="A88" s="47"/>
      <c r="B88" s="47"/>
      <c r="C88" s="48"/>
      <c r="D88" s="48"/>
      <c r="E88" s="48"/>
      <c r="F88" s="1"/>
      <c r="G88" s="1"/>
      <c r="H88" s="1"/>
    </row>
    <row r="89" spans="1:8" ht="15.75" customHeight="1">
      <c r="A89" s="47"/>
      <c r="B89" s="47"/>
      <c r="C89" s="48"/>
      <c r="D89" s="48"/>
      <c r="E89" s="48"/>
      <c r="F89" s="1"/>
      <c r="G89" s="1"/>
      <c r="H89" s="1"/>
    </row>
    <row r="90" spans="1:8" ht="15.75" customHeight="1">
      <c r="A90" s="47"/>
      <c r="B90" s="47"/>
      <c r="C90" s="48"/>
      <c r="D90" s="48"/>
      <c r="E90" s="48"/>
      <c r="F90" s="1"/>
      <c r="G90" s="1"/>
      <c r="H90" s="1"/>
    </row>
    <row r="91" spans="1:8" ht="15.75" customHeight="1">
      <c r="A91" s="47"/>
      <c r="B91" s="47"/>
      <c r="C91" s="48"/>
      <c r="D91" s="48"/>
      <c r="E91" s="48"/>
      <c r="F91" s="1"/>
      <c r="G91" s="1"/>
      <c r="H91" s="1"/>
    </row>
    <row r="92" spans="1:8" ht="15.75" customHeight="1">
      <c r="A92" s="47"/>
      <c r="B92" s="47"/>
      <c r="C92" s="48"/>
      <c r="D92" s="48"/>
      <c r="E92" s="48"/>
      <c r="F92" s="1"/>
      <c r="G92" s="1"/>
      <c r="H92" s="1"/>
    </row>
    <row r="93" spans="1:8" ht="15.75" customHeight="1">
      <c r="A93" s="47"/>
      <c r="B93" s="47"/>
      <c r="C93" s="48"/>
      <c r="D93" s="48"/>
      <c r="E93" s="48"/>
      <c r="F93" s="1"/>
      <c r="G93" s="1"/>
      <c r="H93" s="1"/>
    </row>
    <row r="94" spans="1:8" ht="15.75" customHeight="1">
      <c r="A94" s="47"/>
      <c r="B94" s="47"/>
      <c r="C94" s="48"/>
      <c r="D94" s="48"/>
      <c r="E94" s="48"/>
      <c r="F94" s="1"/>
      <c r="G94" s="1"/>
      <c r="H94" s="1"/>
    </row>
    <row r="95" spans="1:8" ht="15.75" customHeight="1">
      <c r="A95" s="47"/>
      <c r="B95" s="47"/>
      <c r="C95" s="48"/>
      <c r="D95" s="48"/>
      <c r="E95" s="48"/>
      <c r="F95" s="1"/>
      <c r="G95" s="1"/>
      <c r="H95" s="1"/>
    </row>
    <row r="96" spans="1:8" ht="15.75" customHeight="1">
      <c r="A96" s="47"/>
      <c r="B96" s="47"/>
      <c r="C96" s="48"/>
      <c r="D96" s="48"/>
      <c r="E96" s="48"/>
      <c r="F96" s="1"/>
      <c r="G96" s="1"/>
      <c r="H96" s="1"/>
    </row>
    <row r="97" spans="1:8" ht="15.75" customHeight="1">
      <c r="A97" s="47"/>
      <c r="B97" s="47"/>
      <c r="C97" s="48"/>
      <c r="D97" s="48"/>
      <c r="E97" s="48"/>
      <c r="F97" s="1"/>
      <c r="G97" s="1"/>
      <c r="H97" s="1"/>
    </row>
    <row r="98" spans="1:8" ht="15.75" customHeight="1">
      <c r="A98" s="47"/>
      <c r="B98" s="47"/>
      <c r="C98" s="48"/>
      <c r="D98" s="48"/>
      <c r="E98" s="48"/>
      <c r="F98" s="1"/>
      <c r="G98" s="1"/>
      <c r="H98" s="1"/>
    </row>
    <row r="99" spans="1:8" ht="15.75" customHeight="1">
      <c r="A99" s="47"/>
      <c r="B99" s="47"/>
      <c r="C99" s="48"/>
      <c r="D99" s="48"/>
      <c r="E99" s="48"/>
      <c r="F99" s="1"/>
      <c r="G99" s="1"/>
      <c r="H99" s="1"/>
    </row>
    <row r="100" spans="1:8" ht="15.75" customHeight="1">
      <c r="A100" s="47"/>
      <c r="B100" s="47"/>
      <c r="C100" s="48"/>
      <c r="D100" s="48"/>
      <c r="E100" s="48"/>
      <c r="F100" s="1"/>
      <c r="G100" s="1"/>
      <c r="H100" s="1"/>
    </row>
    <row r="101" spans="1:8" ht="15.75" customHeight="1">
      <c r="A101" s="47"/>
      <c r="B101" s="47"/>
      <c r="C101" s="48"/>
      <c r="D101" s="48"/>
      <c r="E101" s="48"/>
      <c r="F101" s="1"/>
      <c r="G101" s="1"/>
      <c r="H101" s="1"/>
    </row>
    <row r="102" spans="1:8" ht="15.75" customHeight="1">
      <c r="A102" s="47"/>
      <c r="B102" s="47"/>
      <c r="C102" s="48"/>
      <c r="D102" s="48"/>
      <c r="E102" s="48"/>
      <c r="F102" s="1"/>
      <c r="G102" s="1"/>
      <c r="H102" s="1"/>
    </row>
    <row r="103" spans="1:8" ht="15.75" customHeight="1">
      <c r="A103" s="47"/>
      <c r="B103" s="47"/>
      <c r="C103" s="48"/>
      <c r="D103" s="48"/>
      <c r="E103" s="48"/>
      <c r="F103" s="1"/>
      <c r="G103" s="1"/>
      <c r="H103" s="1"/>
    </row>
    <row r="104" spans="1:8" ht="15.75" customHeight="1">
      <c r="A104" s="47"/>
      <c r="B104" s="47"/>
      <c r="C104" s="48"/>
      <c r="D104" s="48"/>
      <c r="E104" s="48"/>
      <c r="F104" s="1"/>
      <c r="G104" s="1"/>
      <c r="H104" s="1"/>
    </row>
    <row r="105" spans="1:8" ht="15.75" customHeight="1">
      <c r="A105" s="47"/>
      <c r="B105" s="47"/>
      <c r="C105" s="48"/>
      <c r="D105" s="48"/>
      <c r="E105" s="48"/>
      <c r="F105" s="1"/>
      <c r="G105" s="1"/>
      <c r="H105" s="1"/>
    </row>
    <row r="106" spans="1:8" ht="15.75" customHeight="1">
      <c r="A106" s="47"/>
      <c r="B106" s="47"/>
      <c r="C106" s="48"/>
      <c r="D106" s="48"/>
      <c r="E106" s="48"/>
      <c r="F106" s="1"/>
      <c r="G106" s="1"/>
      <c r="H106" s="1"/>
    </row>
    <row r="107" spans="1:8" ht="15.75" customHeight="1">
      <c r="A107" s="47"/>
      <c r="B107" s="47"/>
      <c r="C107" s="48"/>
      <c r="D107" s="48"/>
      <c r="E107" s="48"/>
      <c r="F107" s="1"/>
      <c r="G107" s="1"/>
      <c r="H107" s="1"/>
    </row>
    <row r="108" spans="1:8" ht="15.75" customHeight="1">
      <c r="A108" s="47"/>
      <c r="B108" s="47"/>
      <c r="C108" s="48"/>
      <c r="D108" s="48"/>
      <c r="E108" s="48"/>
      <c r="F108" s="1"/>
      <c r="G108" s="1"/>
      <c r="H108" s="1"/>
    </row>
    <row r="109" spans="1:8" ht="15.75" customHeight="1">
      <c r="A109" s="47"/>
      <c r="B109" s="47"/>
      <c r="C109" s="48"/>
      <c r="D109" s="48"/>
      <c r="E109" s="48"/>
      <c r="F109" s="1"/>
      <c r="G109" s="1"/>
      <c r="H109" s="1"/>
    </row>
    <row r="110" spans="1:8" ht="15.75" customHeight="1">
      <c r="A110" s="47"/>
      <c r="B110" s="47"/>
      <c r="C110" s="48"/>
      <c r="D110" s="48"/>
      <c r="E110" s="48"/>
      <c r="F110" s="1"/>
      <c r="G110" s="1"/>
      <c r="H110" s="1"/>
    </row>
    <row r="111" spans="1:8" ht="15.75" customHeight="1">
      <c r="A111" s="47"/>
      <c r="B111" s="47"/>
      <c r="C111" s="48"/>
      <c r="D111" s="48"/>
      <c r="E111" s="48"/>
      <c r="F111" s="1"/>
      <c r="G111" s="1"/>
      <c r="H111" s="1"/>
    </row>
    <row r="112" spans="1:8"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c r="A221" s="47"/>
      <c r="B221" s="47"/>
      <c r="C221" s="48"/>
      <c r="D221" s="48"/>
      <c r="E221" s="48"/>
      <c r="F221" s="1"/>
      <c r="G221" s="1"/>
      <c r="H221" s="1"/>
    </row>
    <row r="222" spans="1:8" ht="15.75" customHeight="1">
      <c r="A222" s="47"/>
      <c r="B222" s="47"/>
      <c r="C222" s="48"/>
      <c r="D222" s="48"/>
      <c r="E222" s="48"/>
      <c r="F222" s="1"/>
      <c r="G222" s="1"/>
      <c r="H222" s="1"/>
    </row>
    <row r="223" spans="1:8" ht="15.75" customHeight="1">
      <c r="A223" s="47"/>
      <c r="B223" s="47"/>
      <c r="C223" s="48"/>
      <c r="D223" s="48"/>
      <c r="E223" s="48"/>
      <c r="F223" s="1"/>
      <c r="G223" s="1"/>
      <c r="H223" s="1"/>
    </row>
    <row r="224" spans="1:8" ht="15.75" customHeight="1">
      <c r="A224" s="47"/>
      <c r="B224" s="47"/>
      <c r="C224" s="48"/>
      <c r="D224" s="48"/>
      <c r="E224" s="48"/>
      <c r="F224" s="1"/>
      <c r="G224" s="1"/>
      <c r="H224" s="1"/>
    </row>
    <row r="225" spans="1:8" ht="15.75" customHeight="1">
      <c r="A225" s="47"/>
      <c r="B225" s="47"/>
      <c r="C225" s="48"/>
      <c r="D225" s="48"/>
      <c r="E225" s="48"/>
      <c r="F225" s="1"/>
      <c r="G225" s="1"/>
      <c r="H225" s="1"/>
    </row>
    <row r="226" spans="1:8" ht="15.75" customHeight="1">
      <c r="A226" s="47"/>
      <c r="B226" s="47"/>
      <c r="C226" s="48"/>
      <c r="D226" s="48"/>
      <c r="E226" s="48"/>
      <c r="F226" s="1"/>
      <c r="G226" s="1"/>
      <c r="H226" s="1"/>
    </row>
    <row r="227" spans="1:8" ht="15.75" customHeight="1">
      <c r="A227" s="47"/>
      <c r="B227" s="47"/>
      <c r="C227" s="48"/>
      <c r="D227" s="48"/>
      <c r="E227" s="48"/>
      <c r="F227" s="1"/>
      <c r="G227" s="1"/>
      <c r="H227" s="1"/>
    </row>
    <row r="228" spans="1:8" ht="15.75" customHeight="1">
      <c r="A228" s="47"/>
      <c r="B228" s="47"/>
      <c r="C228" s="48"/>
      <c r="D228" s="48"/>
      <c r="E228" s="48"/>
      <c r="F228" s="1"/>
      <c r="G228" s="1"/>
      <c r="H228" s="1"/>
    </row>
    <row r="229" spans="1:8" ht="15.75" customHeight="1">
      <c r="A229" s="47"/>
      <c r="B229" s="47"/>
      <c r="C229" s="48"/>
      <c r="D229" s="48"/>
      <c r="E229" s="48"/>
      <c r="F229" s="1"/>
      <c r="G229" s="1"/>
      <c r="H229" s="1"/>
    </row>
    <row r="230" spans="1:8" ht="15.75" customHeight="1">
      <c r="A230" s="47"/>
      <c r="B230" s="47"/>
      <c r="C230" s="48"/>
      <c r="D230" s="48"/>
      <c r="E230" s="48"/>
      <c r="F230" s="1"/>
      <c r="G230" s="1"/>
      <c r="H230" s="1"/>
    </row>
    <row r="231" spans="1:8" ht="15.75" customHeight="1">
      <c r="A231" s="47"/>
      <c r="B231" s="47"/>
      <c r="C231" s="48"/>
      <c r="D231" s="48"/>
      <c r="E231" s="48"/>
      <c r="F231" s="1"/>
      <c r="G231" s="1"/>
      <c r="H231" s="1"/>
    </row>
    <row r="232" spans="1:8" ht="15.75" customHeight="1">
      <c r="A232" s="47"/>
      <c r="B232" s="47"/>
      <c r="C232" s="48"/>
      <c r="D232" s="48"/>
      <c r="E232" s="48"/>
      <c r="F232" s="1"/>
      <c r="G232" s="1"/>
      <c r="H232" s="1"/>
    </row>
    <row r="233" spans="1:8" ht="15.75" customHeight="1">
      <c r="A233" s="47"/>
      <c r="B233" s="47"/>
      <c r="C233" s="48"/>
      <c r="D233" s="48"/>
      <c r="E233" s="48"/>
      <c r="F233" s="1"/>
      <c r="G233" s="1"/>
      <c r="H233" s="1"/>
    </row>
    <row r="234" spans="1:8" ht="15.75" customHeight="1">
      <c r="A234" s="47"/>
      <c r="B234" s="47"/>
      <c r="C234" s="48"/>
      <c r="D234" s="48"/>
      <c r="E234" s="48"/>
      <c r="F234" s="1"/>
      <c r="G234" s="1"/>
      <c r="H234" s="1"/>
    </row>
    <row r="235" spans="1:8" ht="15.75" customHeight="1">
      <c r="A235" s="47"/>
      <c r="B235" s="47"/>
      <c r="C235" s="48"/>
      <c r="D235" s="48"/>
      <c r="E235" s="48"/>
      <c r="F235" s="1"/>
      <c r="G235" s="1"/>
      <c r="H235" s="1"/>
    </row>
    <row r="236" spans="1:8" ht="15.75" customHeight="1">
      <c r="A236" s="47"/>
      <c r="B236" s="47"/>
      <c r="C236" s="48"/>
      <c r="D236" s="48"/>
      <c r="E236" s="48"/>
      <c r="F236" s="1"/>
      <c r="G236" s="1"/>
      <c r="H236" s="1"/>
    </row>
    <row r="237" spans="1:8" ht="15.75" customHeight="1">
      <c r="A237" s="47"/>
      <c r="B237" s="47"/>
      <c r="C237" s="48"/>
      <c r="D237" s="48"/>
      <c r="E237" s="48"/>
      <c r="F237" s="1"/>
      <c r="G237" s="1"/>
      <c r="H237" s="1"/>
    </row>
    <row r="238" spans="1:8" ht="15.75" customHeight="1">
      <c r="A238" s="47"/>
      <c r="B238" s="47"/>
      <c r="C238" s="48"/>
      <c r="D238" s="48"/>
      <c r="E238" s="48"/>
      <c r="F238" s="1"/>
      <c r="G238" s="1"/>
      <c r="H238" s="1"/>
    </row>
    <row r="239" spans="1:8" ht="15.75" customHeight="1">
      <c r="A239" s="47"/>
      <c r="B239" s="47"/>
      <c r="C239" s="48"/>
      <c r="D239" s="48"/>
      <c r="E239" s="48"/>
      <c r="F239" s="1"/>
      <c r="G239" s="1"/>
      <c r="H239" s="1"/>
    </row>
    <row r="240" spans="1:8" ht="15.75" customHeight="1">
      <c r="A240" s="47"/>
      <c r="B240" s="47"/>
      <c r="C240" s="48"/>
      <c r="D240" s="48"/>
      <c r="E240" s="48"/>
      <c r="F240" s="1"/>
      <c r="G240" s="1"/>
      <c r="H240" s="1"/>
    </row>
    <row r="241" spans="1:8" ht="15.75" customHeight="1">
      <c r="A241" s="47"/>
      <c r="B241" s="47"/>
      <c r="C241" s="48"/>
      <c r="D241" s="48"/>
      <c r="E241" s="48"/>
      <c r="F241" s="1"/>
      <c r="G241" s="1"/>
      <c r="H241" s="1"/>
    </row>
    <row r="242" spans="1:8" ht="15.75" customHeight="1">
      <c r="A242" s="47"/>
      <c r="B242" s="47"/>
      <c r="C242" s="48"/>
      <c r="D242" s="48"/>
      <c r="E242" s="48"/>
      <c r="F242" s="1"/>
      <c r="G242" s="1"/>
      <c r="H242" s="1"/>
    </row>
    <row r="243" spans="1:8" ht="15.75" customHeight="1">
      <c r="A243" s="47"/>
      <c r="B243" s="47"/>
      <c r="C243" s="48"/>
      <c r="D243" s="48"/>
      <c r="E243" s="48"/>
      <c r="F243" s="1"/>
      <c r="G243" s="1"/>
      <c r="H243" s="1"/>
    </row>
    <row r="244" spans="1:8" ht="15.75" customHeight="1">
      <c r="A244" s="47"/>
      <c r="B244" s="47"/>
      <c r="C244" s="48"/>
      <c r="D244" s="48"/>
      <c r="E244" s="48"/>
      <c r="F244" s="1"/>
      <c r="G244" s="1"/>
      <c r="H244" s="1"/>
    </row>
    <row r="245" spans="1:8" ht="15.75" customHeight="1">
      <c r="A245" s="47"/>
      <c r="B245" s="47"/>
      <c r="C245" s="48"/>
      <c r="D245" s="48"/>
      <c r="E245" s="48"/>
      <c r="F245" s="1"/>
      <c r="G245" s="1"/>
      <c r="H245" s="1"/>
    </row>
    <row r="246" spans="1:8" ht="15.75" customHeight="1">
      <c r="A246" s="47"/>
      <c r="B246" s="47"/>
      <c r="C246" s="48"/>
      <c r="D246" s="48"/>
      <c r="E246" s="48"/>
      <c r="F246" s="1"/>
      <c r="G246" s="1"/>
      <c r="H246" s="1"/>
    </row>
    <row r="247" spans="1:8" ht="15.75" customHeight="1">
      <c r="A247" s="47"/>
      <c r="B247" s="47"/>
      <c r="C247" s="48"/>
      <c r="D247" s="48"/>
      <c r="E247" s="48"/>
      <c r="F247" s="1"/>
      <c r="G247" s="1"/>
      <c r="H247" s="1"/>
    </row>
    <row r="248" spans="1:8" ht="15.75" customHeight="1">
      <c r="A248" s="47"/>
      <c r="B248" s="47"/>
      <c r="C248" s="48"/>
      <c r="D248" s="48"/>
      <c r="E248" s="48"/>
      <c r="F248" s="1"/>
      <c r="G248" s="1"/>
      <c r="H248" s="1"/>
    </row>
    <row r="249" spans="1:8" ht="15.75" customHeight="1">
      <c r="A249" s="47"/>
      <c r="B249" s="47"/>
      <c r="C249" s="48"/>
      <c r="D249" s="48"/>
      <c r="E249" s="48"/>
      <c r="F249" s="1"/>
      <c r="G249" s="1"/>
      <c r="H249" s="1"/>
    </row>
    <row r="250" spans="1:8" ht="15.75" customHeight="1">
      <c r="A250" s="47"/>
      <c r="B250" s="47"/>
      <c r="C250" s="48"/>
      <c r="D250" s="48"/>
      <c r="E250" s="48"/>
      <c r="F250" s="1"/>
      <c r="G250" s="1"/>
      <c r="H250" s="1"/>
    </row>
    <row r="251" spans="1:8" ht="15.75" customHeight="1">
      <c r="A251" s="47"/>
      <c r="B251" s="47"/>
      <c r="C251" s="48"/>
      <c r="D251" s="48"/>
      <c r="E251" s="48"/>
      <c r="F251" s="1"/>
      <c r="G251" s="1"/>
      <c r="H251" s="1"/>
    </row>
    <row r="252" spans="1:8" ht="15.75" customHeight="1">
      <c r="A252" s="47"/>
      <c r="B252" s="47"/>
      <c r="C252" s="48"/>
      <c r="D252" s="48"/>
      <c r="E252" s="48"/>
      <c r="F252" s="1"/>
      <c r="G252" s="1"/>
      <c r="H252" s="1"/>
    </row>
    <row r="253" spans="1:8" ht="15.75" customHeight="1">
      <c r="A253" s="47"/>
      <c r="B253" s="47"/>
      <c r="C253" s="48"/>
      <c r="D253" s="48"/>
      <c r="E253" s="48"/>
      <c r="F253" s="1"/>
      <c r="G253" s="1"/>
      <c r="H253" s="1"/>
    </row>
    <row r="254" spans="1:8" ht="15.75" customHeight="1">
      <c r="A254" s="47"/>
      <c r="B254" s="47"/>
      <c r="C254" s="48"/>
      <c r="D254" s="48"/>
      <c r="E254" s="48"/>
      <c r="F254" s="1"/>
      <c r="G254" s="1"/>
      <c r="H254" s="1"/>
    </row>
    <row r="255" spans="1:8" ht="15.75" customHeight="1">
      <c r="A255" s="47"/>
      <c r="B255" s="47"/>
      <c r="C255" s="48"/>
      <c r="D255" s="48"/>
      <c r="E255" s="48"/>
      <c r="F255" s="1"/>
      <c r="G255" s="1"/>
      <c r="H255" s="1"/>
    </row>
    <row r="256" spans="1:8" ht="15.75" customHeight="1">
      <c r="A256" s="47"/>
      <c r="B256" s="47"/>
      <c r="C256" s="48"/>
      <c r="D256" s="48"/>
      <c r="E256" s="48"/>
      <c r="F256" s="1"/>
      <c r="G256" s="1"/>
      <c r="H256" s="1"/>
    </row>
    <row r="257" spans="1:8" ht="15.75" customHeight="1">
      <c r="A257" s="47"/>
      <c r="B257" s="47"/>
      <c r="C257" s="48"/>
      <c r="D257" s="48"/>
      <c r="E257" s="48"/>
      <c r="F257" s="1"/>
      <c r="G257" s="1"/>
      <c r="H257" s="1"/>
    </row>
    <row r="258" spans="1:8" ht="15.75" customHeight="1">
      <c r="A258" s="47"/>
      <c r="B258" s="47"/>
      <c r="C258" s="48"/>
      <c r="D258" s="48"/>
      <c r="E258" s="48"/>
      <c r="F258" s="1"/>
      <c r="G258" s="1"/>
      <c r="H258" s="1"/>
    </row>
    <row r="259" spans="1:8" ht="15.75" customHeight="1">
      <c r="A259" s="47"/>
      <c r="B259" s="47"/>
      <c r="C259" s="48"/>
      <c r="D259" s="48"/>
      <c r="E259" s="48"/>
      <c r="F259" s="1"/>
      <c r="G259" s="1"/>
      <c r="H259" s="1"/>
    </row>
    <row r="260" spans="1:8" ht="15.75" customHeight="1">
      <c r="A260" s="47"/>
      <c r="B260" s="47"/>
      <c r="C260" s="48"/>
      <c r="D260" s="48"/>
      <c r="E260" s="48"/>
      <c r="F260" s="1"/>
      <c r="G260" s="1"/>
      <c r="H260" s="1"/>
    </row>
    <row r="261" spans="1:8" ht="15.75" customHeight="1">
      <c r="A261" s="47"/>
      <c r="B261" s="47"/>
      <c r="C261" s="48"/>
      <c r="D261" s="48"/>
      <c r="E261" s="48"/>
      <c r="F261" s="1"/>
      <c r="G261" s="1"/>
      <c r="H261" s="1"/>
    </row>
    <row r="262" spans="1:8" ht="15.75" customHeight="1">
      <c r="A262" s="47"/>
      <c r="B262" s="47"/>
      <c r="C262" s="48"/>
      <c r="D262" s="48"/>
      <c r="E262" s="48"/>
      <c r="F262" s="1"/>
      <c r="G262" s="1"/>
      <c r="H262" s="1"/>
    </row>
    <row r="263" spans="1:8" ht="15.75" customHeight="1">
      <c r="A263" s="47"/>
      <c r="B263" s="47"/>
      <c r="C263" s="48"/>
      <c r="D263" s="48"/>
      <c r="E263" s="48"/>
      <c r="F263" s="1"/>
      <c r="G263" s="1"/>
      <c r="H263" s="1"/>
    </row>
    <row r="264" spans="1:8" ht="15.75" customHeight="1">
      <c r="A264" s="47"/>
      <c r="B264" s="47"/>
      <c r="C264" s="48"/>
      <c r="D264" s="48"/>
      <c r="E264" s="48"/>
      <c r="F264" s="1"/>
      <c r="G264" s="1"/>
      <c r="H264" s="1"/>
    </row>
    <row r="265" spans="1:8" ht="15.75" customHeight="1">
      <c r="A265" s="47"/>
      <c r="B265" s="47"/>
      <c r="C265" s="48"/>
      <c r="D265" s="48"/>
      <c r="E265" s="48"/>
      <c r="F265" s="1"/>
      <c r="G265" s="1"/>
      <c r="H265" s="1"/>
    </row>
    <row r="266" spans="1:8" ht="15.75" customHeight="1">
      <c r="A266" s="47"/>
      <c r="B266" s="47"/>
      <c r="C266" s="48"/>
      <c r="D266" s="48"/>
      <c r="E266" s="48"/>
      <c r="F266" s="1"/>
      <c r="G266" s="1"/>
      <c r="H266" s="1"/>
    </row>
    <row r="267" spans="1:8" ht="15.75" customHeight="1">
      <c r="A267" s="47"/>
      <c r="B267" s="47"/>
      <c r="C267" s="48"/>
      <c r="D267" s="48"/>
      <c r="E267" s="48"/>
      <c r="F267" s="1"/>
      <c r="G267" s="1"/>
      <c r="H267" s="1"/>
    </row>
    <row r="268" spans="1:8" ht="15.75" customHeight="1">
      <c r="A268" s="47"/>
      <c r="B268" s="47"/>
      <c r="C268" s="48"/>
      <c r="D268" s="48"/>
      <c r="E268" s="48"/>
      <c r="F268" s="1"/>
      <c r="G268" s="1"/>
      <c r="H268" s="1"/>
    </row>
    <row r="269" spans="1:8" ht="15.75" customHeight="1">
      <c r="A269" s="47"/>
      <c r="B269" s="47"/>
      <c r="C269" s="48"/>
      <c r="D269" s="48"/>
      <c r="E269" s="48"/>
      <c r="F269" s="1"/>
      <c r="G269" s="1"/>
      <c r="H269" s="1"/>
    </row>
    <row r="270" spans="1:8" ht="15.75" customHeight="1">
      <c r="A270" s="47"/>
      <c r="B270" s="47"/>
      <c r="C270" s="48"/>
      <c r="D270" s="48"/>
      <c r="E270" s="48"/>
      <c r="F270" s="1"/>
      <c r="G270" s="1"/>
      <c r="H270" s="1"/>
    </row>
    <row r="271" spans="1:8" ht="15.75" customHeight="1">
      <c r="A271" s="47"/>
      <c r="B271" s="47"/>
      <c r="C271" s="48"/>
      <c r="D271" s="48"/>
      <c r="E271" s="48"/>
      <c r="F271" s="1"/>
      <c r="G271" s="1"/>
      <c r="H271" s="1"/>
    </row>
    <row r="272" spans="1:8" ht="15.75" customHeight="1">
      <c r="A272" s="47"/>
      <c r="B272" s="47"/>
      <c r="C272" s="48"/>
      <c r="D272" s="48"/>
      <c r="E272" s="48"/>
      <c r="F272" s="1"/>
      <c r="G272" s="1"/>
      <c r="H272" s="1"/>
    </row>
    <row r="273" spans="1:8" ht="15.75" customHeight="1">
      <c r="A273" s="47"/>
      <c r="B273" s="47"/>
      <c r="C273" s="48"/>
      <c r="D273" s="48"/>
      <c r="E273" s="48"/>
      <c r="F273" s="1"/>
      <c r="G273" s="1"/>
      <c r="H273" s="1"/>
    </row>
    <row r="274" spans="1:8" ht="15.75" customHeight="1">
      <c r="A274" s="47"/>
      <c r="B274" s="47"/>
      <c r="C274" s="48"/>
      <c r="D274" s="48"/>
      <c r="E274" s="48"/>
      <c r="F274" s="1"/>
      <c r="G274" s="1"/>
      <c r="H274" s="1"/>
    </row>
    <row r="275" spans="1:8" ht="15.75" customHeight="1">
      <c r="A275" s="47"/>
      <c r="B275" s="47"/>
      <c r="C275" s="48"/>
      <c r="D275" s="48"/>
      <c r="E275" s="48"/>
      <c r="F275" s="1"/>
      <c r="G275" s="1"/>
      <c r="H275" s="1"/>
    </row>
    <row r="276" spans="1:8" ht="15.75" customHeight="1">
      <c r="A276" s="47"/>
      <c r="B276" s="47"/>
      <c r="C276" s="48"/>
      <c r="D276" s="48"/>
      <c r="E276" s="48"/>
      <c r="F276" s="1"/>
      <c r="G276" s="1"/>
      <c r="H276" s="1"/>
    </row>
    <row r="277" spans="1:8" ht="15.75" customHeight="1">
      <c r="A277" s="47"/>
      <c r="B277" s="47"/>
      <c r="C277" s="48"/>
      <c r="D277" s="48"/>
      <c r="E277" s="48"/>
      <c r="F277" s="1"/>
      <c r="G277" s="1"/>
      <c r="H277" s="1"/>
    </row>
    <row r="278" spans="1:8" ht="15.75" customHeight="1">
      <c r="A278" s="47"/>
      <c r="B278" s="47"/>
      <c r="C278" s="48"/>
      <c r="D278" s="48"/>
      <c r="E278" s="48"/>
      <c r="F278" s="1"/>
      <c r="G278" s="1"/>
      <c r="H278" s="1"/>
    </row>
    <row r="279" spans="1:8" ht="15.75" customHeight="1">
      <c r="A279" s="47"/>
      <c r="B279" s="47"/>
      <c r="C279" s="48"/>
      <c r="D279" s="48"/>
      <c r="E279" s="48"/>
      <c r="F279" s="1"/>
      <c r="G279" s="1"/>
      <c r="H279" s="1"/>
    </row>
    <row r="280" spans="1:8" ht="15.75" customHeight="1"/>
    <row r="281" spans="1:8" ht="15.75" customHeight="1"/>
    <row r="282" spans="1:8" ht="15.75" customHeight="1"/>
    <row r="283" spans="1:8" ht="15.75" customHeight="1"/>
    <row r="284" spans="1:8" ht="15.75" customHeight="1"/>
    <row r="285" spans="1:8" ht="15.75" customHeight="1"/>
    <row r="286" spans="1:8" ht="15.75" customHeight="1"/>
    <row r="287" spans="1:8" ht="15.75" customHeight="1"/>
    <row r="288" spans="1: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E2"/>
    <mergeCell ref="A4:E4"/>
    <mergeCell ref="A5:E5"/>
    <mergeCell ref="A79:H79"/>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6" width="21.1328125" customWidth="1"/>
    <col min="7" max="8" width="13.73046875" customWidth="1"/>
    <col min="9" max="25" width="8" customWidth="1"/>
  </cols>
  <sheetData>
    <row r="1" spans="1:25" ht="14.25">
      <c r="A1" s="47"/>
      <c r="B1" s="47"/>
      <c r="C1" s="48"/>
      <c r="D1" s="48"/>
      <c r="E1" s="48"/>
      <c r="F1" s="1"/>
      <c r="G1" s="1"/>
      <c r="H1" s="1"/>
    </row>
    <row r="2" spans="1:25" ht="15.75" customHeight="1">
      <c r="A2" s="282" t="s">
        <v>4937</v>
      </c>
      <c r="B2" s="276"/>
      <c r="C2" s="276"/>
      <c r="D2" s="276"/>
      <c r="E2" s="277"/>
      <c r="F2" s="251"/>
      <c r="G2" s="251"/>
      <c r="H2" s="251"/>
      <c r="I2" s="50"/>
      <c r="J2" s="50"/>
      <c r="K2" s="50"/>
      <c r="L2" s="50"/>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14.25" customHeight="1">
      <c r="A4" s="285" t="s">
        <v>4938</v>
      </c>
      <c r="B4" s="276"/>
      <c r="C4" s="276"/>
      <c r="D4" s="276"/>
      <c r="E4" s="277"/>
      <c r="F4" s="251"/>
      <c r="G4" s="251"/>
      <c r="H4" s="251"/>
      <c r="I4" s="50"/>
      <c r="J4" s="50"/>
      <c r="K4" s="50"/>
      <c r="L4" s="50"/>
      <c r="M4" s="50"/>
      <c r="N4" s="50"/>
      <c r="O4" s="50"/>
      <c r="P4" s="50"/>
      <c r="Q4" s="50"/>
      <c r="R4" s="50"/>
      <c r="S4" s="50"/>
      <c r="T4" s="50"/>
      <c r="U4" s="50"/>
      <c r="V4" s="50"/>
      <c r="W4" s="50"/>
      <c r="X4" s="50"/>
      <c r="Y4" s="50"/>
    </row>
    <row r="5" spans="1:25" ht="25.5" customHeight="1">
      <c r="A5" s="293" t="s">
        <v>4939</v>
      </c>
      <c r="B5" s="276"/>
      <c r="C5" s="276"/>
      <c r="D5" s="276"/>
      <c r="E5" s="277"/>
      <c r="F5" s="251"/>
      <c r="G5" s="251"/>
      <c r="H5" s="251"/>
      <c r="I5" s="50"/>
      <c r="J5" s="50"/>
      <c r="K5" s="50"/>
      <c r="L5" s="50"/>
      <c r="M5" s="50"/>
      <c r="N5" s="50"/>
      <c r="O5" s="50"/>
      <c r="P5" s="50"/>
      <c r="Q5" s="50"/>
      <c r="R5" s="50"/>
      <c r="S5" s="50"/>
      <c r="T5" s="50"/>
      <c r="U5" s="50"/>
      <c r="V5" s="50"/>
      <c r="W5" s="50"/>
      <c r="X5" s="50"/>
      <c r="Y5" s="50"/>
    </row>
    <row r="6" spans="1:25" ht="39.75" customHeight="1">
      <c r="A6" s="293" t="s">
        <v>4940</v>
      </c>
      <c r="B6" s="276"/>
      <c r="C6" s="276"/>
      <c r="D6" s="276"/>
      <c r="E6" s="277"/>
      <c r="F6" s="251"/>
      <c r="G6" s="251"/>
      <c r="H6" s="251"/>
      <c r="I6" s="50"/>
      <c r="J6" s="50"/>
      <c r="K6" s="50"/>
      <c r="L6" s="50"/>
      <c r="M6" s="50"/>
      <c r="N6" s="50"/>
      <c r="O6" s="50"/>
      <c r="P6" s="50"/>
      <c r="Q6" s="50"/>
      <c r="R6" s="50"/>
      <c r="S6" s="50"/>
      <c r="T6" s="50"/>
      <c r="U6" s="50"/>
      <c r="V6" s="50"/>
      <c r="W6" s="50"/>
      <c r="X6" s="50"/>
      <c r="Y6" s="50"/>
    </row>
    <row r="7" spans="1:25" ht="26.25" customHeight="1">
      <c r="A7" s="293" t="s">
        <v>4941</v>
      </c>
      <c r="B7" s="276"/>
      <c r="C7" s="276"/>
      <c r="D7" s="276"/>
      <c r="E7" s="277"/>
      <c r="F7" s="251"/>
      <c r="G7" s="251"/>
      <c r="H7" s="251"/>
      <c r="I7" s="50"/>
      <c r="J7" s="50"/>
      <c r="K7" s="50"/>
      <c r="L7" s="50"/>
      <c r="M7" s="50"/>
      <c r="N7" s="50"/>
      <c r="O7" s="50"/>
      <c r="P7" s="50"/>
      <c r="Q7" s="50"/>
      <c r="R7" s="50"/>
      <c r="S7" s="50"/>
      <c r="T7" s="50"/>
      <c r="U7" s="50"/>
      <c r="V7" s="50"/>
      <c r="W7" s="50"/>
      <c r="X7" s="50"/>
      <c r="Y7" s="50"/>
    </row>
    <row r="8" spans="1:25" ht="59.25" customHeight="1">
      <c r="A8" s="303" t="s">
        <v>4942</v>
      </c>
      <c r="B8" s="276"/>
      <c r="C8" s="276"/>
      <c r="D8" s="276"/>
      <c r="E8" s="277"/>
      <c r="F8" s="251"/>
      <c r="G8" s="251"/>
      <c r="H8" s="251"/>
      <c r="I8" s="50"/>
      <c r="J8" s="50"/>
      <c r="K8" s="50"/>
      <c r="L8" s="50"/>
      <c r="M8" s="50"/>
      <c r="N8" s="50"/>
      <c r="O8" s="50"/>
      <c r="P8" s="50"/>
      <c r="Q8" s="50"/>
      <c r="R8" s="50"/>
      <c r="S8" s="50"/>
      <c r="T8" s="50"/>
      <c r="U8" s="50"/>
      <c r="V8" s="50"/>
      <c r="W8" s="50"/>
      <c r="X8" s="50"/>
      <c r="Y8" s="50"/>
    </row>
    <row r="9" spans="1:25" ht="14.25">
      <c r="A9" s="53"/>
      <c r="B9" s="53"/>
      <c r="C9" s="54"/>
      <c r="D9" s="54"/>
      <c r="E9" s="54"/>
      <c r="F9" s="53"/>
      <c r="G9" s="53"/>
      <c r="H9" s="53"/>
      <c r="I9" s="50"/>
      <c r="J9" s="50"/>
      <c r="K9" s="50"/>
      <c r="L9" s="50"/>
      <c r="M9" s="50"/>
      <c r="N9" s="50"/>
      <c r="O9" s="50"/>
      <c r="P9" s="50"/>
      <c r="Q9" s="50"/>
      <c r="R9" s="50"/>
      <c r="S9" s="50"/>
      <c r="T9" s="50"/>
      <c r="U9" s="50"/>
      <c r="V9" s="50"/>
      <c r="W9" s="50"/>
      <c r="X9" s="50"/>
      <c r="Y9" s="50"/>
    </row>
    <row r="10" spans="1:25" ht="61.5" customHeight="1">
      <c r="A10" s="113" t="s">
        <v>2393</v>
      </c>
      <c r="B10" s="57" t="s">
        <v>7</v>
      </c>
      <c r="C10" s="57" t="s">
        <v>4943</v>
      </c>
      <c r="D10" s="113" t="s">
        <v>158</v>
      </c>
      <c r="E10" s="113" t="s">
        <v>162</v>
      </c>
      <c r="F10" s="60" t="s">
        <v>163</v>
      </c>
      <c r="I10" s="50"/>
      <c r="J10" s="50"/>
      <c r="K10" s="50"/>
      <c r="L10" s="50"/>
      <c r="M10" s="50"/>
      <c r="N10" s="50"/>
      <c r="O10" s="50"/>
      <c r="P10" s="50"/>
      <c r="Q10" s="50"/>
      <c r="R10" s="50"/>
      <c r="S10" s="50"/>
      <c r="T10" s="50"/>
      <c r="U10" s="50"/>
      <c r="V10" s="50"/>
      <c r="W10" s="50"/>
      <c r="X10" s="50"/>
      <c r="Y10" s="50"/>
    </row>
    <row r="11" spans="1:25" ht="14.25">
      <c r="A11" s="95" t="s">
        <v>3791</v>
      </c>
      <c r="B11" s="95" t="s">
        <v>51</v>
      </c>
      <c r="C11" s="95" t="s">
        <v>4944</v>
      </c>
      <c r="D11" s="70">
        <v>200</v>
      </c>
      <c r="E11" s="70">
        <v>200</v>
      </c>
      <c r="F11" s="23" t="s">
        <v>50</v>
      </c>
    </row>
    <row r="12" spans="1:25" ht="14.25">
      <c r="A12" s="95" t="s">
        <v>1103</v>
      </c>
      <c r="B12" s="95" t="s">
        <v>51</v>
      </c>
      <c r="C12" s="95" t="s">
        <v>4945</v>
      </c>
      <c r="D12" s="70">
        <v>56</v>
      </c>
      <c r="E12" s="70">
        <v>56</v>
      </c>
      <c r="F12" s="23" t="s">
        <v>1103</v>
      </c>
    </row>
    <row r="13" spans="1:25" ht="14.25">
      <c r="A13" s="95" t="s">
        <v>56</v>
      </c>
      <c r="B13" s="95" t="s">
        <v>51</v>
      </c>
      <c r="C13" s="95" t="s">
        <v>4946</v>
      </c>
      <c r="D13" s="70">
        <v>56</v>
      </c>
      <c r="E13" s="70">
        <v>56</v>
      </c>
      <c r="F13" s="23" t="s">
        <v>56</v>
      </c>
    </row>
    <row r="14" spans="1:25" ht="14.25">
      <c r="A14" s="95" t="s">
        <v>57</v>
      </c>
      <c r="B14" s="95" t="s">
        <v>51</v>
      </c>
      <c r="C14" s="95" t="s">
        <v>4947</v>
      </c>
      <c r="D14" s="70">
        <v>56</v>
      </c>
      <c r="E14" s="70">
        <v>56</v>
      </c>
      <c r="F14" s="23" t="s">
        <v>318</v>
      </c>
    </row>
    <row r="15" spans="1:25" ht="14.25">
      <c r="A15" s="95" t="s">
        <v>4272</v>
      </c>
      <c r="B15" s="95" t="s">
        <v>51</v>
      </c>
      <c r="C15" s="95" t="s">
        <v>4945</v>
      </c>
      <c r="D15" s="70">
        <v>56</v>
      </c>
      <c r="E15" s="70">
        <v>56</v>
      </c>
      <c r="F15" s="23" t="s">
        <v>4272</v>
      </c>
    </row>
    <row r="16" spans="1:25" ht="14.25">
      <c r="A16" s="95" t="s">
        <v>60</v>
      </c>
      <c r="B16" s="95" t="s">
        <v>51</v>
      </c>
      <c r="C16" s="95" t="s">
        <v>4948</v>
      </c>
      <c r="D16" s="70">
        <v>56</v>
      </c>
      <c r="E16" s="70">
        <v>56</v>
      </c>
      <c r="F16" s="23" t="s">
        <v>60</v>
      </c>
    </row>
    <row r="17" spans="1:6" ht="14.25">
      <c r="A17" s="95" t="s">
        <v>61</v>
      </c>
      <c r="B17" s="95" t="s">
        <v>51</v>
      </c>
      <c r="C17" s="95" t="s">
        <v>4945</v>
      </c>
      <c r="D17" s="70">
        <v>56</v>
      </c>
      <c r="E17" s="70">
        <v>56</v>
      </c>
      <c r="F17" s="23" t="s">
        <v>349</v>
      </c>
    </row>
    <row r="18" spans="1:6" ht="14.25">
      <c r="A18" s="95" t="s">
        <v>61</v>
      </c>
      <c r="B18" s="95" t="s">
        <v>51</v>
      </c>
      <c r="C18" s="95" t="s">
        <v>4949</v>
      </c>
      <c r="D18" s="70">
        <v>200</v>
      </c>
      <c r="E18" s="70">
        <v>200</v>
      </c>
      <c r="F18" s="23" t="s">
        <v>349</v>
      </c>
    </row>
    <row r="19" spans="1:6" ht="14.25">
      <c r="A19" s="106" t="s">
        <v>3510</v>
      </c>
      <c r="B19" s="106" t="s">
        <v>51</v>
      </c>
      <c r="C19" s="106" t="s">
        <v>4948</v>
      </c>
      <c r="D19" s="101">
        <v>56</v>
      </c>
      <c r="E19" s="101">
        <v>56</v>
      </c>
      <c r="F19" s="23" t="s">
        <v>62</v>
      </c>
    </row>
    <row r="20" spans="1:6" ht="14.25">
      <c r="A20" s="106" t="s">
        <v>3510</v>
      </c>
      <c r="B20" s="106" t="s">
        <v>51</v>
      </c>
      <c r="C20" s="106" t="s">
        <v>4950</v>
      </c>
      <c r="D20" s="101">
        <v>200</v>
      </c>
      <c r="E20" s="101">
        <v>200</v>
      </c>
      <c r="F20" s="23" t="s">
        <v>62</v>
      </c>
    </row>
    <row r="21" spans="1:6" ht="15.75" customHeight="1">
      <c r="A21" s="106" t="s">
        <v>3885</v>
      </c>
      <c r="B21" s="106" t="s">
        <v>51</v>
      </c>
      <c r="C21" s="106" t="s">
        <v>4945</v>
      </c>
      <c r="D21" s="101">
        <v>56</v>
      </c>
      <c r="E21" s="101">
        <v>56</v>
      </c>
      <c r="F21" s="23" t="s">
        <v>3885</v>
      </c>
    </row>
    <row r="22" spans="1:6" ht="15.75" customHeight="1">
      <c r="A22" s="106" t="s">
        <v>3515</v>
      </c>
      <c r="B22" s="106" t="s">
        <v>51</v>
      </c>
      <c r="C22" s="106" t="s">
        <v>4945</v>
      </c>
      <c r="D22" s="101">
        <v>56</v>
      </c>
      <c r="E22" s="101">
        <v>56</v>
      </c>
      <c r="F22" s="23" t="s">
        <v>66</v>
      </c>
    </row>
    <row r="23" spans="1:6" ht="15.75" customHeight="1">
      <c r="A23" s="106" t="s">
        <v>2684</v>
      </c>
      <c r="B23" s="106" t="s">
        <v>51</v>
      </c>
      <c r="C23" s="106" t="s">
        <v>4950</v>
      </c>
      <c r="D23" s="101">
        <v>200</v>
      </c>
      <c r="E23" s="101">
        <v>200</v>
      </c>
      <c r="F23" s="23" t="s">
        <v>2684</v>
      </c>
    </row>
    <row r="24" spans="1:6" ht="15.75" customHeight="1">
      <c r="A24" s="106" t="s">
        <v>2684</v>
      </c>
      <c r="B24" s="106" t="s">
        <v>51</v>
      </c>
      <c r="C24" s="106" t="s">
        <v>4945</v>
      </c>
      <c r="D24" s="101">
        <v>56</v>
      </c>
      <c r="E24" s="101">
        <v>56</v>
      </c>
      <c r="F24" s="23" t="s">
        <v>2684</v>
      </c>
    </row>
    <row r="25" spans="1:6" ht="15.75" customHeight="1">
      <c r="A25" s="106" t="s">
        <v>68</v>
      </c>
      <c r="B25" s="106" t="s">
        <v>51</v>
      </c>
      <c r="C25" s="106" t="s">
        <v>4945</v>
      </c>
      <c r="D25" s="101">
        <v>56</v>
      </c>
      <c r="E25" s="101">
        <v>56</v>
      </c>
      <c r="F25" s="23" t="s">
        <v>68</v>
      </c>
    </row>
    <row r="26" spans="1:6" ht="15.75" customHeight="1">
      <c r="A26" s="106" t="s">
        <v>68</v>
      </c>
      <c r="B26" s="106" t="s">
        <v>51</v>
      </c>
      <c r="C26" s="106" t="s">
        <v>4950</v>
      </c>
      <c r="D26" s="101">
        <v>200</v>
      </c>
      <c r="E26" s="101">
        <v>200</v>
      </c>
      <c r="F26" s="23" t="s">
        <v>68</v>
      </c>
    </row>
    <row r="27" spans="1:6" ht="15.75" customHeight="1">
      <c r="A27" s="106" t="s">
        <v>4276</v>
      </c>
      <c r="B27" s="106" t="s">
        <v>51</v>
      </c>
      <c r="C27" s="106" t="s">
        <v>4945</v>
      </c>
      <c r="D27" s="101">
        <v>56</v>
      </c>
      <c r="E27" s="101">
        <v>56</v>
      </c>
      <c r="F27" s="23" t="s">
        <v>69</v>
      </c>
    </row>
    <row r="28" spans="1:6" ht="15.75" customHeight="1">
      <c r="A28" s="106" t="s">
        <v>72</v>
      </c>
      <c r="B28" s="101" t="s">
        <v>51</v>
      </c>
      <c r="C28" s="106" t="s">
        <v>4945</v>
      </c>
      <c r="D28" s="101">
        <v>56</v>
      </c>
      <c r="E28" s="101">
        <v>56</v>
      </c>
      <c r="F28" s="23" t="s">
        <v>72</v>
      </c>
    </row>
    <row r="29" spans="1:6" ht="15.75" customHeight="1">
      <c r="A29" s="106" t="s">
        <v>72</v>
      </c>
      <c r="B29" s="101" t="s">
        <v>51</v>
      </c>
      <c r="C29" s="106" t="s">
        <v>4950</v>
      </c>
      <c r="D29" s="101">
        <v>200</v>
      </c>
      <c r="E29" s="101">
        <v>200</v>
      </c>
      <c r="F29" s="23" t="s">
        <v>72</v>
      </c>
    </row>
    <row r="30" spans="1:6" ht="15.75" customHeight="1">
      <c r="A30" s="106" t="s">
        <v>73</v>
      </c>
      <c r="B30" s="106" t="s">
        <v>51</v>
      </c>
      <c r="C30" s="106" t="s">
        <v>4951</v>
      </c>
      <c r="D30" s="101">
        <v>200</v>
      </c>
      <c r="E30" s="101">
        <v>200</v>
      </c>
      <c r="F30" s="23" t="s">
        <v>73</v>
      </c>
    </row>
    <row r="31" spans="1:6" ht="15.75" customHeight="1">
      <c r="A31" s="106" t="s">
        <v>73</v>
      </c>
      <c r="B31" s="106" t="s">
        <v>51</v>
      </c>
      <c r="C31" s="106" t="s">
        <v>4947</v>
      </c>
      <c r="D31" s="101">
        <v>56</v>
      </c>
      <c r="E31" s="101">
        <v>56</v>
      </c>
      <c r="F31" s="23" t="s">
        <v>73</v>
      </c>
    </row>
    <row r="32" spans="1:6" ht="15.75" customHeight="1">
      <c r="A32" s="106" t="s">
        <v>3563</v>
      </c>
      <c r="B32" s="106" t="s">
        <v>51</v>
      </c>
      <c r="C32" s="106" t="s">
        <v>4951</v>
      </c>
      <c r="D32" s="101">
        <v>200</v>
      </c>
      <c r="E32" s="101">
        <v>200</v>
      </c>
      <c r="F32" s="23" t="s">
        <v>74</v>
      </c>
    </row>
    <row r="33" spans="1:6" ht="15.75" customHeight="1">
      <c r="A33" s="106" t="s">
        <v>3563</v>
      </c>
      <c r="B33" s="106" t="s">
        <v>51</v>
      </c>
      <c r="C33" s="106" t="s">
        <v>4947</v>
      </c>
      <c r="D33" s="101">
        <v>56</v>
      </c>
      <c r="E33" s="101">
        <v>56</v>
      </c>
      <c r="F33" s="23" t="s">
        <v>74</v>
      </c>
    </row>
    <row r="34" spans="1:6" ht="15.75" customHeight="1">
      <c r="A34" s="106" t="s">
        <v>1598</v>
      </c>
      <c r="B34" s="106" t="s">
        <v>51</v>
      </c>
      <c r="C34" s="106" t="s">
        <v>4946</v>
      </c>
      <c r="D34" s="101">
        <v>56</v>
      </c>
      <c r="E34" s="101">
        <v>56</v>
      </c>
      <c r="F34" s="23" t="s">
        <v>75</v>
      </c>
    </row>
    <row r="35" spans="1:6" ht="15.75" customHeight="1">
      <c r="A35" s="106" t="s">
        <v>1598</v>
      </c>
      <c r="B35" s="106" t="s">
        <v>51</v>
      </c>
      <c r="C35" s="106" t="s">
        <v>4951</v>
      </c>
      <c r="D35" s="101">
        <v>200</v>
      </c>
      <c r="E35" s="101">
        <v>200</v>
      </c>
      <c r="F35" s="23" t="s">
        <v>75</v>
      </c>
    </row>
    <row r="36" spans="1:6" ht="15.75" customHeight="1">
      <c r="A36" s="106" t="s">
        <v>4279</v>
      </c>
      <c r="B36" s="98" t="s">
        <v>51</v>
      </c>
      <c r="C36" s="106" t="s">
        <v>4952</v>
      </c>
      <c r="D36" s="101">
        <v>112</v>
      </c>
      <c r="E36" s="101">
        <v>112</v>
      </c>
      <c r="F36" s="23" t="s">
        <v>3931</v>
      </c>
    </row>
    <row r="37" spans="1:6" ht="15.75" customHeight="1">
      <c r="A37" s="106" t="s">
        <v>4279</v>
      </c>
      <c r="B37" s="98" t="s">
        <v>3659</v>
      </c>
      <c r="C37" s="106" t="s">
        <v>4945</v>
      </c>
      <c r="D37" s="101">
        <v>56</v>
      </c>
      <c r="E37" s="101">
        <v>56</v>
      </c>
      <c r="F37" s="23" t="s">
        <v>3931</v>
      </c>
    </row>
    <row r="38" spans="1:6" ht="15.75" customHeight="1">
      <c r="A38" s="106" t="s">
        <v>77</v>
      </c>
      <c r="B38" s="106" t="s">
        <v>51</v>
      </c>
      <c r="C38" s="106" t="s">
        <v>4946</v>
      </c>
      <c r="D38" s="101">
        <v>56</v>
      </c>
      <c r="E38" s="101">
        <v>56</v>
      </c>
      <c r="F38" s="23" t="s">
        <v>77</v>
      </c>
    </row>
    <row r="39" spans="1:6" ht="15.75" customHeight="1">
      <c r="A39" s="106" t="s">
        <v>77</v>
      </c>
      <c r="B39" s="106" t="s">
        <v>51</v>
      </c>
      <c r="C39" s="106" t="s">
        <v>4951</v>
      </c>
      <c r="D39" s="101">
        <v>200</v>
      </c>
      <c r="E39" s="101">
        <v>200</v>
      </c>
      <c r="F39" s="23" t="s">
        <v>77</v>
      </c>
    </row>
    <row r="40" spans="1:6" ht="15.75" customHeight="1">
      <c r="A40" s="106" t="s">
        <v>3636</v>
      </c>
      <c r="B40" s="106" t="s">
        <v>51</v>
      </c>
      <c r="C40" s="106" t="s">
        <v>4947</v>
      </c>
      <c r="D40" s="101">
        <v>56</v>
      </c>
      <c r="E40" s="101">
        <v>56</v>
      </c>
      <c r="F40" s="23" t="s">
        <v>3639</v>
      </c>
    </row>
    <row r="41" spans="1:6" ht="15.75" customHeight="1">
      <c r="A41" s="106" t="s">
        <v>3636</v>
      </c>
      <c r="B41" s="106" t="s">
        <v>51</v>
      </c>
      <c r="C41" s="106" t="s">
        <v>4953</v>
      </c>
      <c r="D41" s="101">
        <v>112</v>
      </c>
      <c r="E41" s="101">
        <v>112</v>
      </c>
      <c r="F41" s="23" t="s">
        <v>3639</v>
      </c>
    </row>
    <row r="42" spans="1:6" ht="15.75" customHeight="1">
      <c r="A42" s="106" t="s">
        <v>3958</v>
      </c>
      <c r="B42" s="106" t="s">
        <v>51</v>
      </c>
      <c r="C42" s="106" t="s">
        <v>4954</v>
      </c>
      <c r="D42" s="101">
        <v>56</v>
      </c>
      <c r="E42" s="101">
        <v>56</v>
      </c>
      <c r="F42" s="23" t="s">
        <v>80</v>
      </c>
    </row>
    <row r="43" spans="1:6" ht="15.75" customHeight="1">
      <c r="A43" s="259" t="s">
        <v>3966</v>
      </c>
      <c r="B43" s="259" t="s">
        <v>51</v>
      </c>
      <c r="C43" s="259" t="s">
        <v>4945</v>
      </c>
      <c r="D43" s="258">
        <v>56</v>
      </c>
      <c r="E43" s="258">
        <v>56</v>
      </c>
      <c r="F43" s="23" t="s">
        <v>81</v>
      </c>
    </row>
    <row r="44" spans="1:6" ht="15.75" customHeight="1">
      <c r="A44" s="259" t="s">
        <v>3966</v>
      </c>
      <c r="B44" s="259" t="s">
        <v>51</v>
      </c>
      <c r="C44" s="259" t="s">
        <v>4950</v>
      </c>
      <c r="D44" s="258">
        <v>200</v>
      </c>
      <c r="E44" s="258">
        <v>200</v>
      </c>
      <c r="F44" s="23" t="s">
        <v>81</v>
      </c>
    </row>
    <row r="45" spans="1:6" ht="15.75" customHeight="1">
      <c r="A45" s="106" t="s">
        <v>82</v>
      </c>
      <c r="B45" s="106" t="s">
        <v>51</v>
      </c>
      <c r="C45" s="106" t="s">
        <v>4945</v>
      </c>
      <c r="D45" s="101">
        <v>56</v>
      </c>
      <c r="E45" s="101">
        <v>56</v>
      </c>
      <c r="F45" s="23" t="s">
        <v>82</v>
      </c>
    </row>
    <row r="46" spans="1:6" ht="15.75" customHeight="1">
      <c r="A46" s="106" t="s">
        <v>3656</v>
      </c>
      <c r="B46" s="106" t="s">
        <v>51</v>
      </c>
      <c r="C46" s="106" t="s">
        <v>4954</v>
      </c>
      <c r="D46" s="101">
        <v>56</v>
      </c>
      <c r="E46" s="101">
        <v>56</v>
      </c>
      <c r="F46" s="23" t="s">
        <v>83</v>
      </c>
    </row>
    <row r="47" spans="1:6" ht="15.75" customHeight="1">
      <c r="A47" s="106" t="s">
        <v>3656</v>
      </c>
      <c r="B47" s="106" t="s">
        <v>51</v>
      </c>
      <c r="C47" s="106" t="s">
        <v>4955</v>
      </c>
      <c r="D47" s="101">
        <v>200</v>
      </c>
      <c r="E47" s="101">
        <v>100</v>
      </c>
      <c r="F47" s="23" t="s">
        <v>83</v>
      </c>
    </row>
    <row r="48" spans="1:6" ht="15.75" customHeight="1">
      <c r="A48" s="259" t="s">
        <v>3666</v>
      </c>
      <c r="B48" s="259" t="s">
        <v>51</v>
      </c>
      <c r="C48" s="259" t="s">
        <v>4945</v>
      </c>
      <c r="D48" s="258">
        <v>56</v>
      </c>
      <c r="E48" s="258">
        <v>56</v>
      </c>
      <c r="F48" s="23" t="s">
        <v>1675</v>
      </c>
    </row>
    <row r="49" spans="1:6" ht="15.75" customHeight="1">
      <c r="A49" s="259" t="s">
        <v>3666</v>
      </c>
      <c r="B49" s="259" t="s">
        <v>51</v>
      </c>
      <c r="C49" s="259" t="s">
        <v>4950</v>
      </c>
      <c r="D49" s="258">
        <v>200</v>
      </c>
      <c r="E49" s="258">
        <v>200</v>
      </c>
      <c r="F49" s="23" t="s">
        <v>1675</v>
      </c>
    </row>
    <row r="50" spans="1:6" ht="15.75" customHeight="1">
      <c r="A50" s="259" t="s">
        <v>88</v>
      </c>
      <c r="B50" s="259" t="s">
        <v>2409</v>
      </c>
      <c r="C50" s="259" t="s">
        <v>4956</v>
      </c>
      <c r="D50" s="258">
        <v>200</v>
      </c>
      <c r="E50" s="258">
        <v>200</v>
      </c>
      <c r="F50" s="23" t="s">
        <v>88</v>
      </c>
    </row>
    <row r="51" spans="1:6" ht="15.75" customHeight="1">
      <c r="A51" s="259" t="s">
        <v>88</v>
      </c>
      <c r="B51" s="259" t="s">
        <v>2409</v>
      </c>
      <c r="C51" s="259" t="s">
        <v>4957</v>
      </c>
      <c r="D51" s="258">
        <v>56</v>
      </c>
      <c r="E51" s="258">
        <v>56</v>
      </c>
      <c r="F51" s="23" t="s">
        <v>88</v>
      </c>
    </row>
    <row r="52" spans="1:6" ht="15.75" customHeight="1">
      <c r="A52" s="259" t="s">
        <v>91</v>
      </c>
      <c r="B52" s="259" t="s">
        <v>89</v>
      </c>
      <c r="C52" s="259" t="s">
        <v>4948</v>
      </c>
      <c r="D52" s="258">
        <v>56</v>
      </c>
      <c r="E52" s="258">
        <v>56</v>
      </c>
      <c r="F52" s="23" t="s">
        <v>484</v>
      </c>
    </row>
    <row r="53" spans="1:6" ht="15.75" customHeight="1">
      <c r="A53" s="259" t="s">
        <v>4958</v>
      </c>
      <c r="B53" s="259" t="s">
        <v>89</v>
      </c>
      <c r="C53" s="259" t="s">
        <v>4948</v>
      </c>
      <c r="D53" s="258">
        <v>56</v>
      </c>
      <c r="E53" s="258">
        <v>56</v>
      </c>
      <c r="F53" s="23" t="s">
        <v>493</v>
      </c>
    </row>
    <row r="54" spans="1:6" ht="15.75" customHeight="1">
      <c r="A54" s="259" t="s">
        <v>4125</v>
      </c>
      <c r="B54" s="259" t="s">
        <v>89</v>
      </c>
      <c r="C54" s="259" t="s">
        <v>4950</v>
      </c>
      <c r="D54" s="258">
        <v>200</v>
      </c>
      <c r="E54" s="258">
        <v>200</v>
      </c>
      <c r="F54" s="23" t="s">
        <v>493</v>
      </c>
    </row>
    <row r="55" spans="1:6" ht="15.75" customHeight="1">
      <c r="A55" s="259" t="s">
        <v>4284</v>
      </c>
      <c r="B55" s="259" t="s">
        <v>89</v>
      </c>
      <c r="C55" s="259" t="s">
        <v>4959</v>
      </c>
      <c r="D55" s="258">
        <v>200</v>
      </c>
      <c r="E55" s="258">
        <v>200</v>
      </c>
      <c r="F55" s="23" t="s">
        <v>495</v>
      </c>
    </row>
    <row r="56" spans="1:6" ht="15.75" customHeight="1">
      <c r="A56" s="259" t="s">
        <v>4284</v>
      </c>
      <c r="B56" s="259" t="s">
        <v>89</v>
      </c>
      <c r="C56" s="259" t="s">
        <v>4954</v>
      </c>
      <c r="D56" s="258">
        <v>56</v>
      </c>
      <c r="E56" s="258">
        <v>56</v>
      </c>
      <c r="F56" s="23" t="s">
        <v>495</v>
      </c>
    </row>
    <row r="57" spans="1:6" ht="15.75" customHeight="1">
      <c r="A57" s="259" t="s">
        <v>96</v>
      </c>
      <c r="B57" s="259" t="s">
        <v>89</v>
      </c>
      <c r="C57" s="259" t="s">
        <v>4960</v>
      </c>
      <c r="D57" s="258">
        <v>56</v>
      </c>
      <c r="E57" s="258">
        <v>56</v>
      </c>
      <c r="F57" s="23" t="s">
        <v>96</v>
      </c>
    </row>
    <row r="58" spans="1:6" ht="15.75" customHeight="1">
      <c r="A58" s="259" t="s">
        <v>96</v>
      </c>
      <c r="B58" s="259" t="s">
        <v>89</v>
      </c>
      <c r="C58" s="259" t="s">
        <v>4961</v>
      </c>
      <c r="D58" s="258">
        <v>200</v>
      </c>
      <c r="E58" s="258">
        <v>200</v>
      </c>
      <c r="F58" s="23" t="s">
        <v>96</v>
      </c>
    </row>
    <row r="59" spans="1:6" ht="15.75" customHeight="1">
      <c r="A59" s="259" t="s">
        <v>4962</v>
      </c>
      <c r="B59" s="259" t="s">
        <v>89</v>
      </c>
      <c r="C59" s="259" t="s">
        <v>4951</v>
      </c>
      <c r="D59" s="258">
        <v>200</v>
      </c>
      <c r="E59" s="258">
        <v>200</v>
      </c>
      <c r="F59" s="23" t="s">
        <v>97</v>
      </c>
    </row>
    <row r="60" spans="1:6" ht="15.75" customHeight="1">
      <c r="A60" s="259" t="s">
        <v>4962</v>
      </c>
      <c r="B60" s="259" t="s">
        <v>89</v>
      </c>
      <c r="C60" s="259" t="s">
        <v>4946</v>
      </c>
      <c r="D60" s="258">
        <v>56</v>
      </c>
      <c r="E60" s="258">
        <v>56</v>
      </c>
      <c r="F60" s="23" t="s">
        <v>97</v>
      </c>
    </row>
    <row r="61" spans="1:6" ht="15.75" customHeight="1">
      <c r="A61" s="259" t="s">
        <v>98</v>
      </c>
      <c r="B61" s="259" t="s">
        <v>89</v>
      </c>
      <c r="C61" s="259" t="s">
        <v>4948</v>
      </c>
      <c r="D61" s="258">
        <v>56</v>
      </c>
      <c r="E61" s="258">
        <v>56</v>
      </c>
      <c r="F61" s="23" t="s">
        <v>98</v>
      </c>
    </row>
    <row r="62" spans="1:6" ht="15.75" customHeight="1">
      <c r="A62" s="259" t="s">
        <v>99</v>
      </c>
      <c r="B62" s="259" t="s">
        <v>89</v>
      </c>
      <c r="C62" s="259" t="s">
        <v>4948</v>
      </c>
      <c r="D62" s="258">
        <v>56</v>
      </c>
      <c r="E62" s="258">
        <v>56</v>
      </c>
      <c r="F62" s="23" t="s">
        <v>99</v>
      </c>
    </row>
    <row r="63" spans="1:6" ht="15.75" customHeight="1">
      <c r="A63" s="259" t="s">
        <v>99</v>
      </c>
      <c r="B63" s="259" t="s">
        <v>89</v>
      </c>
      <c r="C63" s="259" t="s">
        <v>4950</v>
      </c>
      <c r="D63" s="258">
        <v>200</v>
      </c>
      <c r="E63" s="258">
        <v>200</v>
      </c>
      <c r="F63" s="23" t="s">
        <v>99</v>
      </c>
    </row>
    <row r="64" spans="1:6" ht="15.75" customHeight="1">
      <c r="A64" s="259" t="s">
        <v>2432</v>
      </c>
      <c r="B64" s="259" t="s">
        <v>89</v>
      </c>
      <c r="C64" s="259" t="s">
        <v>4948</v>
      </c>
      <c r="D64" s="258">
        <v>56</v>
      </c>
      <c r="E64" s="258">
        <v>56</v>
      </c>
      <c r="F64" s="23" t="s">
        <v>100</v>
      </c>
    </row>
    <row r="65" spans="1:6" ht="15.75" customHeight="1">
      <c r="A65" s="259" t="s">
        <v>2432</v>
      </c>
      <c r="B65" s="259" t="s">
        <v>89</v>
      </c>
      <c r="C65" s="259" t="s">
        <v>4963</v>
      </c>
      <c r="D65" s="258">
        <v>200</v>
      </c>
      <c r="E65" s="258">
        <v>200</v>
      </c>
      <c r="F65" s="23" t="s">
        <v>100</v>
      </c>
    </row>
    <row r="66" spans="1:6" ht="15.75" customHeight="1">
      <c r="A66" s="259" t="s">
        <v>101</v>
      </c>
      <c r="B66" s="259" t="s">
        <v>89</v>
      </c>
      <c r="C66" s="259" t="s">
        <v>4948</v>
      </c>
      <c r="D66" s="258">
        <v>56</v>
      </c>
      <c r="E66" s="258">
        <v>56</v>
      </c>
      <c r="F66" s="23" t="s">
        <v>101</v>
      </c>
    </row>
    <row r="67" spans="1:6" ht="15.75" customHeight="1">
      <c r="A67" s="259" t="s">
        <v>2443</v>
      </c>
      <c r="B67" s="259" t="s">
        <v>89</v>
      </c>
      <c r="C67" s="259" t="s">
        <v>4948</v>
      </c>
      <c r="D67" s="258">
        <v>56</v>
      </c>
      <c r="E67" s="258">
        <v>56</v>
      </c>
      <c r="F67" s="23" t="s">
        <v>103</v>
      </c>
    </row>
    <row r="68" spans="1:6" ht="15.75" customHeight="1">
      <c r="A68" s="259" t="s">
        <v>104</v>
      </c>
      <c r="B68" s="259" t="s">
        <v>89</v>
      </c>
      <c r="C68" s="259" t="s">
        <v>4948</v>
      </c>
      <c r="D68" s="258">
        <v>56</v>
      </c>
      <c r="E68" s="258">
        <v>56</v>
      </c>
      <c r="F68" s="23" t="s">
        <v>104</v>
      </c>
    </row>
    <row r="69" spans="1:6" ht="15.75" customHeight="1">
      <c r="A69" s="259" t="s">
        <v>104</v>
      </c>
      <c r="B69" s="259" t="s">
        <v>89</v>
      </c>
      <c r="C69" s="259" t="s">
        <v>4950</v>
      </c>
      <c r="D69" s="258">
        <v>200</v>
      </c>
      <c r="E69" s="258">
        <v>200</v>
      </c>
      <c r="F69" s="23" t="s">
        <v>104</v>
      </c>
    </row>
    <row r="70" spans="1:6" ht="15.75" customHeight="1">
      <c r="A70" s="259" t="s">
        <v>105</v>
      </c>
      <c r="B70" s="259" t="s">
        <v>89</v>
      </c>
      <c r="C70" s="259" t="s">
        <v>4948</v>
      </c>
      <c r="D70" s="258">
        <v>56</v>
      </c>
      <c r="E70" s="258">
        <v>56</v>
      </c>
      <c r="F70" s="23" t="s">
        <v>105</v>
      </c>
    </row>
    <row r="71" spans="1:6" ht="15.75" customHeight="1">
      <c r="A71" s="259" t="s">
        <v>105</v>
      </c>
      <c r="B71" s="259" t="s">
        <v>89</v>
      </c>
      <c r="C71" s="259" t="s">
        <v>4950</v>
      </c>
      <c r="D71" s="258">
        <v>200</v>
      </c>
      <c r="E71" s="258">
        <v>200</v>
      </c>
      <c r="F71" s="23" t="s">
        <v>105</v>
      </c>
    </row>
    <row r="72" spans="1:6" ht="15.75" customHeight="1">
      <c r="A72" s="259" t="s">
        <v>1813</v>
      </c>
      <c r="B72" s="259" t="s">
        <v>89</v>
      </c>
      <c r="C72" s="259" t="s">
        <v>4948</v>
      </c>
      <c r="D72" s="258">
        <v>56</v>
      </c>
      <c r="E72" s="258">
        <v>56</v>
      </c>
      <c r="F72" s="23" t="s">
        <v>1813</v>
      </c>
    </row>
    <row r="73" spans="1:6" ht="15.75" customHeight="1">
      <c r="A73" s="259" t="s">
        <v>1813</v>
      </c>
      <c r="B73" s="259" t="s">
        <v>89</v>
      </c>
      <c r="C73" s="259" t="s">
        <v>4950</v>
      </c>
      <c r="D73" s="258">
        <v>200</v>
      </c>
      <c r="E73" s="258">
        <v>200</v>
      </c>
      <c r="F73" s="23" t="s">
        <v>1813</v>
      </c>
    </row>
    <row r="74" spans="1:6" ht="15.75" customHeight="1">
      <c r="A74" s="259" t="s">
        <v>3694</v>
      </c>
      <c r="B74" s="259" t="s">
        <v>89</v>
      </c>
      <c r="C74" s="259" t="s">
        <v>4948</v>
      </c>
      <c r="D74" s="258">
        <v>56</v>
      </c>
      <c r="E74" s="258">
        <v>56</v>
      </c>
      <c r="F74" s="23" t="s">
        <v>3694</v>
      </c>
    </row>
    <row r="75" spans="1:6" ht="15.75" customHeight="1">
      <c r="A75" s="259" t="s">
        <v>3694</v>
      </c>
      <c r="B75" s="259" t="s">
        <v>89</v>
      </c>
      <c r="C75" s="259" t="s">
        <v>4964</v>
      </c>
      <c r="D75" s="258">
        <v>200</v>
      </c>
      <c r="E75" s="258">
        <v>200</v>
      </c>
      <c r="F75" s="23" t="s">
        <v>3694</v>
      </c>
    </row>
    <row r="76" spans="1:6" ht="15.75" customHeight="1">
      <c r="A76" s="259" t="s">
        <v>3694</v>
      </c>
      <c r="B76" s="259" t="s">
        <v>89</v>
      </c>
      <c r="C76" s="259" t="s">
        <v>4965</v>
      </c>
      <c r="D76" s="258">
        <v>42</v>
      </c>
      <c r="E76" s="258">
        <v>42</v>
      </c>
      <c r="F76" s="23" t="s">
        <v>3694</v>
      </c>
    </row>
    <row r="77" spans="1:6" ht="15.75" customHeight="1">
      <c r="A77" s="259" t="s">
        <v>109</v>
      </c>
      <c r="B77" s="259" t="s">
        <v>89</v>
      </c>
      <c r="C77" s="259" t="s">
        <v>4951</v>
      </c>
      <c r="D77" s="258">
        <v>200</v>
      </c>
      <c r="E77" s="258">
        <v>200</v>
      </c>
      <c r="F77" s="23" t="s">
        <v>109</v>
      </c>
    </row>
    <row r="78" spans="1:6" ht="15.75" customHeight="1">
      <c r="A78" s="259" t="s">
        <v>109</v>
      </c>
      <c r="B78" s="259" t="s">
        <v>89</v>
      </c>
      <c r="C78" s="259" t="s">
        <v>4966</v>
      </c>
      <c r="D78" s="258">
        <v>56</v>
      </c>
      <c r="E78" s="258">
        <v>56</v>
      </c>
      <c r="F78" s="23" t="s">
        <v>109</v>
      </c>
    </row>
    <row r="79" spans="1:6" ht="15.75" customHeight="1">
      <c r="A79" s="259" t="s">
        <v>110</v>
      </c>
      <c r="B79" s="259" t="s">
        <v>89</v>
      </c>
      <c r="C79" s="259" t="s">
        <v>4945</v>
      </c>
      <c r="D79" s="258">
        <v>56</v>
      </c>
      <c r="E79" s="258">
        <v>56</v>
      </c>
      <c r="F79" s="23" t="s">
        <v>110</v>
      </c>
    </row>
    <row r="80" spans="1:6" ht="15.75" customHeight="1">
      <c r="A80" s="259" t="s">
        <v>112</v>
      </c>
      <c r="B80" s="259" t="s">
        <v>89</v>
      </c>
      <c r="C80" s="259" t="s">
        <v>4948</v>
      </c>
      <c r="D80" s="258">
        <v>56</v>
      </c>
      <c r="E80" s="258">
        <v>56</v>
      </c>
      <c r="F80" s="23" t="s">
        <v>112</v>
      </c>
    </row>
    <row r="81" spans="1:6" ht="15.75" customHeight="1">
      <c r="A81" s="259" t="s">
        <v>112</v>
      </c>
      <c r="B81" s="259" t="s">
        <v>89</v>
      </c>
      <c r="C81" s="259" t="s">
        <v>4950</v>
      </c>
      <c r="D81" s="258">
        <v>200</v>
      </c>
      <c r="E81" s="258">
        <v>200</v>
      </c>
      <c r="F81" s="23" t="s">
        <v>112</v>
      </c>
    </row>
    <row r="82" spans="1:6" ht="15.75" customHeight="1">
      <c r="A82" s="259" t="s">
        <v>112</v>
      </c>
      <c r="B82" s="259" t="s">
        <v>89</v>
      </c>
      <c r="C82" s="259" t="s">
        <v>4952</v>
      </c>
      <c r="D82" s="258">
        <v>84</v>
      </c>
      <c r="E82" s="258">
        <v>84</v>
      </c>
      <c r="F82" s="23" t="s">
        <v>112</v>
      </c>
    </row>
    <row r="83" spans="1:6" ht="15.75" customHeight="1">
      <c r="A83" s="259" t="s">
        <v>4291</v>
      </c>
      <c r="B83" s="259" t="s">
        <v>89</v>
      </c>
      <c r="C83" s="259" t="s">
        <v>4948</v>
      </c>
      <c r="D83" s="258">
        <v>56</v>
      </c>
      <c r="E83" s="258">
        <v>56</v>
      </c>
      <c r="F83" s="23" t="s">
        <v>4291</v>
      </c>
    </row>
    <row r="84" spans="1:6" ht="15.75" customHeight="1">
      <c r="A84" s="259" t="s">
        <v>4291</v>
      </c>
      <c r="B84" s="259" t="s">
        <v>89</v>
      </c>
      <c r="C84" s="259" t="s">
        <v>4950</v>
      </c>
      <c r="D84" s="258">
        <v>200</v>
      </c>
      <c r="E84" s="258">
        <v>200</v>
      </c>
      <c r="F84" s="23" t="s">
        <v>4291</v>
      </c>
    </row>
    <row r="85" spans="1:6" ht="15.75" customHeight="1">
      <c r="A85" s="259" t="s">
        <v>4291</v>
      </c>
      <c r="B85" s="259" t="s">
        <v>89</v>
      </c>
      <c r="C85" s="259" t="s">
        <v>4967</v>
      </c>
      <c r="D85" s="258">
        <v>84</v>
      </c>
      <c r="E85" s="258">
        <v>84</v>
      </c>
      <c r="F85" s="23" t="s">
        <v>4291</v>
      </c>
    </row>
    <row r="86" spans="1:6" ht="15.75" customHeight="1">
      <c r="A86" s="259" t="s">
        <v>3200</v>
      </c>
      <c r="B86" s="259" t="s">
        <v>89</v>
      </c>
      <c r="C86" s="259" t="s">
        <v>4964</v>
      </c>
      <c r="D86" s="258">
        <v>200</v>
      </c>
      <c r="E86" s="258">
        <v>200</v>
      </c>
      <c r="F86" s="23" t="s">
        <v>3200</v>
      </c>
    </row>
    <row r="87" spans="1:6" ht="15.75" customHeight="1">
      <c r="A87" s="259" t="s">
        <v>3200</v>
      </c>
      <c r="B87" s="259" t="s">
        <v>89</v>
      </c>
      <c r="C87" s="259" t="s">
        <v>4967</v>
      </c>
      <c r="D87" s="258">
        <v>21</v>
      </c>
      <c r="E87" s="258">
        <v>21</v>
      </c>
      <c r="F87" s="23" t="s">
        <v>3200</v>
      </c>
    </row>
    <row r="88" spans="1:6" ht="15.75" customHeight="1">
      <c r="A88" s="259" t="s">
        <v>3200</v>
      </c>
      <c r="B88" s="259" t="s">
        <v>89</v>
      </c>
      <c r="C88" s="259" t="s">
        <v>4945</v>
      </c>
      <c r="D88" s="258">
        <v>56</v>
      </c>
      <c r="E88" s="258">
        <v>56</v>
      </c>
      <c r="F88" s="23" t="s">
        <v>3200</v>
      </c>
    </row>
    <row r="89" spans="1:6" ht="15.75" customHeight="1">
      <c r="A89" s="259" t="s">
        <v>4849</v>
      </c>
      <c r="B89" s="259" t="s">
        <v>89</v>
      </c>
      <c r="C89" s="259" t="s">
        <v>4947</v>
      </c>
      <c r="D89" s="258">
        <v>56</v>
      </c>
      <c r="E89" s="258">
        <v>56</v>
      </c>
      <c r="F89" s="23" t="s">
        <v>4849</v>
      </c>
    </row>
    <row r="90" spans="1:6" ht="15.75" customHeight="1">
      <c r="A90" s="259" t="s">
        <v>4849</v>
      </c>
      <c r="B90" s="259" t="s">
        <v>89</v>
      </c>
      <c r="C90" s="259" t="s">
        <v>4951</v>
      </c>
      <c r="D90" s="258">
        <v>200</v>
      </c>
      <c r="E90" s="258">
        <v>200</v>
      </c>
      <c r="F90" s="23" t="s">
        <v>4849</v>
      </c>
    </row>
    <row r="91" spans="1:6" ht="15.75" customHeight="1">
      <c r="A91" s="259" t="s">
        <v>4849</v>
      </c>
      <c r="B91" s="259" t="s">
        <v>89</v>
      </c>
      <c r="C91" s="259" t="s">
        <v>4968</v>
      </c>
      <c r="D91" s="258">
        <v>84</v>
      </c>
      <c r="E91" s="258">
        <v>84</v>
      </c>
      <c r="F91" s="23" t="s">
        <v>4849</v>
      </c>
    </row>
    <row r="92" spans="1:6" ht="15.75" customHeight="1">
      <c r="A92" s="259" t="s">
        <v>4296</v>
      </c>
      <c r="B92" s="259" t="s">
        <v>89</v>
      </c>
      <c r="C92" s="259" t="s">
        <v>4948</v>
      </c>
      <c r="D92" s="258">
        <v>56</v>
      </c>
      <c r="E92" s="258">
        <v>56</v>
      </c>
      <c r="F92" s="23" t="s">
        <v>4296</v>
      </c>
    </row>
    <row r="93" spans="1:6" ht="15.75" customHeight="1">
      <c r="A93" s="259" t="s">
        <v>4296</v>
      </c>
      <c r="B93" s="259" t="s">
        <v>89</v>
      </c>
      <c r="C93" s="259" t="s">
        <v>4950</v>
      </c>
      <c r="D93" s="258">
        <v>200</v>
      </c>
      <c r="E93" s="258">
        <v>200</v>
      </c>
      <c r="F93" s="23" t="s">
        <v>4296</v>
      </c>
    </row>
    <row r="94" spans="1:6" ht="15.75" customHeight="1">
      <c r="A94" s="259" t="s">
        <v>4296</v>
      </c>
      <c r="B94" s="259" t="s">
        <v>89</v>
      </c>
      <c r="C94" s="259" t="s">
        <v>4965</v>
      </c>
      <c r="D94" s="258">
        <v>84</v>
      </c>
      <c r="E94" s="258">
        <v>84</v>
      </c>
      <c r="F94" s="23" t="s">
        <v>4296</v>
      </c>
    </row>
    <row r="95" spans="1:6" ht="15.75" customHeight="1">
      <c r="A95" s="259" t="s">
        <v>2099</v>
      </c>
      <c r="B95" s="259" t="s">
        <v>89</v>
      </c>
      <c r="C95" s="259" t="s">
        <v>4950</v>
      </c>
      <c r="D95" s="258">
        <v>200</v>
      </c>
      <c r="E95" s="258">
        <v>200</v>
      </c>
      <c r="F95" s="23" t="s">
        <v>2099</v>
      </c>
    </row>
    <row r="96" spans="1:6" ht="15.75" customHeight="1">
      <c r="A96" s="259" t="s">
        <v>2099</v>
      </c>
      <c r="B96" s="259" t="s">
        <v>89</v>
      </c>
      <c r="C96" s="259" t="s">
        <v>4948</v>
      </c>
      <c r="D96" s="258">
        <v>56</v>
      </c>
      <c r="E96" s="258">
        <v>56</v>
      </c>
      <c r="F96" s="23" t="s">
        <v>2099</v>
      </c>
    </row>
    <row r="97" spans="1:25" ht="15.75" customHeight="1">
      <c r="A97" s="259" t="s">
        <v>2099</v>
      </c>
      <c r="B97" s="259" t="s">
        <v>89</v>
      </c>
      <c r="C97" s="259" t="s">
        <v>4965</v>
      </c>
      <c r="D97" s="258">
        <v>84</v>
      </c>
      <c r="E97" s="258">
        <v>84</v>
      </c>
      <c r="F97" s="23" t="s">
        <v>2099</v>
      </c>
    </row>
    <row r="98" spans="1:25" ht="15.75" customHeight="1">
      <c r="A98" s="259" t="s">
        <v>118</v>
      </c>
      <c r="B98" s="259" t="s">
        <v>89</v>
      </c>
      <c r="C98" s="259" t="s">
        <v>4969</v>
      </c>
      <c r="D98" s="258">
        <v>56</v>
      </c>
      <c r="E98" s="258">
        <v>56</v>
      </c>
      <c r="F98" s="23" t="s">
        <v>118</v>
      </c>
    </row>
    <row r="99" spans="1:25" ht="15.75" customHeight="1">
      <c r="A99" s="259" t="s">
        <v>119</v>
      </c>
      <c r="B99" s="259" t="s">
        <v>89</v>
      </c>
      <c r="C99" s="259" t="s">
        <v>4948</v>
      </c>
      <c r="D99" s="258">
        <v>56</v>
      </c>
      <c r="E99" s="258">
        <v>56</v>
      </c>
      <c r="F99" s="23" t="s">
        <v>119</v>
      </c>
    </row>
    <row r="100" spans="1:25" ht="15.75" customHeight="1">
      <c r="A100" s="259" t="s">
        <v>120</v>
      </c>
      <c r="B100" s="259" t="s">
        <v>89</v>
      </c>
      <c r="C100" s="259" t="s">
        <v>4950</v>
      </c>
      <c r="D100" s="258">
        <v>200</v>
      </c>
      <c r="E100" s="258">
        <v>200</v>
      </c>
      <c r="F100" s="23" t="s">
        <v>120</v>
      </c>
    </row>
    <row r="101" spans="1:25" ht="15.75" customHeight="1">
      <c r="A101" s="259" t="s">
        <v>120</v>
      </c>
      <c r="B101" s="259" t="s">
        <v>89</v>
      </c>
      <c r="C101" s="259" t="s">
        <v>4948</v>
      </c>
      <c r="D101" s="258">
        <v>56</v>
      </c>
      <c r="E101" s="258">
        <v>56</v>
      </c>
      <c r="F101" s="23" t="s">
        <v>120</v>
      </c>
    </row>
    <row r="102" spans="1:25" ht="15.75" customHeight="1">
      <c r="A102" s="264" t="s">
        <v>121</v>
      </c>
      <c r="B102" s="211"/>
      <c r="C102" s="211"/>
      <c r="D102" s="212"/>
      <c r="E102" s="212">
        <f>SUM(E11:E101)</f>
        <v>9807</v>
      </c>
    </row>
    <row r="103" spans="1:25" ht="15.75" customHeight="1">
      <c r="A103" s="47"/>
      <c r="B103" s="47"/>
      <c r="C103" s="48"/>
      <c r="D103" s="48"/>
      <c r="E103" s="48"/>
      <c r="F103" s="1"/>
      <c r="G103" s="1"/>
      <c r="H103" s="1"/>
    </row>
    <row r="104" spans="1:25" ht="15.75" customHeight="1">
      <c r="A104" s="279" t="s">
        <v>726</v>
      </c>
      <c r="B104" s="280"/>
      <c r="C104" s="280"/>
      <c r="D104" s="280"/>
      <c r="E104" s="280"/>
      <c r="F104" s="280"/>
      <c r="G104" s="280"/>
      <c r="H104" s="281"/>
      <c r="I104" s="47"/>
      <c r="J104" s="47"/>
      <c r="K104" s="47"/>
      <c r="L104" s="47"/>
      <c r="M104" s="47"/>
      <c r="N104" s="47"/>
      <c r="O104" s="47"/>
      <c r="P104" s="47"/>
      <c r="Q104" s="47"/>
      <c r="R104" s="47"/>
      <c r="S104" s="47"/>
      <c r="T104" s="47"/>
      <c r="U104" s="47"/>
      <c r="V104" s="47"/>
      <c r="W104" s="47"/>
      <c r="X104" s="47"/>
      <c r="Y104" s="47"/>
    </row>
    <row r="105" spans="1:25" ht="15.75" customHeight="1">
      <c r="A105" s="47"/>
      <c r="B105" s="47"/>
      <c r="C105" s="48"/>
      <c r="D105" s="48"/>
      <c r="E105" s="1"/>
      <c r="F105" s="1"/>
      <c r="G105" s="1"/>
      <c r="H105" s="1"/>
    </row>
    <row r="106" spans="1:25" ht="15.75" customHeight="1">
      <c r="A106" s="47"/>
      <c r="B106" s="47"/>
      <c r="C106" s="48"/>
      <c r="D106" s="48"/>
      <c r="E106" s="48"/>
      <c r="F106" s="1"/>
      <c r="G106" s="1"/>
      <c r="H106" s="1"/>
    </row>
    <row r="107" spans="1:25" ht="15.75" customHeight="1">
      <c r="A107" s="47"/>
      <c r="B107" s="47"/>
      <c r="C107" s="48"/>
      <c r="D107" s="48"/>
      <c r="E107" s="1"/>
      <c r="F107" s="1"/>
      <c r="G107" s="1"/>
      <c r="H107" s="1"/>
    </row>
    <row r="108" spans="1:25" ht="15.75" customHeight="1">
      <c r="A108" s="47"/>
      <c r="B108" s="47"/>
      <c r="C108" s="48"/>
      <c r="D108" s="48"/>
      <c r="E108" s="48"/>
      <c r="F108" s="1"/>
      <c r="G108" s="1"/>
      <c r="H108" s="1"/>
    </row>
    <row r="109" spans="1:25" ht="15.75" customHeight="1">
      <c r="A109" s="47"/>
      <c r="B109" s="47"/>
      <c r="C109" s="48"/>
      <c r="D109" s="48"/>
      <c r="E109" s="48"/>
      <c r="F109" s="1"/>
      <c r="G109" s="1"/>
      <c r="H109" s="1"/>
    </row>
    <row r="110" spans="1:25" ht="15.75" customHeight="1">
      <c r="A110" s="47"/>
      <c r="B110" s="47"/>
      <c r="C110" s="48"/>
      <c r="D110" s="48"/>
      <c r="E110" s="48"/>
      <c r="F110" s="1"/>
      <c r="G110" s="1"/>
      <c r="H110" s="1"/>
    </row>
    <row r="111" spans="1:25" ht="15.75" customHeight="1">
      <c r="A111" s="47"/>
      <c r="B111" s="47"/>
      <c r="C111" s="48"/>
      <c r="D111" s="48"/>
      <c r="E111" s="48"/>
      <c r="F111" s="1"/>
      <c r="G111" s="1"/>
      <c r="H111" s="1"/>
    </row>
    <row r="112" spans="1:25"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c r="A221" s="47"/>
      <c r="B221" s="47"/>
      <c r="C221" s="48"/>
      <c r="D221" s="48"/>
      <c r="E221" s="48"/>
      <c r="F221" s="1"/>
      <c r="G221" s="1"/>
      <c r="H221" s="1"/>
    </row>
    <row r="222" spans="1:8" ht="15.75" customHeight="1">
      <c r="A222" s="47"/>
      <c r="B222" s="47"/>
      <c r="C222" s="48"/>
      <c r="D222" s="48"/>
      <c r="E222" s="48"/>
      <c r="F222" s="1"/>
      <c r="G222" s="1"/>
      <c r="H222" s="1"/>
    </row>
    <row r="223" spans="1:8" ht="15.75" customHeight="1">
      <c r="A223" s="47"/>
      <c r="B223" s="47"/>
      <c r="C223" s="48"/>
      <c r="D223" s="48"/>
      <c r="E223" s="48"/>
      <c r="F223" s="1"/>
      <c r="G223" s="1"/>
      <c r="H223" s="1"/>
    </row>
    <row r="224" spans="1:8" ht="15.75" customHeight="1">
      <c r="A224" s="47"/>
      <c r="B224" s="47"/>
      <c r="C224" s="48"/>
      <c r="D224" s="48"/>
      <c r="E224" s="48"/>
      <c r="F224" s="1"/>
      <c r="G224" s="1"/>
      <c r="H224" s="1"/>
    </row>
    <row r="225" spans="1:8" ht="15.75" customHeight="1">
      <c r="A225" s="47"/>
      <c r="B225" s="47"/>
      <c r="C225" s="48"/>
      <c r="D225" s="48"/>
      <c r="E225" s="48"/>
      <c r="F225" s="1"/>
      <c r="G225" s="1"/>
      <c r="H225" s="1"/>
    </row>
    <row r="226" spans="1:8" ht="15.75" customHeight="1">
      <c r="A226" s="47"/>
      <c r="B226" s="47"/>
      <c r="C226" s="48"/>
      <c r="D226" s="48"/>
      <c r="E226" s="48"/>
      <c r="F226" s="1"/>
      <c r="G226" s="1"/>
      <c r="H226" s="1"/>
    </row>
    <row r="227" spans="1:8" ht="15.75" customHeight="1">
      <c r="A227" s="47"/>
      <c r="B227" s="47"/>
      <c r="C227" s="48"/>
      <c r="D227" s="48"/>
      <c r="E227" s="48"/>
      <c r="F227" s="1"/>
      <c r="G227" s="1"/>
      <c r="H227" s="1"/>
    </row>
    <row r="228" spans="1:8" ht="15.75" customHeight="1">
      <c r="A228" s="47"/>
      <c r="B228" s="47"/>
      <c r="C228" s="48"/>
      <c r="D228" s="48"/>
      <c r="E228" s="48"/>
      <c r="F228" s="1"/>
      <c r="G228" s="1"/>
      <c r="H228" s="1"/>
    </row>
    <row r="229" spans="1:8" ht="15.75" customHeight="1">
      <c r="A229" s="47"/>
      <c r="B229" s="47"/>
      <c r="C229" s="48"/>
      <c r="D229" s="48"/>
      <c r="E229" s="48"/>
      <c r="F229" s="1"/>
      <c r="G229" s="1"/>
      <c r="H229" s="1"/>
    </row>
    <row r="230" spans="1:8" ht="15.75" customHeight="1">
      <c r="A230" s="47"/>
      <c r="B230" s="47"/>
      <c r="C230" s="48"/>
      <c r="D230" s="48"/>
      <c r="E230" s="48"/>
      <c r="F230" s="1"/>
      <c r="G230" s="1"/>
      <c r="H230" s="1"/>
    </row>
    <row r="231" spans="1:8" ht="15.75" customHeight="1">
      <c r="A231" s="47"/>
      <c r="B231" s="47"/>
      <c r="C231" s="48"/>
      <c r="D231" s="48"/>
      <c r="E231" s="48"/>
      <c r="F231" s="1"/>
      <c r="G231" s="1"/>
      <c r="H231" s="1"/>
    </row>
    <row r="232" spans="1:8" ht="15.75" customHeight="1">
      <c r="A232" s="47"/>
      <c r="B232" s="47"/>
      <c r="C232" s="48"/>
      <c r="D232" s="48"/>
      <c r="E232" s="48"/>
      <c r="F232" s="1"/>
      <c r="G232" s="1"/>
      <c r="H232" s="1"/>
    </row>
    <row r="233" spans="1:8" ht="15.75" customHeight="1">
      <c r="A233" s="47"/>
      <c r="B233" s="47"/>
      <c r="C233" s="48"/>
      <c r="D233" s="48"/>
      <c r="E233" s="48"/>
      <c r="F233" s="1"/>
      <c r="G233" s="1"/>
      <c r="H233" s="1"/>
    </row>
    <row r="234" spans="1:8" ht="15.75" customHeight="1">
      <c r="A234" s="47"/>
      <c r="B234" s="47"/>
      <c r="C234" s="48"/>
      <c r="D234" s="48"/>
      <c r="E234" s="48"/>
      <c r="F234" s="1"/>
      <c r="G234" s="1"/>
      <c r="H234" s="1"/>
    </row>
    <row r="235" spans="1:8" ht="15.75" customHeight="1">
      <c r="A235" s="47"/>
      <c r="B235" s="47"/>
      <c r="C235" s="48"/>
      <c r="D235" s="48"/>
      <c r="E235" s="48"/>
      <c r="F235" s="1"/>
      <c r="G235" s="1"/>
      <c r="H235" s="1"/>
    </row>
    <row r="236" spans="1:8" ht="15.75" customHeight="1">
      <c r="A236" s="47"/>
      <c r="B236" s="47"/>
      <c r="C236" s="48"/>
      <c r="D236" s="48"/>
      <c r="E236" s="48"/>
      <c r="F236" s="1"/>
      <c r="G236" s="1"/>
      <c r="H236" s="1"/>
    </row>
    <row r="237" spans="1:8" ht="15.75" customHeight="1">
      <c r="A237" s="47"/>
      <c r="B237" s="47"/>
      <c r="C237" s="48"/>
      <c r="D237" s="48"/>
      <c r="E237" s="48"/>
      <c r="F237" s="1"/>
      <c r="G237" s="1"/>
      <c r="H237" s="1"/>
    </row>
    <row r="238" spans="1:8" ht="15.75" customHeight="1">
      <c r="A238" s="47"/>
      <c r="B238" s="47"/>
      <c r="C238" s="48"/>
      <c r="D238" s="48"/>
      <c r="E238" s="48"/>
      <c r="F238" s="1"/>
      <c r="G238" s="1"/>
      <c r="H238" s="1"/>
    </row>
    <row r="239" spans="1:8" ht="15.75" customHeight="1">
      <c r="A239" s="47"/>
      <c r="B239" s="47"/>
      <c r="C239" s="48"/>
      <c r="D239" s="48"/>
      <c r="E239" s="48"/>
      <c r="F239" s="1"/>
      <c r="G239" s="1"/>
      <c r="H239" s="1"/>
    </row>
    <row r="240" spans="1:8" ht="15.75" customHeight="1">
      <c r="A240" s="47"/>
      <c r="B240" s="47"/>
      <c r="C240" s="48"/>
      <c r="D240" s="48"/>
      <c r="E240" s="48"/>
      <c r="F240" s="1"/>
      <c r="G240" s="1"/>
      <c r="H240" s="1"/>
    </row>
    <row r="241" spans="1:8" ht="15.75" customHeight="1">
      <c r="A241" s="47"/>
      <c r="B241" s="47"/>
      <c r="C241" s="48"/>
      <c r="D241" s="48"/>
      <c r="E241" s="48"/>
      <c r="F241" s="1"/>
      <c r="G241" s="1"/>
      <c r="H241" s="1"/>
    </row>
    <row r="242" spans="1:8" ht="15.75" customHeight="1">
      <c r="A242" s="47"/>
      <c r="B242" s="47"/>
      <c r="C242" s="48"/>
      <c r="D242" s="48"/>
      <c r="E242" s="48"/>
      <c r="F242" s="1"/>
      <c r="G242" s="1"/>
      <c r="H242" s="1"/>
    </row>
    <row r="243" spans="1:8" ht="15.75" customHeight="1">
      <c r="A243" s="47"/>
      <c r="B243" s="47"/>
      <c r="C243" s="48"/>
      <c r="D243" s="48"/>
      <c r="E243" s="48"/>
      <c r="F243" s="1"/>
      <c r="G243" s="1"/>
      <c r="H243" s="1"/>
    </row>
    <row r="244" spans="1:8" ht="15.75" customHeight="1">
      <c r="A244" s="47"/>
      <c r="B244" s="47"/>
      <c r="C244" s="48"/>
      <c r="D244" s="48"/>
      <c r="E244" s="48"/>
      <c r="F244" s="1"/>
      <c r="G244" s="1"/>
      <c r="H244" s="1"/>
    </row>
    <row r="245" spans="1:8" ht="15.75" customHeight="1">
      <c r="A245" s="47"/>
      <c r="B245" s="47"/>
      <c r="C245" s="48"/>
      <c r="D245" s="48"/>
      <c r="E245" s="48"/>
      <c r="F245" s="1"/>
      <c r="G245" s="1"/>
      <c r="H245" s="1"/>
    </row>
    <row r="246" spans="1:8" ht="15.75" customHeight="1">
      <c r="A246" s="47"/>
      <c r="B246" s="47"/>
      <c r="C246" s="48"/>
      <c r="D246" s="48"/>
      <c r="E246" s="48"/>
      <c r="F246" s="1"/>
      <c r="G246" s="1"/>
      <c r="H246" s="1"/>
    </row>
    <row r="247" spans="1:8" ht="15.75" customHeight="1">
      <c r="A247" s="47"/>
      <c r="B247" s="47"/>
      <c r="C247" s="48"/>
      <c r="D247" s="48"/>
      <c r="E247" s="48"/>
      <c r="F247" s="1"/>
      <c r="G247" s="1"/>
      <c r="H247" s="1"/>
    </row>
    <row r="248" spans="1:8" ht="15.75" customHeight="1">
      <c r="A248" s="47"/>
      <c r="B248" s="47"/>
      <c r="C248" s="48"/>
      <c r="D248" s="48"/>
      <c r="E248" s="48"/>
      <c r="F248" s="1"/>
      <c r="G248" s="1"/>
      <c r="H248" s="1"/>
    </row>
    <row r="249" spans="1:8" ht="15.75" customHeight="1">
      <c r="A249" s="47"/>
      <c r="B249" s="47"/>
      <c r="C249" s="48"/>
      <c r="D249" s="48"/>
      <c r="E249" s="48"/>
      <c r="F249" s="1"/>
      <c r="G249" s="1"/>
      <c r="H249" s="1"/>
    </row>
    <row r="250" spans="1:8" ht="15.75" customHeight="1">
      <c r="A250" s="47"/>
      <c r="B250" s="47"/>
      <c r="C250" s="48"/>
      <c r="D250" s="48"/>
      <c r="E250" s="48"/>
      <c r="F250" s="1"/>
      <c r="G250" s="1"/>
      <c r="H250" s="1"/>
    </row>
    <row r="251" spans="1:8" ht="15.75" customHeight="1">
      <c r="A251" s="47"/>
      <c r="B251" s="47"/>
      <c r="C251" s="48"/>
      <c r="D251" s="48"/>
      <c r="E251" s="48"/>
      <c r="F251" s="1"/>
      <c r="G251" s="1"/>
      <c r="H251" s="1"/>
    </row>
    <row r="252" spans="1:8" ht="15.75" customHeight="1">
      <c r="A252" s="47"/>
      <c r="B252" s="47"/>
      <c r="C252" s="48"/>
      <c r="D252" s="48"/>
      <c r="E252" s="48"/>
      <c r="F252" s="1"/>
      <c r="G252" s="1"/>
      <c r="H252" s="1"/>
    </row>
    <row r="253" spans="1:8" ht="15.75" customHeight="1">
      <c r="A253" s="47"/>
      <c r="B253" s="47"/>
      <c r="C253" s="48"/>
      <c r="D253" s="48"/>
      <c r="E253" s="48"/>
      <c r="F253" s="1"/>
      <c r="G253" s="1"/>
      <c r="H253" s="1"/>
    </row>
    <row r="254" spans="1:8" ht="15.75" customHeight="1">
      <c r="A254" s="47"/>
      <c r="B254" s="47"/>
      <c r="C254" s="48"/>
      <c r="D254" s="48"/>
      <c r="E254" s="48"/>
      <c r="F254" s="1"/>
      <c r="G254" s="1"/>
      <c r="H254" s="1"/>
    </row>
    <row r="255" spans="1:8" ht="15.75" customHeight="1">
      <c r="A255" s="47"/>
      <c r="B255" s="47"/>
      <c r="C255" s="48"/>
      <c r="D255" s="48"/>
      <c r="E255" s="48"/>
      <c r="F255" s="1"/>
      <c r="G255" s="1"/>
      <c r="H255" s="1"/>
    </row>
    <row r="256" spans="1:8" ht="15.75" customHeight="1">
      <c r="A256" s="47"/>
      <c r="B256" s="47"/>
      <c r="C256" s="48"/>
      <c r="D256" s="48"/>
      <c r="E256" s="48"/>
      <c r="F256" s="1"/>
      <c r="G256" s="1"/>
      <c r="H256" s="1"/>
    </row>
    <row r="257" spans="1:8" ht="15.75" customHeight="1">
      <c r="A257" s="47"/>
      <c r="B257" s="47"/>
      <c r="C257" s="48"/>
      <c r="D257" s="48"/>
      <c r="E257" s="48"/>
      <c r="F257" s="1"/>
      <c r="G257" s="1"/>
      <c r="H257" s="1"/>
    </row>
    <row r="258" spans="1:8" ht="15.75" customHeight="1">
      <c r="A258" s="47"/>
      <c r="B258" s="47"/>
      <c r="C258" s="48"/>
      <c r="D258" s="48"/>
      <c r="E258" s="48"/>
      <c r="F258" s="1"/>
      <c r="G258" s="1"/>
      <c r="H258" s="1"/>
    </row>
    <row r="259" spans="1:8" ht="15.75" customHeight="1">
      <c r="A259" s="47"/>
      <c r="B259" s="47"/>
      <c r="C259" s="48"/>
      <c r="D259" s="48"/>
      <c r="E259" s="48"/>
      <c r="F259" s="1"/>
      <c r="G259" s="1"/>
      <c r="H259" s="1"/>
    </row>
    <row r="260" spans="1:8" ht="15.75" customHeight="1">
      <c r="A260" s="47"/>
      <c r="B260" s="47"/>
      <c r="C260" s="48"/>
      <c r="D260" s="48"/>
      <c r="E260" s="48"/>
      <c r="F260" s="1"/>
      <c r="G260" s="1"/>
      <c r="H260" s="1"/>
    </row>
    <row r="261" spans="1:8" ht="15.75" customHeight="1">
      <c r="A261" s="47"/>
      <c r="B261" s="47"/>
      <c r="C261" s="48"/>
      <c r="D261" s="48"/>
      <c r="E261" s="48"/>
      <c r="F261" s="1"/>
      <c r="G261" s="1"/>
      <c r="H261" s="1"/>
    </row>
    <row r="262" spans="1:8" ht="15.75" customHeight="1">
      <c r="A262" s="47"/>
      <c r="B262" s="47"/>
      <c r="C262" s="48"/>
      <c r="D262" s="48"/>
      <c r="E262" s="48"/>
      <c r="F262" s="1"/>
      <c r="G262" s="1"/>
      <c r="H262" s="1"/>
    </row>
    <row r="263" spans="1:8" ht="15.75" customHeight="1">
      <c r="A263" s="47"/>
      <c r="B263" s="47"/>
      <c r="C263" s="48"/>
      <c r="D263" s="48"/>
      <c r="E263" s="48"/>
      <c r="F263" s="1"/>
      <c r="G263" s="1"/>
      <c r="H263" s="1"/>
    </row>
    <row r="264" spans="1:8" ht="15.75" customHeight="1">
      <c r="A264" s="47"/>
      <c r="B264" s="47"/>
      <c r="C264" s="48"/>
      <c r="D264" s="48"/>
      <c r="E264" s="48"/>
      <c r="F264" s="1"/>
      <c r="G264" s="1"/>
      <c r="H264" s="1"/>
    </row>
    <row r="265" spans="1:8" ht="15.75" customHeight="1">
      <c r="A265" s="47"/>
      <c r="B265" s="47"/>
      <c r="C265" s="48"/>
      <c r="D265" s="48"/>
      <c r="E265" s="48"/>
      <c r="F265" s="1"/>
      <c r="G265" s="1"/>
      <c r="H265" s="1"/>
    </row>
    <row r="266" spans="1:8" ht="15.75" customHeight="1">
      <c r="A266" s="47"/>
      <c r="B266" s="47"/>
      <c r="C266" s="48"/>
      <c r="D266" s="48"/>
      <c r="E266" s="48"/>
      <c r="F266" s="1"/>
      <c r="G266" s="1"/>
      <c r="H266" s="1"/>
    </row>
    <row r="267" spans="1:8" ht="15.75" customHeight="1">
      <c r="A267" s="47"/>
      <c r="B267" s="47"/>
      <c r="C267" s="48"/>
      <c r="D267" s="48"/>
      <c r="E267" s="48"/>
      <c r="F267" s="1"/>
      <c r="G267" s="1"/>
      <c r="H267" s="1"/>
    </row>
    <row r="268" spans="1:8" ht="15.75" customHeight="1">
      <c r="A268" s="47"/>
      <c r="B268" s="47"/>
      <c r="C268" s="48"/>
      <c r="D268" s="48"/>
      <c r="E268" s="48"/>
      <c r="F268" s="1"/>
      <c r="G268" s="1"/>
      <c r="H268" s="1"/>
    </row>
    <row r="269" spans="1:8" ht="15.75" customHeight="1">
      <c r="A269" s="47"/>
      <c r="B269" s="47"/>
      <c r="C269" s="48"/>
      <c r="D269" s="48"/>
      <c r="E269" s="48"/>
      <c r="F269" s="1"/>
      <c r="G269" s="1"/>
      <c r="H269" s="1"/>
    </row>
    <row r="270" spans="1:8" ht="15.75" customHeight="1">
      <c r="A270" s="47"/>
      <c r="B270" s="47"/>
      <c r="C270" s="48"/>
      <c r="D270" s="48"/>
      <c r="E270" s="48"/>
      <c r="F270" s="1"/>
      <c r="G270" s="1"/>
      <c r="H270" s="1"/>
    </row>
    <row r="271" spans="1:8" ht="15.75" customHeight="1">
      <c r="A271" s="47"/>
      <c r="B271" s="47"/>
      <c r="C271" s="48"/>
      <c r="D271" s="48"/>
      <c r="E271" s="48"/>
      <c r="F271" s="1"/>
      <c r="G271" s="1"/>
      <c r="H271" s="1"/>
    </row>
    <row r="272" spans="1:8" ht="15.75" customHeight="1">
      <c r="A272" s="47"/>
      <c r="B272" s="47"/>
      <c r="C272" s="48"/>
      <c r="D272" s="48"/>
      <c r="E272" s="48"/>
      <c r="F272" s="1"/>
      <c r="G272" s="1"/>
      <c r="H272" s="1"/>
    </row>
    <row r="273" spans="1:8" ht="15.75" customHeight="1">
      <c r="A273" s="47"/>
      <c r="B273" s="47"/>
      <c r="C273" s="48"/>
      <c r="D273" s="48"/>
      <c r="E273" s="48"/>
      <c r="F273" s="1"/>
      <c r="G273" s="1"/>
      <c r="H273" s="1"/>
    </row>
    <row r="274" spans="1:8" ht="15.75" customHeight="1">
      <c r="A274" s="47"/>
      <c r="B274" s="47"/>
      <c r="C274" s="48"/>
      <c r="D274" s="48"/>
      <c r="E274" s="48"/>
      <c r="F274" s="1"/>
      <c r="G274" s="1"/>
      <c r="H274" s="1"/>
    </row>
    <row r="275" spans="1:8" ht="15.75" customHeight="1">
      <c r="A275" s="47"/>
      <c r="B275" s="47"/>
      <c r="C275" s="48"/>
      <c r="D275" s="48"/>
      <c r="E275" s="48"/>
      <c r="F275" s="1"/>
      <c r="G275" s="1"/>
      <c r="H275" s="1"/>
    </row>
    <row r="276" spans="1:8" ht="15.75" customHeight="1">
      <c r="A276" s="47"/>
      <c r="B276" s="47"/>
      <c r="C276" s="48"/>
      <c r="D276" s="48"/>
      <c r="E276" s="48"/>
      <c r="F276" s="1"/>
      <c r="G276" s="1"/>
      <c r="H276" s="1"/>
    </row>
    <row r="277" spans="1:8" ht="15.75" customHeight="1">
      <c r="A277" s="47"/>
      <c r="B277" s="47"/>
      <c r="C277" s="48"/>
      <c r="D277" s="48"/>
      <c r="E277" s="48"/>
      <c r="F277" s="1"/>
      <c r="G277" s="1"/>
      <c r="H277" s="1"/>
    </row>
    <row r="278" spans="1:8" ht="15.75" customHeight="1">
      <c r="A278" s="47"/>
      <c r="B278" s="47"/>
      <c r="C278" s="48"/>
      <c r="D278" s="48"/>
      <c r="E278" s="48"/>
      <c r="F278" s="1"/>
      <c r="G278" s="1"/>
      <c r="H278" s="1"/>
    </row>
    <row r="279" spans="1:8" ht="15.75" customHeight="1">
      <c r="A279" s="47"/>
      <c r="B279" s="47"/>
      <c r="C279" s="48"/>
      <c r="D279" s="48"/>
      <c r="E279" s="48"/>
      <c r="F279" s="1"/>
      <c r="G279" s="1"/>
      <c r="H279" s="1"/>
    </row>
    <row r="280" spans="1:8" ht="15.75" customHeight="1">
      <c r="A280" s="47"/>
      <c r="B280" s="47"/>
      <c r="C280" s="48"/>
      <c r="D280" s="48"/>
      <c r="E280" s="48"/>
      <c r="F280" s="1"/>
      <c r="G280" s="1"/>
      <c r="H280" s="1"/>
    </row>
    <row r="281" spans="1:8" ht="15.75" customHeight="1">
      <c r="A281" s="47"/>
      <c r="B281" s="47"/>
      <c r="C281" s="48"/>
      <c r="D281" s="48"/>
      <c r="E281" s="48"/>
      <c r="F281" s="1"/>
      <c r="G281" s="1"/>
      <c r="H281" s="1"/>
    </row>
    <row r="282" spans="1:8" ht="15.75" customHeight="1">
      <c r="A282" s="47"/>
      <c r="B282" s="47"/>
      <c r="C282" s="48"/>
      <c r="D282" s="48"/>
      <c r="E282" s="48"/>
      <c r="F282" s="1"/>
      <c r="G282" s="1"/>
      <c r="H282" s="1"/>
    </row>
    <row r="283" spans="1:8" ht="15.75" customHeight="1">
      <c r="A283" s="47"/>
      <c r="B283" s="47"/>
      <c r="C283" s="48"/>
      <c r="D283" s="48"/>
      <c r="E283" s="48"/>
      <c r="F283" s="1"/>
      <c r="G283" s="1"/>
      <c r="H283" s="1"/>
    </row>
    <row r="284" spans="1:8" ht="15.75" customHeight="1">
      <c r="A284" s="47"/>
      <c r="B284" s="47"/>
      <c r="C284" s="48"/>
      <c r="D284" s="48"/>
      <c r="E284" s="48"/>
      <c r="F284" s="1"/>
      <c r="G284" s="1"/>
      <c r="H284" s="1"/>
    </row>
    <row r="285" spans="1:8" ht="15.75" customHeight="1">
      <c r="A285" s="47"/>
      <c r="B285" s="47"/>
      <c r="C285" s="48"/>
      <c r="D285" s="48"/>
      <c r="E285" s="48"/>
      <c r="F285" s="1"/>
      <c r="G285" s="1"/>
      <c r="H285" s="1"/>
    </row>
    <row r="286" spans="1:8" ht="15.75" customHeight="1">
      <c r="A286" s="47"/>
      <c r="B286" s="47"/>
      <c r="C286" s="48"/>
      <c r="D286" s="48"/>
      <c r="E286" s="48"/>
      <c r="F286" s="1"/>
      <c r="G286" s="1"/>
      <c r="H286" s="1"/>
    </row>
    <row r="287" spans="1:8" ht="15.75" customHeight="1">
      <c r="A287" s="47"/>
      <c r="B287" s="47"/>
      <c r="C287" s="48"/>
      <c r="D287" s="48"/>
      <c r="E287" s="48"/>
      <c r="F287" s="1"/>
      <c r="G287" s="1"/>
      <c r="H287" s="1"/>
    </row>
    <row r="288" spans="1:8" ht="15.75" customHeight="1">
      <c r="A288" s="47"/>
      <c r="B288" s="47"/>
      <c r="C288" s="48"/>
      <c r="D288" s="48"/>
      <c r="E288" s="48"/>
      <c r="F288" s="1"/>
      <c r="G288" s="1"/>
      <c r="H288" s="1"/>
    </row>
    <row r="289" spans="1:8" ht="15.75" customHeight="1">
      <c r="A289" s="47"/>
      <c r="B289" s="47"/>
      <c r="C289" s="48"/>
      <c r="D289" s="48"/>
      <c r="E289" s="48"/>
      <c r="F289" s="1"/>
      <c r="G289" s="1"/>
      <c r="H289" s="1"/>
    </row>
    <row r="290" spans="1:8" ht="15.75" customHeight="1">
      <c r="A290" s="47"/>
      <c r="B290" s="47"/>
      <c r="C290" s="48"/>
      <c r="D290" s="48"/>
      <c r="E290" s="48"/>
      <c r="F290" s="1"/>
      <c r="G290" s="1"/>
      <c r="H290" s="1"/>
    </row>
    <row r="291" spans="1:8" ht="15.75" customHeight="1">
      <c r="A291" s="47"/>
      <c r="B291" s="47"/>
      <c r="C291" s="48"/>
      <c r="D291" s="48"/>
      <c r="E291" s="48"/>
      <c r="F291" s="1"/>
      <c r="G291" s="1"/>
      <c r="H291" s="1"/>
    </row>
    <row r="292" spans="1:8" ht="15.75" customHeight="1">
      <c r="A292" s="47"/>
      <c r="B292" s="47"/>
      <c r="C292" s="48"/>
      <c r="D292" s="48"/>
      <c r="E292" s="48"/>
      <c r="F292" s="1"/>
      <c r="G292" s="1"/>
      <c r="H292" s="1"/>
    </row>
    <row r="293" spans="1:8" ht="15.75" customHeight="1">
      <c r="A293" s="47"/>
      <c r="B293" s="47"/>
      <c r="C293" s="48"/>
      <c r="D293" s="48"/>
      <c r="E293" s="48"/>
      <c r="F293" s="1"/>
      <c r="G293" s="1"/>
      <c r="H293" s="1"/>
    </row>
    <row r="294" spans="1:8" ht="15.75" customHeight="1">
      <c r="A294" s="47"/>
      <c r="B294" s="47"/>
      <c r="C294" s="48"/>
      <c r="D294" s="48"/>
      <c r="E294" s="48"/>
      <c r="F294" s="1"/>
      <c r="G294" s="1"/>
      <c r="H294" s="1"/>
    </row>
    <row r="295" spans="1:8" ht="15.75" customHeight="1">
      <c r="A295" s="47"/>
      <c r="B295" s="47"/>
      <c r="C295" s="48"/>
      <c r="D295" s="48"/>
      <c r="E295" s="48"/>
      <c r="F295" s="1"/>
      <c r="G295" s="1"/>
      <c r="H295" s="1"/>
    </row>
    <row r="296" spans="1:8" ht="15.75" customHeight="1">
      <c r="A296" s="47"/>
      <c r="B296" s="47"/>
      <c r="C296" s="48"/>
      <c r="D296" s="48"/>
      <c r="E296" s="48"/>
      <c r="F296" s="1"/>
      <c r="G296" s="1"/>
      <c r="H296" s="1"/>
    </row>
    <row r="297" spans="1:8" ht="15.75" customHeight="1">
      <c r="A297" s="47"/>
      <c r="B297" s="47"/>
      <c r="C297" s="48"/>
      <c r="D297" s="48"/>
      <c r="E297" s="48"/>
      <c r="F297" s="1"/>
      <c r="G297" s="1"/>
      <c r="H297" s="1"/>
    </row>
    <row r="298" spans="1:8" ht="15.75" customHeight="1">
      <c r="A298" s="47"/>
      <c r="B298" s="47"/>
      <c r="C298" s="48"/>
      <c r="D298" s="48"/>
      <c r="E298" s="48"/>
      <c r="F298" s="1"/>
      <c r="G298" s="1"/>
      <c r="H298" s="1"/>
    </row>
    <row r="299" spans="1:8" ht="15.75" customHeight="1">
      <c r="A299" s="47"/>
      <c r="B299" s="47"/>
      <c r="C299" s="48"/>
      <c r="D299" s="48"/>
      <c r="E299" s="48"/>
      <c r="F299" s="1"/>
      <c r="G299" s="1"/>
      <c r="H299" s="1"/>
    </row>
    <row r="300" spans="1:8" ht="15.75" customHeight="1">
      <c r="A300" s="47"/>
      <c r="B300" s="47"/>
      <c r="C300" s="48"/>
      <c r="D300" s="48"/>
      <c r="E300" s="48"/>
      <c r="F300" s="1"/>
      <c r="G300" s="1"/>
      <c r="H300" s="1"/>
    </row>
    <row r="301" spans="1:8" ht="15.75" customHeight="1">
      <c r="A301" s="47"/>
      <c r="B301" s="47"/>
      <c r="C301" s="48"/>
      <c r="D301" s="48"/>
      <c r="E301" s="48"/>
      <c r="F301" s="1"/>
      <c r="G301" s="1"/>
      <c r="H301" s="1"/>
    </row>
    <row r="302" spans="1:8" ht="15.75" customHeight="1">
      <c r="A302" s="47"/>
      <c r="B302" s="47"/>
      <c r="C302" s="48"/>
      <c r="D302" s="48"/>
      <c r="E302" s="48"/>
      <c r="F302" s="1"/>
      <c r="G302" s="1"/>
      <c r="H302" s="1"/>
    </row>
    <row r="303" spans="1:8" ht="15.75" customHeight="1">
      <c r="A303" s="47"/>
      <c r="B303" s="47"/>
      <c r="C303" s="48"/>
      <c r="D303" s="48"/>
      <c r="E303" s="48"/>
      <c r="F303" s="1"/>
      <c r="G303" s="1"/>
      <c r="H303" s="1"/>
    </row>
    <row r="304" spans="1:8" ht="15.75" customHeight="1">
      <c r="A304" s="47"/>
      <c r="B304" s="47"/>
      <c r="C304" s="48"/>
      <c r="D304" s="48"/>
      <c r="E304" s="48"/>
      <c r="F304" s="1"/>
      <c r="G304" s="1"/>
      <c r="H304" s="1"/>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E8"/>
    <mergeCell ref="A104:H104"/>
    <mergeCell ref="A2:E2"/>
    <mergeCell ref="A4:E4"/>
    <mergeCell ref="A5:E5"/>
    <mergeCell ref="A6:E6"/>
    <mergeCell ref="A7:E7"/>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X1000"/>
  <sheetViews>
    <sheetView workbookViewId="0"/>
  </sheetViews>
  <sheetFormatPr defaultColWidth="14.3984375" defaultRowHeight="15" customHeight="1"/>
  <cols>
    <col min="1" max="1" width="23.73046875" customWidth="1"/>
    <col min="2" max="2" width="10.86328125" customWidth="1"/>
    <col min="3" max="3" width="58.265625" customWidth="1"/>
    <col min="4" max="4" width="17.73046875" customWidth="1"/>
    <col min="5" max="5" width="26.3984375" customWidth="1"/>
    <col min="6" max="6" width="17.73046875" customWidth="1"/>
    <col min="7" max="7" width="13.73046875" customWidth="1"/>
    <col min="8" max="24" width="8" customWidth="1"/>
  </cols>
  <sheetData>
    <row r="1" spans="1:24" ht="14.25">
      <c r="A1" s="47"/>
      <c r="B1" s="47"/>
      <c r="C1" s="48"/>
      <c r="D1" s="48"/>
      <c r="E1" s="48"/>
      <c r="F1" s="1"/>
      <c r="G1" s="1"/>
    </row>
    <row r="2" spans="1:24" ht="15.75" customHeight="1">
      <c r="A2" s="283" t="s">
        <v>4970</v>
      </c>
      <c r="B2" s="276"/>
      <c r="C2" s="276"/>
      <c r="D2" s="276"/>
      <c r="E2" s="277"/>
      <c r="F2" s="251"/>
      <c r="G2" s="251"/>
      <c r="H2" s="50"/>
      <c r="I2" s="50"/>
      <c r="J2" s="50"/>
      <c r="K2" s="50"/>
      <c r="L2" s="50"/>
      <c r="M2" s="50"/>
      <c r="N2" s="50"/>
      <c r="O2" s="50"/>
      <c r="P2" s="50"/>
      <c r="Q2" s="50"/>
      <c r="R2" s="50"/>
      <c r="S2" s="50"/>
      <c r="T2" s="50"/>
      <c r="U2" s="50"/>
      <c r="V2" s="50"/>
      <c r="W2" s="50"/>
      <c r="X2" s="50"/>
    </row>
    <row r="3" spans="1:24" ht="15.75" customHeight="1">
      <c r="A3" s="123"/>
      <c r="B3" s="123"/>
      <c r="C3" s="123"/>
      <c r="D3" s="123"/>
      <c r="E3" s="252"/>
      <c r="F3" s="251"/>
      <c r="G3" s="251"/>
      <c r="H3" s="50"/>
      <c r="I3" s="50"/>
      <c r="J3" s="50"/>
      <c r="K3" s="50"/>
      <c r="L3" s="50"/>
      <c r="M3" s="50"/>
      <c r="N3" s="50"/>
      <c r="O3" s="50"/>
      <c r="P3" s="50"/>
      <c r="Q3" s="50"/>
      <c r="R3" s="50"/>
      <c r="S3" s="50"/>
      <c r="T3" s="50"/>
      <c r="U3" s="50"/>
      <c r="V3" s="50"/>
      <c r="W3" s="50"/>
      <c r="X3" s="50"/>
    </row>
    <row r="4" spans="1:24" ht="14.25" customHeight="1">
      <c r="A4" s="293" t="s">
        <v>4971</v>
      </c>
      <c r="B4" s="276"/>
      <c r="C4" s="276"/>
      <c r="D4" s="276"/>
      <c r="E4" s="277"/>
      <c r="F4" s="251"/>
      <c r="G4" s="251"/>
      <c r="H4" s="50"/>
      <c r="I4" s="50"/>
      <c r="J4" s="50"/>
      <c r="K4" s="50"/>
      <c r="L4" s="50"/>
      <c r="M4" s="50"/>
      <c r="N4" s="50"/>
      <c r="O4" s="50"/>
      <c r="P4" s="50"/>
      <c r="Q4" s="50"/>
      <c r="R4" s="50"/>
      <c r="S4" s="50"/>
      <c r="T4" s="50"/>
      <c r="U4" s="50"/>
      <c r="V4" s="50"/>
      <c r="W4" s="50"/>
      <c r="X4" s="50"/>
    </row>
    <row r="5" spans="1:24" ht="17.25" customHeight="1">
      <c r="A5" s="293" t="s">
        <v>4972</v>
      </c>
      <c r="B5" s="276"/>
      <c r="C5" s="276"/>
      <c r="D5" s="276"/>
      <c r="E5" s="277"/>
      <c r="F5" s="251"/>
      <c r="G5" s="251"/>
      <c r="H5" s="50"/>
      <c r="I5" s="50"/>
      <c r="J5" s="50"/>
      <c r="K5" s="50"/>
      <c r="L5" s="50"/>
      <c r="M5" s="50"/>
      <c r="N5" s="50"/>
      <c r="O5" s="50"/>
      <c r="P5" s="50"/>
      <c r="Q5" s="50"/>
      <c r="R5" s="50"/>
      <c r="S5" s="50"/>
      <c r="T5" s="50"/>
      <c r="U5" s="50"/>
      <c r="V5" s="50"/>
      <c r="W5" s="50"/>
      <c r="X5" s="50"/>
    </row>
    <row r="6" spans="1:24" ht="19.5" customHeight="1">
      <c r="A6" s="293" t="s">
        <v>4973</v>
      </c>
      <c r="B6" s="276"/>
      <c r="C6" s="276"/>
      <c r="D6" s="276"/>
      <c r="E6" s="277"/>
      <c r="F6" s="251"/>
      <c r="G6" s="251"/>
      <c r="H6" s="50"/>
      <c r="I6" s="50"/>
      <c r="J6" s="50"/>
      <c r="K6" s="50"/>
      <c r="L6" s="50"/>
      <c r="M6" s="50"/>
      <c r="N6" s="50"/>
      <c r="O6" s="50"/>
      <c r="P6" s="50"/>
      <c r="Q6" s="50"/>
      <c r="R6" s="50"/>
      <c r="S6" s="50"/>
      <c r="T6" s="50"/>
      <c r="U6" s="50"/>
      <c r="V6" s="50"/>
      <c r="W6" s="50"/>
      <c r="X6" s="50"/>
    </row>
    <row r="7" spans="1:24" ht="164.25" customHeight="1">
      <c r="A7" s="303" t="s">
        <v>4974</v>
      </c>
      <c r="B7" s="276"/>
      <c r="C7" s="276"/>
      <c r="D7" s="276"/>
      <c r="E7" s="277"/>
      <c r="F7" s="251"/>
      <c r="G7" s="251"/>
      <c r="H7" s="50"/>
      <c r="I7" s="50"/>
      <c r="J7" s="50"/>
      <c r="K7" s="50"/>
      <c r="L7" s="50"/>
      <c r="M7" s="50"/>
      <c r="N7" s="50"/>
      <c r="O7" s="50"/>
      <c r="P7" s="50"/>
      <c r="Q7" s="50"/>
      <c r="R7" s="50"/>
      <c r="S7" s="50"/>
      <c r="T7" s="50"/>
      <c r="U7" s="50"/>
      <c r="V7" s="50"/>
      <c r="W7" s="50"/>
      <c r="X7" s="50"/>
    </row>
    <row r="8" spans="1:24" ht="14.25">
      <c r="A8" s="53"/>
      <c r="B8" s="53"/>
      <c r="C8" s="54"/>
      <c r="D8" s="54"/>
      <c r="E8" s="54"/>
      <c r="F8" s="53"/>
      <c r="G8" s="53"/>
      <c r="H8" s="50"/>
      <c r="I8" s="50"/>
      <c r="J8" s="50"/>
      <c r="K8" s="50"/>
      <c r="L8" s="50"/>
      <c r="M8" s="50"/>
      <c r="N8" s="50"/>
      <c r="O8" s="50"/>
      <c r="P8" s="50"/>
      <c r="Q8" s="50"/>
      <c r="R8" s="50"/>
      <c r="S8" s="50"/>
      <c r="T8" s="50"/>
      <c r="U8" s="50"/>
      <c r="V8" s="50"/>
      <c r="W8" s="50"/>
      <c r="X8" s="50"/>
    </row>
    <row r="9" spans="1:24" ht="55.5" customHeight="1">
      <c r="A9" s="113" t="s">
        <v>2393</v>
      </c>
      <c r="B9" s="57" t="s">
        <v>7</v>
      </c>
      <c r="C9" s="57" t="s">
        <v>4975</v>
      </c>
      <c r="D9" s="113" t="s">
        <v>158</v>
      </c>
      <c r="E9" s="113" t="s">
        <v>162</v>
      </c>
      <c r="F9" s="60" t="s">
        <v>163</v>
      </c>
      <c r="H9" s="50"/>
      <c r="I9" s="50"/>
      <c r="J9" s="50"/>
      <c r="K9" s="50"/>
      <c r="L9" s="50"/>
      <c r="M9" s="50"/>
      <c r="N9" s="50"/>
      <c r="O9" s="50"/>
      <c r="P9" s="50"/>
      <c r="Q9" s="50"/>
      <c r="R9" s="50"/>
      <c r="S9" s="50"/>
      <c r="T9" s="50"/>
      <c r="U9" s="50"/>
      <c r="V9" s="50"/>
      <c r="W9" s="50"/>
      <c r="X9" s="50"/>
    </row>
    <row r="10" spans="1:24" ht="14.25">
      <c r="A10" s="95" t="s">
        <v>3791</v>
      </c>
      <c r="B10" s="124" t="s">
        <v>4263</v>
      </c>
      <c r="C10" s="124" t="s">
        <v>4976</v>
      </c>
      <c r="D10" s="194">
        <v>50</v>
      </c>
      <c r="E10" s="195">
        <v>50</v>
      </c>
      <c r="F10" s="23" t="s">
        <v>50</v>
      </c>
    </row>
    <row r="11" spans="1:24" ht="14.25">
      <c r="A11" s="95" t="s">
        <v>53</v>
      </c>
      <c r="B11" s="124" t="s">
        <v>51</v>
      </c>
      <c r="C11" s="124" t="s">
        <v>4977</v>
      </c>
      <c r="D11" s="194">
        <v>60</v>
      </c>
      <c r="E11" s="195">
        <v>60</v>
      </c>
      <c r="F11" s="23" t="s">
        <v>53</v>
      </c>
    </row>
    <row r="12" spans="1:24" ht="14.25">
      <c r="A12" s="95" t="s">
        <v>1103</v>
      </c>
      <c r="B12" s="124" t="s">
        <v>51</v>
      </c>
      <c r="C12" s="124" t="s">
        <v>4978</v>
      </c>
      <c r="D12" s="194">
        <v>10</v>
      </c>
      <c r="E12" s="195">
        <v>10</v>
      </c>
      <c r="F12" s="23" t="s">
        <v>1103</v>
      </c>
    </row>
    <row r="13" spans="1:24" ht="14.25">
      <c r="A13" s="95" t="s">
        <v>57</v>
      </c>
      <c r="B13" s="124" t="s">
        <v>51</v>
      </c>
      <c r="C13" s="124" t="s">
        <v>4979</v>
      </c>
      <c r="D13" s="194">
        <v>100</v>
      </c>
      <c r="E13" s="195">
        <v>100</v>
      </c>
      <c r="F13" s="23" t="s">
        <v>318</v>
      </c>
    </row>
    <row r="14" spans="1:24" ht="14.25">
      <c r="A14" s="95" t="s">
        <v>57</v>
      </c>
      <c r="B14" s="124" t="s">
        <v>51</v>
      </c>
      <c r="C14" s="124" t="s">
        <v>4980</v>
      </c>
      <c r="D14" s="194">
        <v>50</v>
      </c>
      <c r="E14" s="195">
        <v>50</v>
      </c>
      <c r="F14" s="23" t="s">
        <v>318</v>
      </c>
    </row>
    <row r="15" spans="1:24" ht="14.25">
      <c r="A15" s="95" t="s">
        <v>60</v>
      </c>
      <c r="B15" s="124" t="s">
        <v>51</v>
      </c>
      <c r="C15" s="124" t="s">
        <v>4981</v>
      </c>
      <c r="D15" s="194">
        <v>20</v>
      </c>
      <c r="E15" s="194">
        <v>20</v>
      </c>
      <c r="F15" s="23" t="s">
        <v>60</v>
      </c>
    </row>
    <row r="16" spans="1:24" ht="14.25">
      <c r="A16" s="95" t="s">
        <v>60</v>
      </c>
      <c r="B16" s="124" t="s">
        <v>51</v>
      </c>
      <c r="C16" s="124" t="s">
        <v>4982</v>
      </c>
      <c r="D16" s="194">
        <v>10</v>
      </c>
      <c r="E16" s="194">
        <v>10</v>
      </c>
      <c r="F16" s="23" t="s">
        <v>60</v>
      </c>
    </row>
    <row r="17" spans="1:6" ht="14.25">
      <c r="A17" s="95" t="s">
        <v>60</v>
      </c>
      <c r="B17" s="124" t="s">
        <v>51</v>
      </c>
      <c r="C17" s="124" t="s">
        <v>4983</v>
      </c>
      <c r="D17" s="194">
        <v>10</v>
      </c>
      <c r="E17" s="194">
        <v>10</v>
      </c>
      <c r="F17" s="23" t="s">
        <v>60</v>
      </c>
    </row>
    <row r="18" spans="1:6" ht="14.25">
      <c r="A18" s="95" t="s">
        <v>60</v>
      </c>
      <c r="B18" s="124" t="s">
        <v>51</v>
      </c>
      <c r="C18" s="124" t="s">
        <v>4984</v>
      </c>
      <c r="D18" s="194">
        <v>10</v>
      </c>
      <c r="E18" s="194">
        <v>10</v>
      </c>
      <c r="F18" s="23" t="s">
        <v>60</v>
      </c>
    </row>
    <row r="19" spans="1:6" ht="14.25">
      <c r="A19" s="95" t="s">
        <v>60</v>
      </c>
      <c r="B19" s="124" t="s">
        <v>51</v>
      </c>
      <c r="C19" s="124" t="s">
        <v>4985</v>
      </c>
      <c r="D19" s="194">
        <v>10</v>
      </c>
      <c r="E19" s="194">
        <v>10</v>
      </c>
      <c r="F19" s="23" t="s">
        <v>60</v>
      </c>
    </row>
    <row r="20" spans="1:6" ht="14.25">
      <c r="A20" s="95" t="s">
        <v>60</v>
      </c>
      <c r="B20" s="124" t="s">
        <v>51</v>
      </c>
      <c r="C20" s="124" t="s">
        <v>4986</v>
      </c>
      <c r="D20" s="194">
        <v>10</v>
      </c>
      <c r="E20" s="194">
        <v>10</v>
      </c>
      <c r="F20" s="23" t="s">
        <v>60</v>
      </c>
    </row>
    <row r="21" spans="1:6" ht="15.75" customHeight="1">
      <c r="A21" s="95" t="s">
        <v>60</v>
      </c>
      <c r="B21" s="124" t="s">
        <v>51</v>
      </c>
      <c r="C21" s="124" t="s">
        <v>4987</v>
      </c>
      <c r="D21" s="194">
        <v>10</v>
      </c>
      <c r="E21" s="194">
        <v>10</v>
      </c>
      <c r="F21" s="23" t="s">
        <v>60</v>
      </c>
    </row>
    <row r="22" spans="1:6" ht="15.75" customHeight="1">
      <c r="A22" s="95" t="s">
        <v>60</v>
      </c>
      <c r="B22" s="124" t="s">
        <v>51</v>
      </c>
      <c r="C22" s="124" t="s">
        <v>4988</v>
      </c>
      <c r="D22" s="194">
        <v>10</v>
      </c>
      <c r="E22" s="195">
        <v>5</v>
      </c>
      <c r="F22" s="23" t="s">
        <v>60</v>
      </c>
    </row>
    <row r="23" spans="1:6" ht="15.75" customHeight="1">
      <c r="A23" s="95" t="s">
        <v>60</v>
      </c>
      <c r="B23" s="124" t="s">
        <v>51</v>
      </c>
      <c r="C23" s="124" t="s">
        <v>4989</v>
      </c>
      <c r="D23" s="194">
        <v>10</v>
      </c>
      <c r="E23" s="194">
        <v>10</v>
      </c>
      <c r="F23" s="23" t="s">
        <v>60</v>
      </c>
    </row>
    <row r="24" spans="1:6" ht="15.75" customHeight="1">
      <c r="A24" s="95" t="s">
        <v>60</v>
      </c>
      <c r="B24" s="124" t="s">
        <v>51</v>
      </c>
      <c r="C24" s="124" t="s">
        <v>4990</v>
      </c>
      <c r="D24" s="194">
        <v>10</v>
      </c>
      <c r="E24" s="194">
        <v>10</v>
      </c>
      <c r="F24" s="23" t="s">
        <v>60</v>
      </c>
    </row>
    <row r="25" spans="1:6" ht="15.75" customHeight="1">
      <c r="A25" s="95" t="s">
        <v>60</v>
      </c>
      <c r="B25" s="124" t="s">
        <v>51</v>
      </c>
      <c r="C25" s="124" t="s">
        <v>4991</v>
      </c>
      <c r="D25" s="194">
        <v>10</v>
      </c>
      <c r="E25" s="194">
        <v>10</v>
      </c>
      <c r="F25" s="23" t="s">
        <v>60</v>
      </c>
    </row>
    <row r="26" spans="1:6" ht="15.75" customHeight="1">
      <c r="A26" s="95" t="s">
        <v>3510</v>
      </c>
      <c r="B26" s="124" t="s">
        <v>51</v>
      </c>
      <c r="C26" s="124" t="s">
        <v>4992</v>
      </c>
      <c r="D26" s="194">
        <v>30</v>
      </c>
      <c r="E26" s="194">
        <v>30</v>
      </c>
      <c r="F26" s="95" t="s">
        <v>1404</v>
      </c>
    </row>
    <row r="27" spans="1:6" ht="15.75" customHeight="1">
      <c r="A27" s="95" t="s">
        <v>3510</v>
      </c>
      <c r="B27" s="124" t="s">
        <v>51</v>
      </c>
      <c r="C27" s="124" t="s">
        <v>4993</v>
      </c>
      <c r="D27" s="194">
        <v>10</v>
      </c>
      <c r="E27" s="194">
        <v>10</v>
      </c>
      <c r="F27" s="95" t="s">
        <v>1404</v>
      </c>
    </row>
    <row r="28" spans="1:6" ht="15.75" customHeight="1">
      <c r="A28" s="95" t="s">
        <v>3510</v>
      </c>
      <c r="B28" s="124" t="s">
        <v>51</v>
      </c>
      <c r="C28" s="124" t="s">
        <v>4994</v>
      </c>
      <c r="D28" s="194">
        <v>10</v>
      </c>
      <c r="E28" s="194">
        <v>10</v>
      </c>
      <c r="F28" s="95" t="s">
        <v>1404</v>
      </c>
    </row>
    <row r="29" spans="1:6" ht="15.75" customHeight="1">
      <c r="A29" s="95" t="s">
        <v>3510</v>
      </c>
      <c r="B29" s="124" t="s">
        <v>51</v>
      </c>
      <c r="C29" s="124" t="s">
        <v>4995</v>
      </c>
      <c r="D29" s="194">
        <v>10</v>
      </c>
      <c r="E29" s="194">
        <v>10</v>
      </c>
      <c r="F29" s="95" t="s">
        <v>1404</v>
      </c>
    </row>
    <row r="30" spans="1:6" ht="15.75" customHeight="1">
      <c r="A30" s="95" t="s">
        <v>3510</v>
      </c>
      <c r="B30" s="124" t="s">
        <v>51</v>
      </c>
      <c r="C30" s="124" t="s">
        <v>4996</v>
      </c>
      <c r="D30" s="194">
        <v>10</v>
      </c>
      <c r="E30" s="194">
        <v>10</v>
      </c>
      <c r="F30" s="95" t="s">
        <v>1404</v>
      </c>
    </row>
    <row r="31" spans="1:6" ht="15.75" customHeight="1">
      <c r="A31" s="95" t="s">
        <v>3510</v>
      </c>
      <c r="B31" s="124" t="s">
        <v>51</v>
      </c>
      <c r="C31" s="124" t="s">
        <v>4997</v>
      </c>
      <c r="D31" s="194">
        <v>10</v>
      </c>
      <c r="E31" s="194">
        <v>10</v>
      </c>
      <c r="F31" s="95" t="s">
        <v>1404</v>
      </c>
    </row>
    <row r="32" spans="1:6" ht="15.75" customHeight="1">
      <c r="A32" s="95" t="s">
        <v>3885</v>
      </c>
      <c r="B32" s="124" t="s">
        <v>51</v>
      </c>
      <c r="C32" s="124" t="s">
        <v>4998</v>
      </c>
      <c r="D32" s="194">
        <v>30</v>
      </c>
      <c r="E32" s="194">
        <v>30</v>
      </c>
      <c r="F32" s="95" t="s">
        <v>3885</v>
      </c>
    </row>
    <row r="33" spans="1:6" ht="15.75" customHeight="1">
      <c r="A33" s="95" t="s">
        <v>2684</v>
      </c>
      <c r="B33" s="124" t="s">
        <v>51</v>
      </c>
      <c r="C33" s="124" t="s">
        <v>4992</v>
      </c>
      <c r="D33" s="194">
        <v>30</v>
      </c>
      <c r="E33" s="194">
        <v>30</v>
      </c>
      <c r="F33" s="95" t="s">
        <v>2684</v>
      </c>
    </row>
    <row r="34" spans="1:6" ht="15.75" customHeight="1">
      <c r="A34" s="95" t="s">
        <v>2684</v>
      </c>
      <c r="B34" s="124" t="s">
        <v>51</v>
      </c>
      <c r="C34" s="124" t="s">
        <v>4993</v>
      </c>
      <c r="D34" s="194">
        <v>10</v>
      </c>
      <c r="E34" s="194">
        <v>10</v>
      </c>
      <c r="F34" s="95" t="s">
        <v>2684</v>
      </c>
    </row>
    <row r="35" spans="1:6" ht="15.75" customHeight="1">
      <c r="A35" s="95" t="s">
        <v>2684</v>
      </c>
      <c r="B35" s="124" t="s">
        <v>51</v>
      </c>
      <c r="C35" s="124" t="s">
        <v>4994</v>
      </c>
      <c r="D35" s="194">
        <v>10</v>
      </c>
      <c r="E35" s="194">
        <v>10</v>
      </c>
      <c r="F35" s="95" t="s">
        <v>2684</v>
      </c>
    </row>
    <row r="36" spans="1:6" ht="15.75" customHeight="1">
      <c r="A36" s="95" t="s">
        <v>2684</v>
      </c>
      <c r="B36" s="124" t="s">
        <v>51</v>
      </c>
      <c r="C36" s="124" t="s">
        <v>4995</v>
      </c>
      <c r="D36" s="194">
        <v>10</v>
      </c>
      <c r="E36" s="194">
        <v>10</v>
      </c>
      <c r="F36" s="95" t="s">
        <v>2684</v>
      </c>
    </row>
    <row r="37" spans="1:6" ht="15.75" customHeight="1">
      <c r="A37" s="95" t="s">
        <v>2684</v>
      </c>
      <c r="B37" s="124" t="s">
        <v>51</v>
      </c>
      <c r="C37" s="124" t="s">
        <v>4996</v>
      </c>
      <c r="D37" s="194">
        <v>10</v>
      </c>
      <c r="E37" s="194">
        <v>10</v>
      </c>
      <c r="F37" s="95" t="s">
        <v>2684</v>
      </c>
    </row>
    <row r="38" spans="1:6" ht="15.75" customHeight="1">
      <c r="A38" s="95" t="s">
        <v>2684</v>
      </c>
      <c r="B38" s="124" t="s">
        <v>51</v>
      </c>
      <c r="C38" s="124" t="s">
        <v>4997</v>
      </c>
      <c r="D38" s="194">
        <v>10</v>
      </c>
      <c r="E38" s="194">
        <v>10</v>
      </c>
      <c r="F38" s="95" t="s">
        <v>2684</v>
      </c>
    </row>
    <row r="39" spans="1:6" ht="15.75" customHeight="1">
      <c r="A39" s="95" t="s">
        <v>68</v>
      </c>
      <c r="B39" s="124" t="s">
        <v>51</v>
      </c>
      <c r="C39" s="124" t="s">
        <v>4999</v>
      </c>
      <c r="D39" s="194">
        <v>30</v>
      </c>
      <c r="E39" s="194">
        <v>30</v>
      </c>
      <c r="F39" s="95" t="s">
        <v>68</v>
      </c>
    </row>
    <row r="40" spans="1:6" ht="15.75" customHeight="1">
      <c r="A40" s="95" t="s">
        <v>397</v>
      </c>
      <c r="B40" s="124" t="s">
        <v>51</v>
      </c>
      <c r="C40" s="124" t="s">
        <v>4977</v>
      </c>
      <c r="D40" s="194">
        <v>60</v>
      </c>
      <c r="E40" s="194">
        <v>60</v>
      </c>
      <c r="F40" s="95" t="s">
        <v>70</v>
      </c>
    </row>
    <row r="41" spans="1:6" ht="15.75" customHeight="1">
      <c r="A41" s="95" t="s">
        <v>72</v>
      </c>
      <c r="B41" s="124" t="s">
        <v>51</v>
      </c>
      <c r="C41" s="124" t="s">
        <v>5000</v>
      </c>
      <c r="D41" s="194">
        <v>60</v>
      </c>
      <c r="E41" s="194">
        <v>60</v>
      </c>
      <c r="F41" s="95" t="s">
        <v>72</v>
      </c>
    </row>
    <row r="42" spans="1:6" ht="15.75" customHeight="1">
      <c r="A42" s="95" t="s">
        <v>72</v>
      </c>
      <c r="B42" s="124" t="s">
        <v>51</v>
      </c>
      <c r="C42" s="124" t="s">
        <v>5001</v>
      </c>
      <c r="D42" s="194">
        <v>60</v>
      </c>
      <c r="E42" s="194">
        <v>60</v>
      </c>
      <c r="F42" s="95" t="s">
        <v>72</v>
      </c>
    </row>
    <row r="43" spans="1:6" ht="15.75" customHeight="1">
      <c r="A43" s="95" t="s">
        <v>72</v>
      </c>
      <c r="B43" s="124" t="s">
        <v>51</v>
      </c>
      <c r="C43" s="124" t="s">
        <v>5002</v>
      </c>
      <c r="D43" s="194">
        <v>60</v>
      </c>
      <c r="E43" s="194">
        <v>60</v>
      </c>
      <c r="F43" s="95" t="s">
        <v>72</v>
      </c>
    </row>
    <row r="44" spans="1:6" ht="15.75" customHeight="1">
      <c r="A44" s="95" t="s">
        <v>72</v>
      </c>
      <c r="B44" s="124" t="s">
        <v>51</v>
      </c>
      <c r="C44" s="124" t="s">
        <v>5003</v>
      </c>
      <c r="D44" s="194">
        <v>10</v>
      </c>
      <c r="E44" s="194">
        <v>10</v>
      </c>
      <c r="F44" s="95" t="s">
        <v>72</v>
      </c>
    </row>
    <row r="45" spans="1:6" ht="15.75" customHeight="1">
      <c r="A45" s="95" t="s">
        <v>72</v>
      </c>
      <c r="B45" s="124" t="s">
        <v>51</v>
      </c>
      <c r="C45" s="124" t="s">
        <v>5004</v>
      </c>
      <c r="D45" s="194">
        <v>10</v>
      </c>
      <c r="E45" s="194">
        <v>10</v>
      </c>
      <c r="F45" s="95" t="s">
        <v>72</v>
      </c>
    </row>
    <row r="46" spans="1:6" ht="15.75" customHeight="1">
      <c r="A46" s="95" t="s">
        <v>72</v>
      </c>
      <c r="B46" s="124" t="s">
        <v>51</v>
      </c>
      <c r="C46" s="124" t="s">
        <v>5005</v>
      </c>
      <c r="D46" s="194">
        <v>10</v>
      </c>
      <c r="E46" s="194">
        <v>10</v>
      </c>
      <c r="F46" s="95" t="s">
        <v>72</v>
      </c>
    </row>
    <row r="47" spans="1:6" ht="15.75" customHeight="1">
      <c r="A47" s="95" t="s">
        <v>72</v>
      </c>
      <c r="B47" s="124" t="s">
        <v>51</v>
      </c>
      <c r="C47" s="124" t="s">
        <v>5006</v>
      </c>
      <c r="D47" s="194">
        <v>10</v>
      </c>
      <c r="E47" s="194">
        <v>10</v>
      </c>
      <c r="F47" s="95" t="s">
        <v>72</v>
      </c>
    </row>
    <row r="48" spans="1:6" ht="15.75" customHeight="1">
      <c r="A48" s="95" t="s">
        <v>72</v>
      </c>
      <c r="B48" s="124" t="s">
        <v>51</v>
      </c>
      <c r="C48" s="124" t="s">
        <v>5007</v>
      </c>
      <c r="D48" s="194">
        <v>10</v>
      </c>
      <c r="E48" s="194">
        <v>10</v>
      </c>
      <c r="F48" s="95" t="s">
        <v>72</v>
      </c>
    </row>
    <row r="49" spans="1:6" ht="15.75" customHeight="1">
      <c r="A49" s="95" t="s">
        <v>72</v>
      </c>
      <c r="B49" s="124" t="s">
        <v>51</v>
      </c>
      <c r="C49" s="124" t="s">
        <v>5008</v>
      </c>
      <c r="D49" s="194">
        <v>10</v>
      </c>
      <c r="E49" s="194">
        <v>10</v>
      </c>
      <c r="F49" s="95" t="s">
        <v>72</v>
      </c>
    </row>
    <row r="50" spans="1:6" ht="15.75" customHeight="1">
      <c r="A50" s="95" t="s">
        <v>72</v>
      </c>
      <c r="B50" s="124" t="s">
        <v>51</v>
      </c>
      <c r="C50" s="124" t="s">
        <v>5009</v>
      </c>
      <c r="D50" s="194">
        <v>10</v>
      </c>
      <c r="E50" s="194">
        <v>10</v>
      </c>
      <c r="F50" s="95" t="s">
        <v>72</v>
      </c>
    </row>
    <row r="51" spans="1:6" ht="15.75" customHeight="1">
      <c r="A51" s="95" t="s">
        <v>72</v>
      </c>
      <c r="B51" s="124" t="s">
        <v>51</v>
      </c>
      <c r="C51" s="124" t="s">
        <v>5010</v>
      </c>
      <c r="D51" s="194">
        <v>10</v>
      </c>
      <c r="E51" s="194">
        <v>10</v>
      </c>
      <c r="F51" s="95" t="s">
        <v>72</v>
      </c>
    </row>
    <row r="52" spans="1:6" ht="15.75" customHeight="1">
      <c r="A52" s="95" t="s">
        <v>73</v>
      </c>
      <c r="B52" s="124" t="s">
        <v>51</v>
      </c>
      <c r="C52" s="124" t="s">
        <v>5011</v>
      </c>
      <c r="D52" s="194">
        <v>30</v>
      </c>
      <c r="E52" s="194">
        <v>30</v>
      </c>
      <c r="F52" s="95" t="s">
        <v>73</v>
      </c>
    </row>
    <row r="53" spans="1:6" ht="15.75" customHeight="1">
      <c r="A53" s="95" t="s">
        <v>73</v>
      </c>
      <c r="B53" s="124" t="s">
        <v>51</v>
      </c>
      <c r="C53" s="124" t="s">
        <v>5012</v>
      </c>
      <c r="D53" s="194">
        <v>30</v>
      </c>
      <c r="E53" s="194">
        <v>30</v>
      </c>
      <c r="F53" s="95" t="s">
        <v>73</v>
      </c>
    </row>
    <row r="54" spans="1:6" ht="15.75" customHeight="1">
      <c r="A54" s="95" t="s">
        <v>73</v>
      </c>
      <c r="B54" s="124" t="s">
        <v>51</v>
      </c>
      <c r="C54" s="124" t="s">
        <v>5013</v>
      </c>
      <c r="D54" s="194">
        <v>30</v>
      </c>
      <c r="E54" s="194">
        <v>30</v>
      </c>
      <c r="F54" s="95" t="s">
        <v>73</v>
      </c>
    </row>
    <row r="55" spans="1:6" ht="15.75" customHeight="1">
      <c r="A55" s="95" t="s">
        <v>3563</v>
      </c>
      <c r="B55" s="124" t="s">
        <v>51</v>
      </c>
      <c r="C55" s="124" t="s">
        <v>5014</v>
      </c>
      <c r="D55" s="194">
        <v>30</v>
      </c>
      <c r="E55" s="194">
        <v>30</v>
      </c>
      <c r="F55" s="95" t="s">
        <v>74</v>
      </c>
    </row>
    <row r="56" spans="1:6" ht="15.75" customHeight="1">
      <c r="A56" s="95" t="s">
        <v>3563</v>
      </c>
      <c r="B56" s="124" t="s">
        <v>51</v>
      </c>
      <c r="C56" s="124" t="s">
        <v>5015</v>
      </c>
      <c r="D56" s="194">
        <v>30</v>
      </c>
      <c r="E56" s="194">
        <v>30</v>
      </c>
      <c r="F56" s="95" t="s">
        <v>74</v>
      </c>
    </row>
    <row r="57" spans="1:6" ht="15.75" customHeight="1">
      <c r="A57" s="95" t="s">
        <v>3563</v>
      </c>
      <c r="B57" s="124" t="s">
        <v>51</v>
      </c>
      <c r="C57" s="124" t="s">
        <v>5013</v>
      </c>
      <c r="D57" s="194">
        <v>30</v>
      </c>
      <c r="E57" s="194">
        <v>30</v>
      </c>
      <c r="F57" s="95" t="s">
        <v>74</v>
      </c>
    </row>
    <row r="58" spans="1:6" ht="15.75" customHeight="1">
      <c r="A58" s="95" t="s">
        <v>1598</v>
      </c>
      <c r="B58" s="124" t="s">
        <v>51</v>
      </c>
      <c r="C58" s="124" t="s">
        <v>5016</v>
      </c>
      <c r="D58" s="194">
        <v>30</v>
      </c>
      <c r="E58" s="194">
        <v>30</v>
      </c>
      <c r="F58" s="95" t="s">
        <v>75</v>
      </c>
    </row>
    <row r="59" spans="1:6" ht="15.75" customHeight="1">
      <c r="A59" s="95" t="s">
        <v>1598</v>
      </c>
      <c r="B59" s="124" t="s">
        <v>51</v>
      </c>
      <c r="C59" s="124" t="s">
        <v>5017</v>
      </c>
      <c r="D59" s="194">
        <v>30</v>
      </c>
      <c r="E59" s="194">
        <v>30</v>
      </c>
      <c r="F59" s="95" t="s">
        <v>75</v>
      </c>
    </row>
    <row r="60" spans="1:6" ht="15.75" customHeight="1">
      <c r="A60" s="95" t="s">
        <v>3927</v>
      </c>
      <c r="B60" s="124" t="s">
        <v>51</v>
      </c>
      <c r="C60" s="124" t="s">
        <v>5018</v>
      </c>
      <c r="D60" s="194">
        <v>30</v>
      </c>
      <c r="E60" s="194">
        <v>30</v>
      </c>
      <c r="F60" s="95" t="s">
        <v>3931</v>
      </c>
    </row>
    <row r="61" spans="1:6" ht="15.75" customHeight="1">
      <c r="A61" s="95" t="s">
        <v>3927</v>
      </c>
      <c r="B61" s="124" t="s">
        <v>51</v>
      </c>
      <c r="C61" s="124" t="s">
        <v>5019</v>
      </c>
      <c r="D61" s="194">
        <v>30</v>
      </c>
      <c r="E61" s="194">
        <v>30</v>
      </c>
      <c r="F61" s="95" t="s">
        <v>3931</v>
      </c>
    </row>
    <row r="62" spans="1:6" ht="15.75" customHeight="1">
      <c r="A62" s="95" t="s">
        <v>77</v>
      </c>
      <c r="B62" s="124" t="s">
        <v>51</v>
      </c>
      <c r="C62" s="124" t="s">
        <v>5020</v>
      </c>
      <c r="D62" s="194">
        <v>30</v>
      </c>
      <c r="E62" s="194">
        <v>30</v>
      </c>
      <c r="F62" s="95" t="s">
        <v>77</v>
      </c>
    </row>
    <row r="63" spans="1:6" ht="15.75" customHeight="1">
      <c r="A63" s="95" t="s">
        <v>77</v>
      </c>
      <c r="B63" s="124" t="s">
        <v>51</v>
      </c>
      <c r="C63" s="124" t="s">
        <v>5021</v>
      </c>
      <c r="D63" s="194">
        <v>30</v>
      </c>
      <c r="E63" s="194">
        <v>30</v>
      </c>
      <c r="F63" s="95" t="s">
        <v>77</v>
      </c>
    </row>
    <row r="64" spans="1:6" ht="15.75" customHeight="1">
      <c r="A64" s="95" t="s">
        <v>3636</v>
      </c>
      <c r="B64" s="124" t="s">
        <v>51</v>
      </c>
      <c r="C64" s="124" t="s">
        <v>5022</v>
      </c>
      <c r="D64" s="194">
        <v>30</v>
      </c>
      <c r="E64" s="194">
        <v>30</v>
      </c>
      <c r="F64" s="95" t="s">
        <v>3639</v>
      </c>
    </row>
    <row r="65" spans="1:6" ht="15.75" customHeight="1">
      <c r="A65" s="95" t="s">
        <v>3636</v>
      </c>
      <c r="B65" s="124" t="s">
        <v>51</v>
      </c>
      <c r="C65" s="124" t="s">
        <v>5023</v>
      </c>
      <c r="D65" s="194">
        <v>30</v>
      </c>
      <c r="E65" s="194">
        <v>30</v>
      </c>
      <c r="F65" s="95" t="s">
        <v>3639</v>
      </c>
    </row>
    <row r="66" spans="1:6" ht="15.75" customHeight="1">
      <c r="A66" s="95" t="s">
        <v>3636</v>
      </c>
      <c r="B66" s="124" t="s">
        <v>51</v>
      </c>
      <c r="C66" s="124" t="s">
        <v>5024</v>
      </c>
      <c r="D66" s="194">
        <v>30</v>
      </c>
      <c r="E66" s="194">
        <v>30</v>
      </c>
      <c r="F66" s="95" t="s">
        <v>3639</v>
      </c>
    </row>
    <row r="67" spans="1:6" ht="15.75" customHeight="1">
      <c r="A67" s="95" t="s">
        <v>3966</v>
      </c>
      <c r="B67" s="124" t="s">
        <v>51</v>
      </c>
      <c r="C67" s="124" t="s">
        <v>5025</v>
      </c>
      <c r="D67" s="194">
        <v>30</v>
      </c>
      <c r="E67" s="194">
        <v>30</v>
      </c>
      <c r="F67" s="95" t="s">
        <v>81</v>
      </c>
    </row>
    <row r="68" spans="1:6" ht="15.75" customHeight="1">
      <c r="A68" s="95" t="s">
        <v>3966</v>
      </c>
      <c r="B68" s="124" t="s">
        <v>51</v>
      </c>
      <c r="C68" s="124" t="s">
        <v>5026</v>
      </c>
      <c r="D68" s="194">
        <v>30</v>
      </c>
      <c r="E68" s="194">
        <v>30</v>
      </c>
      <c r="F68" s="95" t="s">
        <v>81</v>
      </c>
    </row>
    <row r="69" spans="1:6" ht="15.75" customHeight="1">
      <c r="A69" s="95" t="s">
        <v>3966</v>
      </c>
      <c r="B69" s="124" t="s">
        <v>51</v>
      </c>
      <c r="C69" s="124" t="s">
        <v>5027</v>
      </c>
      <c r="D69" s="194">
        <v>30</v>
      </c>
      <c r="E69" s="194">
        <v>30</v>
      </c>
      <c r="F69" s="95" t="s">
        <v>81</v>
      </c>
    </row>
    <row r="70" spans="1:6" ht="15.75" customHeight="1">
      <c r="A70" s="95" t="s">
        <v>82</v>
      </c>
      <c r="B70" s="124" t="s">
        <v>51</v>
      </c>
      <c r="C70" s="124" t="s">
        <v>5028</v>
      </c>
      <c r="D70" s="194">
        <v>30</v>
      </c>
      <c r="E70" s="194">
        <v>30</v>
      </c>
      <c r="F70" s="95" t="s">
        <v>82</v>
      </c>
    </row>
    <row r="71" spans="1:6" ht="15.75" customHeight="1">
      <c r="A71" s="95" t="s">
        <v>82</v>
      </c>
      <c r="B71" s="124" t="s">
        <v>51</v>
      </c>
      <c r="C71" s="124" t="s">
        <v>5029</v>
      </c>
      <c r="D71" s="194">
        <v>30</v>
      </c>
      <c r="E71" s="194">
        <v>30</v>
      </c>
      <c r="F71" s="95" t="s">
        <v>82</v>
      </c>
    </row>
    <row r="72" spans="1:6" ht="15.75" customHeight="1">
      <c r="A72" s="95" t="s">
        <v>82</v>
      </c>
      <c r="B72" s="124" t="s">
        <v>51</v>
      </c>
      <c r="C72" s="124" t="s">
        <v>5030</v>
      </c>
      <c r="D72" s="194">
        <v>30</v>
      </c>
      <c r="E72" s="194">
        <v>30</v>
      </c>
      <c r="F72" s="95" t="s">
        <v>82</v>
      </c>
    </row>
    <row r="73" spans="1:6" ht="15.75" customHeight="1">
      <c r="A73" s="95" t="s">
        <v>82</v>
      </c>
      <c r="B73" s="124" t="s">
        <v>51</v>
      </c>
      <c r="C73" s="124" t="s">
        <v>5031</v>
      </c>
      <c r="D73" s="194">
        <v>10</v>
      </c>
      <c r="E73" s="194">
        <v>10</v>
      </c>
      <c r="F73" s="95" t="s">
        <v>82</v>
      </c>
    </row>
    <row r="74" spans="1:6" ht="15.75" customHeight="1">
      <c r="A74" s="95" t="s">
        <v>82</v>
      </c>
      <c r="B74" s="124" t="s">
        <v>51</v>
      </c>
      <c r="C74" s="124" t="s">
        <v>5032</v>
      </c>
      <c r="D74" s="194">
        <v>10</v>
      </c>
      <c r="E74" s="194">
        <v>10</v>
      </c>
      <c r="F74" s="95" t="s">
        <v>82</v>
      </c>
    </row>
    <row r="75" spans="1:6" ht="15.75" customHeight="1">
      <c r="A75" s="95" t="s">
        <v>3666</v>
      </c>
      <c r="B75" s="124" t="s">
        <v>51</v>
      </c>
      <c r="C75" s="124" t="s">
        <v>5033</v>
      </c>
      <c r="D75" s="194">
        <v>30</v>
      </c>
      <c r="E75" s="194">
        <v>30</v>
      </c>
      <c r="F75" s="95" t="s">
        <v>1675</v>
      </c>
    </row>
    <row r="76" spans="1:6" ht="15.75" customHeight="1">
      <c r="A76" s="95" t="s">
        <v>3666</v>
      </c>
      <c r="B76" s="124" t="s">
        <v>51</v>
      </c>
      <c r="C76" s="124" t="s">
        <v>5034</v>
      </c>
      <c r="D76" s="194">
        <v>30</v>
      </c>
      <c r="E76" s="194">
        <v>30</v>
      </c>
      <c r="F76" s="95" t="s">
        <v>1675</v>
      </c>
    </row>
    <row r="77" spans="1:6" ht="15.75" customHeight="1">
      <c r="A77" s="95" t="s">
        <v>3666</v>
      </c>
      <c r="B77" s="124" t="s">
        <v>51</v>
      </c>
      <c r="C77" s="124" t="s">
        <v>5035</v>
      </c>
      <c r="D77" s="194">
        <v>30</v>
      </c>
      <c r="E77" s="194">
        <v>30</v>
      </c>
      <c r="F77" s="95" t="s">
        <v>1675</v>
      </c>
    </row>
    <row r="78" spans="1:6" ht="15.75" customHeight="1">
      <c r="A78" s="95" t="s">
        <v>4125</v>
      </c>
      <c r="B78" s="124" t="s">
        <v>89</v>
      </c>
      <c r="C78" s="124" t="s">
        <v>5036</v>
      </c>
      <c r="D78" s="194">
        <v>50</v>
      </c>
      <c r="E78" s="194">
        <v>50</v>
      </c>
      <c r="F78" s="95" t="s">
        <v>493</v>
      </c>
    </row>
    <row r="79" spans="1:6" ht="15.75" customHeight="1">
      <c r="A79" s="95" t="s">
        <v>98</v>
      </c>
      <c r="B79" s="124" t="s">
        <v>2409</v>
      </c>
      <c r="C79" s="124" t="s">
        <v>5037</v>
      </c>
      <c r="D79" s="194">
        <v>10</v>
      </c>
      <c r="E79" s="194">
        <v>5</v>
      </c>
      <c r="F79" s="95" t="s">
        <v>96</v>
      </c>
    </row>
    <row r="80" spans="1:6" ht="15.75" customHeight="1">
      <c r="A80" s="95" t="s">
        <v>98</v>
      </c>
      <c r="B80" s="124" t="s">
        <v>2409</v>
      </c>
      <c r="C80" s="124" t="s">
        <v>5037</v>
      </c>
      <c r="D80" s="194">
        <v>10</v>
      </c>
      <c r="E80" s="194">
        <v>5</v>
      </c>
      <c r="F80" s="95" t="s">
        <v>98</v>
      </c>
    </row>
    <row r="81" spans="1:6" ht="15.75" customHeight="1">
      <c r="A81" s="95" t="s">
        <v>3694</v>
      </c>
      <c r="B81" s="124" t="s">
        <v>89</v>
      </c>
      <c r="C81" s="124" t="s">
        <v>5038</v>
      </c>
      <c r="D81" s="194">
        <v>10</v>
      </c>
      <c r="E81" s="194">
        <v>10</v>
      </c>
      <c r="F81" s="95" t="s">
        <v>3694</v>
      </c>
    </row>
    <row r="82" spans="1:6" ht="15.75" customHeight="1">
      <c r="A82" s="95" t="s">
        <v>3694</v>
      </c>
      <c r="B82" s="124" t="s">
        <v>89</v>
      </c>
      <c r="C82" s="124" t="s">
        <v>5039</v>
      </c>
      <c r="D82" s="194">
        <v>10</v>
      </c>
      <c r="E82" s="194">
        <v>10</v>
      </c>
      <c r="F82" s="95" t="s">
        <v>3694</v>
      </c>
    </row>
    <row r="83" spans="1:6" ht="15.75" customHeight="1">
      <c r="A83" s="95" t="s">
        <v>3694</v>
      </c>
      <c r="B83" s="124" t="s">
        <v>89</v>
      </c>
      <c r="C83" s="124" t="s">
        <v>5040</v>
      </c>
      <c r="D83" s="194">
        <v>10</v>
      </c>
      <c r="E83" s="194">
        <v>10</v>
      </c>
      <c r="F83" s="95" t="s">
        <v>3694</v>
      </c>
    </row>
    <row r="84" spans="1:6" ht="15.75" customHeight="1">
      <c r="A84" s="95" t="s">
        <v>3694</v>
      </c>
      <c r="B84" s="124" t="s">
        <v>89</v>
      </c>
      <c r="C84" s="124" t="s">
        <v>5041</v>
      </c>
      <c r="D84" s="194">
        <v>10</v>
      </c>
      <c r="E84" s="194">
        <v>5</v>
      </c>
      <c r="F84" s="95" t="s">
        <v>3694</v>
      </c>
    </row>
    <row r="85" spans="1:6" ht="15.75" customHeight="1">
      <c r="A85" s="95" t="s">
        <v>109</v>
      </c>
      <c r="B85" s="124" t="s">
        <v>5042</v>
      </c>
      <c r="C85" s="124" t="s">
        <v>5043</v>
      </c>
      <c r="D85" s="194">
        <v>100</v>
      </c>
      <c r="E85" s="194">
        <v>100</v>
      </c>
      <c r="F85" s="95" t="s">
        <v>109</v>
      </c>
    </row>
    <row r="86" spans="1:6" ht="15.75" customHeight="1">
      <c r="A86" s="95" t="s">
        <v>112</v>
      </c>
      <c r="B86" s="124" t="s">
        <v>89</v>
      </c>
      <c r="C86" s="124" t="s">
        <v>5044</v>
      </c>
      <c r="D86" s="194">
        <v>10</v>
      </c>
      <c r="E86" s="194">
        <v>10</v>
      </c>
      <c r="F86" s="95" t="s">
        <v>112</v>
      </c>
    </row>
    <row r="87" spans="1:6" ht="15.75" customHeight="1">
      <c r="A87" s="95" t="s">
        <v>3200</v>
      </c>
      <c r="B87" s="124" t="s">
        <v>89</v>
      </c>
      <c r="C87" s="124" t="s">
        <v>5045</v>
      </c>
      <c r="D87" s="194">
        <v>8</v>
      </c>
      <c r="E87" s="194">
        <v>8</v>
      </c>
      <c r="F87" s="95" t="s">
        <v>3200</v>
      </c>
    </row>
    <row r="88" spans="1:6" ht="15.75" customHeight="1">
      <c r="A88" s="95" t="s">
        <v>3200</v>
      </c>
      <c r="B88" s="124" t="s">
        <v>89</v>
      </c>
      <c r="C88" s="124" t="s">
        <v>5046</v>
      </c>
      <c r="D88" s="194">
        <v>8</v>
      </c>
      <c r="E88" s="194">
        <v>8</v>
      </c>
      <c r="F88" s="95" t="s">
        <v>3200</v>
      </c>
    </row>
    <row r="89" spans="1:6" ht="15.75" customHeight="1">
      <c r="A89" s="95" t="s">
        <v>3200</v>
      </c>
      <c r="B89" s="124" t="s">
        <v>89</v>
      </c>
      <c r="C89" s="124" t="s">
        <v>5047</v>
      </c>
      <c r="D89" s="194">
        <v>10</v>
      </c>
      <c r="E89" s="194">
        <v>20</v>
      </c>
      <c r="F89" s="95" t="s">
        <v>3200</v>
      </c>
    </row>
    <row r="90" spans="1:6" ht="15.75" customHeight="1">
      <c r="A90" s="95" t="s">
        <v>3200</v>
      </c>
      <c r="B90" s="124" t="s">
        <v>89</v>
      </c>
      <c r="C90" s="124" t="s">
        <v>5048</v>
      </c>
      <c r="D90" s="194">
        <v>10</v>
      </c>
      <c r="E90" s="194">
        <v>10</v>
      </c>
      <c r="F90" s="95" t="s">
        <v>3200</v>
      </c>
    </row>
    <row r="91" spans="1:6" ht="15.75" customHeight="1">
      <c r="A91" s="95" t="s">
        <v>115</v>
      </c>
      <c r="B91" s="124" t="s">
        <v>89</v>
      </c>
      <c r="C91" s="124" t="s">
        <v>5049</v>
      </c>
      <c r="D91" s="194">
        <v>8</v>
      </c>
      <c r="E91" s="194">
        <v>8</v>
      </c>
      <c r="F91" s="95" t="s">
        <v>115</v>
      </c>
    </row>
    <row r="92" spans="1:6" ht="15.75" customHeight="1">
      <c r="A92" s="95" t="s">
        <v>115</v>
      </c>
      <c r="B92" s="124" t="s">
        <v>89</v>
      </c>
      <c r="C92" s="124" t="s">
        <v>5050</v>
      </c>
      <c r="D92" s="194">
        <v>60</v>
      </c>
      <c r="E92" s="194">
        <v>60</v>
      </c>
      <c r="F92" s="95" t="s">
        <v>115</v>
      </c>
    </row>
    <row r="93" spans="1:6" ht="15.75" customHeight="1">
      <c r="A93" s="95" t="s">
        <v>4296</v>
      </c>
      <c r="B93" s="124" t="s">
        <v>89</v>
      </c>
      <c r="C93" s="124" t="s">
        <v>5051</v>
      </c>
      <c r="D93" s="194">
        <v>10</v>
      </c>
      <c r="E93" s="194">
        <v>10</v>
      </c>
      <c r="F93" s="95" t="s">
        <v>4296</v>
      </c>
    </row>
    <row r="94" spans="1:6" ht="15.75" customHeight="1">
      <c r="A94" s="95" t="s">
        <v>119</v>
      </c>
      <c r="B94" s="124" t="s">
        <v>89</v>
      </c>
      <c r="C94" s="124" t="s">
        <v>5041</v>
      </c>
      <c r="D94" s="194">
        <v>10</v>
      </c>
      <c r="E94" s="194">
        <v>5</v>
      </c>
      <c r="F94" s="95" t="s">
        <v>119</v>
      </c>
    </row>
    <row r="95" spans="1:6" ht="15.75" customHeight="1">
      <c r="A95" s="95" t="s">
        <v>120</v>
      </c>
      <c r="B95" s="124" t="s">
        <v>89</v>
      </c>
      <c r="C95" s="124" t="s">
        <v>5052</v>
      </c>
      <c r="D95" s="194">
        <v>100</v>
      </c>
      <c r="E95" s="194">
        <v>100</v>
      </c>
      <c r="F95" s="95" t="s">
        <v>120</v>
      </c>
    </row>
    <row r="96" spans="1:6" ht="15.75" customHeight="1">
      <c r="A96" s="95" t="s">
        <v>120</v>
      </c>
      <c r="B96" s="124" t="s">
        <v>89</v>
      </c>
      <c r="C96" s="124" t="s">
        <v>5050</v>
      </c>
      <c r="D96" s="194">
        <v>30</v>
      </c>
      <c r="E96" s="194">
        <v>30</v>
      </c>
      <c r="F96" s="95" t="s">
        <v>120</v>
      </c>
    </row>
    <row r="97" spans="1:24" ht="15.75" customHeight="1">
      <c r="A97" s="95" t="s">
        <v>120</v>
      </c>
      <c r="B97" s="124" t="s">
        <v>89</v>
      </c>
      <c r="C97" s="124" t="s">
        <v>5053</v>
      </c>
      <c r="D97" s="194">
        <v>10</v>
      </c>
      <c r="E97" s="194">
        <v>10</v>
      </c>
      <c r="F97" s="95" t="s">
        <v>120</v>
      </c>
    </row>
    <row r="98" spans="1:24" ht="15.75" customHeight="1">
      <c r="A98" s="95" t="s">
        <v>120</v>
      </c>
      <c r="B98" s="124" t="s">
        <v>89</v>
      </c>
      <c r="C98" s="124" t="s">
        <v>5054</v>
      </c>
      <c r="D98" s="194">
        <v>10</v>
      </c>
      <c r="E98" s="194">
        <v>10</v>
      </c>
      <c r="F98" s="95" t="s">
        <v>120</v>
      </c>
    </row>
    <row r="99" spans="1:24" ht="15.75" customHeight="1">
      <c r="A99" s="95" t="s">
        <v>120</v>
      </c>
      <c r="B99" s="124" t="s">
        <v>89</v>
      </c>
      <c r="C99" s="124" t="s">
        <v>5055</v>
      </c>
      <c r="D99" s="194">
        <v>10</v>
      </c>
      <c r="E99" s="194">
        <v>10</v>
      </c>
      <c r="F99" s="95" t="s">
        <v>120</v>
      </c>
    </row>
    <row r="100" spans="1:24" ht="15.75" customHeight="1">
      <c r="A100" s="95" t="s">
        <v>120</v>
      </c>
      <c r="B100" s="124" t="s">
        <v>89</v>
      </c>
      <c r="C100" s="124" t="s">
        <v>5056</v>
      </c>
      <c r="D100" s="194">
        <v>10</v>
      </c>
      <c r="E100" s="194">
        <v>10</v>
      </c>
      <c r="F100" s="95" t="s">
        <v>120</v>
      </c>
    </row>
    <row r="101" spans="1:24" ht="15.75" customHeight="1">
      <c r="A101" s="95" t="s">
        <v>120</v>
      </c>
      <c r="B101" s="124" t="s">
        <v>89</v>
      </c>
      <c r="C101" s="124" t="s">
        <v>5057</v>
      </c>
      <c r="D101" s="194">
        <v>10</v>
      </c>
      <c r="E101" s="194">
        <v>10</v>
      </c>
      <c r="F101" s="95" t="s">
        <v>120</v>
      </c>
    </row>
    <row r="102" spans="1:24" ht="15.75" customHeight="1">
      <c r="A102" s="95" t="s">
        <v>120</v>
      </c>
      <c r="B102" s="124" t="s">
        <v>89</v>
      </c>
      <c r="C102" s="124" t="s">
        <v>5058</v>
      </c>
      <c r="D102" s="194">
        <v>10</v>
      </c>
      <c r="E102" s="194">
        <v>10</v>
      </c>
      <c r="F102" s="95" t="s">
        <v>120</v>
      </c>
    </row>
    <row r="103" spans="1:24" ht="15.75" customHeight="1">
      <c r="A103" s="95" t="s">
        <v>120</v>
      </c>
      <c r="B103" s="124" t="s">
        <v>89</v>
      </c>
      <c r="C103" s="124" t="s">
        <v>5059</v>
      </c>
      <c r="D103" s="194">
        <v>10</v>
      </c>
      <c r="E103" s="194">
        <v>10</v>
      </c>
      <c r="F103" s="95" t="s">
        <v>120</v>
      </c>
    </row>
    <row r="104" spans="1:24" ht="15.75" customHeight="1">
      <c r="A104" s="54" t="s">
        <v>768</v>
      </c>
      <c r="B104" s="211"/>
      <c r="C104" s="211"/>
      <c r="D104" s="212"/>
      <c r="E104" s="212">
        <f>SUM(E10:E103)</f>
        <v>2199</v>
      </c>
    </row>
    <row r="105" spans="1:24" ht="15.75" customHeight="1">
      <c r="A105" s="47"/>
      <c r="B105" s="47"/>
      <c r="C105" s="48"/>
      <c r="D105" s="48"/>
      <c r="E105" s="48"/>
      <c r="F105" s="1"/>
      <c r="G105" s="1"/>
    </row>
    <row r="106" spans="1:24" ht="15.75" customHeight="1">
      <c r="A106" s="279" t="s">
        <v>726</v>
      </c>
      <c r="B106" s="280"/>
      <c r="C106" s="280"/>
      <c r="D106" s="280"/>
      <c r="E106" s="280"/>
      <c r="F106" s="280"/>
      <c r="G106" s="281"/>
      <c r="H106" s="47"/>
      <c r="I106" s="47"/>
      <c r="J106" s="47"/>
      <c r="K106" s="47"/>
      <c r="L106" s="47"/>
      <c r="M106" s="47"/>
      <c r="N106" s="47"/>
      <c r="O106" s="47"/>
      <c r="P106" s="47"/>
      <c r="Q106" s="47"/>
      <c r="R106" s="47"/>
      <c r="S106" s="47"/>
      <c r="T106" s="47"/>
      <c r="U106" s="47"/>
      <c r="V106" s="47"/>
      <c r="W106" s="47"/>
      <c r="X106" s="47"/>
    </row>
    <row r="107" spans="1:24" ht="15.75" customHeight="1">
      <c r="A107" s="47"/>
      <c r="B107" s="47"/>
      <c r="C107" s="48"/>
      <c r="D107" s="48"/>
      <c r="E107" s="1"/>
      <c r="F107" s="1"/>
      <c r="G107" s="1"/>
    </row>
    <row r="108" spans="1:24" ht="15.75" customHeight="1">
      <c r="A108" s="47"/>
      <c r="B108" s="47"/>
      <c r="C108" s="48"/>
      <c r="D108" s="48"/>
      <c r="E108" s="48"/>
      <c r="F108" s="1"/>
      <c r="G108" s="1"/>
    </row>
    <row r="109" spans="1:24" ht="15.75" customHeight="1">
      <c r="A109" s="47"/>
      <c r="B109" s="47"/>
      <c r="C109" s="48"/>
      <c r="D109" s="48"/>
      <c r="E109" s="1"/>
      <c r="F109" s="1"/>
      <c r="G109" s="1"/>
    </row>
    <row r="110" spans="1:24" ht="15.75" customHeight="1">
      <c r="A110" s="47"/>
      <c r="B110" s="47"/>
      <c r="C110" s="48"/>
      <c r="D110" s="48"/>
      <c r="E110" s="48"/>
      <c r="F110" s="1"/>
      <c r="G110" s="1"/>
    </row>
    <row r="111" spans="1:24" ht="15.75" customHeight="1">
      <c r="A111" s="47"/>
      <c r="B111" s="47"/>
      <c r="C111" s="48"/>
      <c r="D111" s="48"/>
      <c r="E111" s="48"/>
      <c r="F111" s="1"/>
      <c r="G111" s="1"/>
    </row>
    <row r="112" spans="1:24" ht="15.75" customHeight="1">
      <c r="A112" s="47"/>
      <c r="B112" s="47"/>
      <c r="C112" s="48"/>
      <c r="D112" s="48"/>
      <c r="E112" s="48"/>
      <c r="F112" s="1"/>
      <c r="G112" s="1"/>
    </row>
    <row r="113" spans="1:7" ht="15.75" customHeight="1">
      <c r="A113" s="47"/>
      <c r="B113" s="47"/>
      <c r="C113" s="48"/>
      <c r="D113" s="48"/>
      <c r="E113" s="48"/>
      <c r="F113" s="1"/>
      <c r="G113" s="1"/>
    </row>
    <row r="114" spans="1:7" ht="15.75" customHeight="1">
      <c r="A114" s="47"/>
      <c r="B114" s="47"/>
      <c r="C114" s="48"/>
      <c r="D114" s="48"/>
      <c r="E114" s="48"/>
      <c r="F114" s="1"/>
      <c r="G114" s="1"/>
    </row>
    <row r="115" spans="1:7" ht="15.75" customHeight="1">
      <c r="A115" s="47"/>
      <c r="B115" s="47"/>
      <c r="C115" s="48"/>
      <c r="D115" s="48"/>
      <c r="E115" s="48"/>
      <c r="F115" s="1"/>
      <c r="G115" s="1"/>
    </row>
    <row r="116" spans="1:7" ht="15.75" customHeight="1">
      <c r="A116" s="47"/>
      <c r="B116" s="47"/>
      <c r="C116" s="48"/>
      <c r="D116" s="48"/>
      <c r="E116" s="48"/>
      <c r="F116" s="1"/>
      <c r="G116" s="1"/>
    </row>
    <row r="117" spans="1:7" ht="15.75" customHeight="1">
      <c r="A117" s="47"/>
      <c r="B117" s="47"/>
      <c r="C117" s="48"/>
      <c r="D117" s="48"/>
      <c r="E117" s="48"/>
      <c r="F117" s="1"/>
      <c r="G117" s="1"/>
    </row>
    <row r="118" spans="1:7" ht="15.75" customHeight="1">
      <c r="A118" s="47"/>
      <c r="B118" s="47"/>
      <c r="C118" s="48"/>
      <c r="D118" s="48"/>
      <c r="E118" s="48"/>
      <c r="F118" s="1"/>
      <c r="G118" s="1"/>
    </row>
    <row r="119" spans="1:7" ht="15.75" customHeight="1">
      <c r="A119" s="47"/>
      <c r="B119" s="47"/>
      <c r="C119" s="48"/>
      <c r="D119" s="48"/>
      <c r="E119" s="48"/>
      <c r="F119" s="1"/>
      <c r="G119" s="1"/>
    </row>
    <row r="120" spans="1:7" ht="15.75" customHeight="1">
      <c r="A120" s="47"/>
      <c r="B120" s="47"/>
      <c r="C120" s="48"/>
      <c r="D120" s="48"/>
      <c r="E120" s="48"/>
      <c r="F120" s="1"/>
      <c r="G120" s="1"/>
    </row>
    <row r="121" spans="1:7" ht="15.75" customHeight="1">
      <c r="A121" s="47"/>
      <c r="B121" s="47"/>
      <c r="C121" s="48"/>
      <c r="D121" s="48"/>
      <c r="E121" s="48"/>
      <c r="F121" s="1"/>
      <c r="G121" s="1"/>
    </row>
    <row r="122" spans="1:7" ht="15.75" customHeight="1">
      <c r="A122" s="47"/>
      <c r="B122" s="47"/>
      <c r="C122" s="48"/>
      <c r="D122" s="48"/>
      <c r="E122" s="48"/>
      <c r="F122" s="1"/>
      <c r="G122" s="1"/>
    </row>
    <row r="123" spans="1:7" ht="15.75" customHeight="1">
      <c r="A123" s="47"/>
      <c r="B123" s="47"/>
      <c r="C123" s="48"/>
      <c r="D123" s="48"/>
      <c r="E123" s="48"/>
      <c r="F123" s="1"/>
      <c r="G123" s="1"/>
    </row>
    <row r="124" spans="1:7" ht="15.75" customHeight="1">
      <c r="A124" s="47"/>
      <c r="B124" s="47"/>
      <c r="C124" s="48"/>
      <c r="D124" s="48"/>
      <c r="E124" s="48"/>
      <c r="F124" s="1"/>
      <c r="G124" s="1"/>
    </row>
    <row r="125" spans="1:7" ht="15.75" customHeight="1">
      <c r="A125" s="47"/>
      <c r="B125" s="47"/>
      <c r="C125" s="48"/>
      <c r="D125" s="48"/>
      <c r="E125" s="48"/>
      <c r="F125" s="1"/>
      <c r="G125" s="1"/>
    </row>
    <row r="126" spans="1:7" ht="15.75" customHeight="1">
      <c r="A126" s="47"/>
      <c r="B126" s="47"/>
      <c r="C126" s="48"/>
      <c r="D126" s="48"/>
      <c r="E126" s="48"/>
      <c r="F126" s="1"/>
      <c r="G126" s="1"/>
    </row>
    <row r="127" spans="1:7" ht="15.75" customHeight="1">
      <c r="A127" s="47"/>
      <c r="B127" s="47"/>
      <c r="C127" s="48"/>
      <c r="D127" s="48"/>
      <c r="E127" s="48"/>
      <c r="F127" s="1"/>
      <c r="G127" s="1"/>
    </row>
    <row r="128" spans="1:7" ht="15.75" customHeight="1">
      <c r="A128" s="47"/>
      <c r="B128" s="47"/>
      <c r="C128" s="48"/>
      <c r="D128" s="48"/>
      <c r="E128" s="48"/>
      <c r="F128" s="1"/>
      <c r="G128" s="1"/>
    </row>
    <row r="129" spans="1:7" ht="15.75" customHeight="1">
      <c r="A129" s="47"/>
      <c r="B129" s="47"/>
      <c r="C129" s="48"/>
      <c r="D129" s="48"/>
      <c r="E129" s="48"/>
      <c r="F129" s="1"/>
      <c r="G129" s="1"/>
    </row>
    <row r="130" spans="1:7" ht="15.75" customHeight="1">
      <c r="A130" s="47"/>
      <c r="B130" s="47"/>
      <c r="C130" s="48"/>
      <c r="D130" s="48"/>
      <c r="E130" s="48"/>
      <c r="F130" s="1"/>
      <c r="G130" s="1"/>
    </row>
    <row r="131" spans="1:7" ht="15.75" customHeight="1">
      <c r="A131" s="47"/>
      <c r="B131" s="47"/>
      <c r="C131" s="48"/>
      <c r="D131" s="48"/>
      <c r="E131" s="48"/>
      <c r="F131" s="1"/>
      <c r="G131" s="1"/>
    </row>
    <row r="132" spans="1:7" ht="15.75" customHeight="1">
      <c r="A132" s="47"/>
      <c r="B132" s="47"/>
      <c r="C132" s="48"/>
      <c r="D132" s="48"/>
      <c r="E132" s="48"/>
      <c r="F132" s="1"/>
      <c r="G132" s="1"/>
    </row>
    <row r="133" spans="1:7" ht="15.75" customHeight="1">
      <c r="A133" s="47"/>
      <c r="B133" s="47"/>
      <c r="C133" s="48"/>
      <c r="D133" s="48"/>
      <c r="E133" s="48"/>
      <c r="F133" s="1"/>
      <c r="G133" s="1"/>
    </row>
    <row r="134" spans="1:7" ht="15.75" customHeight="1">
      <c r="A134" s="47"/>
      <c r="B134" s="47"/>
      <c r="C134" s="48"/>
      <c r="D134" s="48"/>
      <c r="E134" s="48"/>
      <c r="F134" s="1"/>
      <c r="G134" s="1"/>
    </row>
    <row r="135" spans="1:7" ht="15.75" customHeight="1">
      <c r="A135" s="47"/>
      <c r="B135" s="47"/>
      <c r="C135" s="48"/>
      <c r="D135" s="48"/>
      <c r="E135" s="48"/>
      <c r="F135" s="1"/>
      <c r="G135" s="1"/>
    </row>
    <row r="136" spans="1:7" ht="15.75" customHeight="1">
      <c r="A136" s="47"/>
      <c r="B136" s="47"/>
      <c r="C136" s="48"/>
      <c r="D136" s="48"/>
      <c r="E136" s="48"/>
      <c r="F136" s="1"/>
      <c r="G136" s="1"/>
    </row>
    <row r="137" spans="1:7" ht="15.75" customHeight="1">
      <c r="A137" s="47"/>
      <c r="B137" s="47"/>
      <c r="C137" s="48"/>
      <c r="D137" s="48"/>
      <c r="E137" s="48"/>
      <c r="F137" s="1"/>
      <c r="G137" s="1"/>
    </row>
    <row r="138" spans="1:7" ht="15.75" customHeight="1">
      <c r="A138" s="47"/>
      <c r="B138" s="47"/>
      <c r="C138" s="48"/>
      <c r="D138" s="48"/>
      <c r="E138" s="48"/>
      <c r="F138" s="1"/>
      <c r="G138" s="1"/>
    </row>
    <row r="139" spans="1:7" ht="15.75" customHeight="1">
      <c r="A139" s="47"/>
      <c r="B139" s="47"/>
      <c r="C139" s="48"/>
      <c r="D139" s="48"/>
      <c r="E139" s="48"/>
      <c r="F139" s="1"/>
      <c r="G139" s="1"/>
    </row>
    <row r="140" spans="1:7" ht="15.75" customHeight="1">
      <c r="A140" s="47"/>
      <c r="B140" s="47"/>
      <c r="C140" s="48"/>
      <c r="D140" s="48"/>
      <c r="E140" s="48"/>
      <c r="F140" s="1"/>
      <c r="G140" s="1"/>
    </row>
    <row r="141" spans="1:7" ht="15.75" customHeight="1">
      <c r="A141" s="47"/>
      <c r="B141" s="47"/>
      <c r="C141" s="48"/>
      <c r="D141" s="48"/>
      <c r="E141" s="48"/>
      <c r="F141" s="1"/>
      <c r="G141" s="1"/>
    </row>
    <row r="142" spans="1:7" ht="15.75" customHeight="1">
      <c r="A142" s="47"/>
      <c r="B142" s="47"/>
      <c r="C142" s="48"/>
      <c r="D142" s="48"/>
      <c r="E142" s="48"/>
      <c r="F142" s="1"/>
      <c r="G142" s="1"/>
    </row>
    <row r="143" spans="1:7" ht="15.75" customHeight="1">
      <c r="A143" s="47"/>
      <c r="B143" s="47"/>
      <c r="C143" s="48"/>
      <c r="D143" s="48"/>
      <c r="E143" s="48"/>
      <c r="F143" s="1"/>
      <c r="G143" s="1"/>
    </row>
    <row r="144" spans="1:7" ht="15.75" customHeight="1">
      <c r="A144" s="47"/>
      <c r="B144" s="47"/>
      <c r="C144" s="48"/>
      <c r="D144" s="48"/>
      <c r="E144" s="48"/>
      <c r="F144" s="1"/>
      <c r="G144" s="1"/>
    </row>
    <row r="145" spans="1:7" ht="15.75" customHeight="1">
      <c r="A145" s="47"/>
      <c r="B145" s="47"/>
      <c r="C145" s="48"/>
      <c r="D145" s="48"/>
      <c r="E145" s="48"/>
      <c r="F145" s="1"/>
      <c r="G145" s="1"/>
    </row>
    <row r="146" spans="1:7" ht="15.75" customHeight="1">
      <c r="A146" s="47"/>
      <c r="B146" s="47"/>
      <c r="C146" s="48"/>
      <c r="D146" s="48"/>
      <c r="E146" s="48"/>
      <c r="F146" s="1"/>
      <c r="G146" s="1"/>
    </row>
    <row r="147" spans="1:7" ht="15.75" customHeight="1">
      <c r="A147" s="47"/>
      <c r="B147" s="47"/>
      <c r="C147" s="48"/>
      <c r="D147" s="48"/>
      <c r="E147" s="48"/>
      <c r="F147" s="1"/>
      <c r="G147" s="1"/>
    </row>
    <row r="148" spans="1:7" ht="15.75" customHeight="1">
      <c r="A148" s="47"/>
      <c r="B148" s="47"/>
      <c r="C148" s="48"/>
      <c r="D148" s="48"/>
      <c r="E148" s="48"/>
      <c r="F148" s="1"/>
      <c r="G148" s="1"/>
    </row>
    <row r="149" spans="1:7" ht="15.75" customHeight="1">
      <c r="A149" s="47"/>
      <c r="B149" s="47"/>
      <c r="C149" s="48"/>
      <c r="D149" s="48"/>
      <c r="E149" s="48"/>
      <c r="F149" s="1"/>
      <c r="G149" s="1"/>
    </row>
    <row r="150" spans="1:7" ht="15.75" customHeight="1">
      <c r="A150" s="47"/>
      <c r="B150" s="47"/>
      <c r="C150" s="48"/>
      <c r="D150" s="48"/>
      <c r="E150" s="48"/>
      <c r="F150" s="1"/>
      <c r="G150" s="1"/>
    </row>
    <row r="151" spans="1:7" ht="15.75" customHeight="1">
      <c r="A151" s="47"/>
      <c r="B151" s="47"/>
      <c r="C151" s="48"/>
      <c r="D151" s="48"/>
      <c r="E151" s="48"/>
      <c r="F151" s="1"/>
      <c r="G151" s="1"/>
    </row>
    <row r="152" spans="1:7" ht="15.75" customHeight="1">
      <c r="A152" s="47"/>
      <c r="B152" s="47"/>
      <c r="C152" s="48"/>
      <c r="D152" s="48"/>
      <c r="E152" s="48"/>
      <c r="F152" s="1"/>
      <c r="G152" s="1"/>
    </row>
    <row r="153" spans="1:7" ht="15.75" customHeight="1">
      <c r="A153" s="47"/>
      <c r="B153" s="47"/>
      <c r="C153" s="48"/>
      <c r="D153" s="48"/>
      <c r="E153" s="48"/>
      <c r="F153" s="1"/>
      <c r="G153" s="1"/>
    </row>
    <row r="154" spans="1:7" ht="15.75" customHeight="1">
      <c r="A154" s="47"/>
      <c r="B154" s="47"/>
      <c r="C154" s="48"/>
      <c r="D154" s="48"/>
      <c r="E154" s="48"/>
      <c r="F154" s="1"/>
      <c r="G154" s="1"/>
    </row>
    <row r="155" spans="1:7" ht="15.75" customHeight="1">
      <c r="A155" s="47"/>
      <c r="B155" s="47"/>
      <c r="C155" s="48"/>
      <c r="D155" s="48"/>
      <c r="E155" s="48"/>
      <c r="F155" s="1"/>
      <c r="G155" s="1"/>
    </row>
    <row r="156" spans="1:7" ht="15.75" customHeight="1">
      <c r="A156" s="47"/>
      <c r="B156" s="47"/>
      <c r="C156" s="48"/>
      <c r="D156" s="48"/>
      <c r="E156" s="48"/>
      <c r="F156" s="1"/>
      <c r="G156" s="1"/>
    </row>
    <row r="157" spans="1:7" ht="15.75" customHeight="1">
      <c r="A157" s="47"/>
      <c r="B157" s="47"/>
      <c r="C157" s="48"/>
      <c r="D157" s="48"/>
      <c r="E157" s="48"/>
      <c r="F157" s="1"/>
      <c r="G157" s="1"/>
    </row>
    <row r="158" spans="1:7" ht="15.75" customHeight="1">
      <c r="A158" s="47"/>
      <c r="B158" s="47"/>
      <c r="C158" s="48"/>
      <c r="D158" s="48"/>
      <c r="E158" s="48"/>
      <c r="F158" s="1"/>
      <c r="G158" s="1"/>
    </row>
    <row r="159" spans="1:7" ht="15.75" customHeight="1">
      <c r="A159" s="47"/>
      <c r="B159" s="47"/>
      <c r="C159" s="48"/>
      <c r="D159" s="48"/>
      <c r="E159" s="48"/>
      <c r="F159" s="1"/>
      <c r="G159" s="1"/>
    </row>
    <row r="160" spans="1:7" ht="15.75" customHeight="1">
      <c r="A160" s="47"/>
      <c r="B160" s="47"/>
      <c r="C160" s="48"/>
      <c r="D160" s="48"/>
      <c r="E160" s="48"/>
      <c r="F160" s="1"/>
      <c r="G160" s="1"/>
    </row>
    <row r="161" spans="1:7" ht="15.75" customHeight="1">
      <c r="A161" s="47"/>
      <c r="B161" s="47"/>
      <c r="C161" s="48"/>
      <c r="D161" s="48"/>
      <c r="E161" s="48"/>
      <c r="F161" s="1"/>
      <c r="G161" s="1"/>
    </row>
    <row r="162" spans="1:7" ht="15.75" customHeight="1">
      <c r="A162" s="47"/>
      <c r="B162" s="47"/>
      <c r="C162" s="48"/>
      <c r="D162" s="48"/>
      <c r="E162" s="48"/>
      <c r="F162" s="1"/>
      <c r="G162" s="1"/>
    </row>
    <row r="163" spans="1:7" ht="15.75" customHeight="1">
      <c r="A163" s="47"/>
      <c r="B163" s="47"/>
      <c r="C163" s="48"/>
      <c r="D163" s="48"/>
      <c r="E163" s="48"/>
      <c r="F163" s="1"/>
      <c r="G163" s="1"/>
    </row>
    <row r="164" spans="1:7" ht="15.75" customHeight="1">
      <c r="A164" s="47"/>
      <c r="B164" s="47"/>
      <c r="C164" s="48"/>
      <c r="D164" s="48"/>
      <c r="E164" s="48"/>
      <c r="F164" s="1"/>
      <c r="G164" s="1"/>
    </row>
    <row r="165" spans="1:7" ht="15.75" customHeight="1">
      <c r="A165" s="47"/>
      <c r="B165" s="47"/>
      <c r="C165" s="48"/>
      <c r="D165" s="48"/>
      <c r="E165" s="48"/>
      <c r="F165" s="1"/>
      <c r="G165" s="1"/>
    </row>
    <row r="166" spans="1:7" ht="15.75" customHeight="1">
      <c r="A166" s="47"/>
      <c r="B166" s="47"/>
      <c r="C166" s="48"/>
      <c r="D166" s="48"/>
      <c r="E166" s="48"/>
      <c r="F166" s="1"/>
      <c r="G166" s="1"/>
    </row>
    <row r="167" spans="1:7" ht="15.75" customHeight="1">
      <c r="A167" s="47"/>
      <c r="B167" s="47"/>
      <c r="C167" s="48"/>
      <c r="D167" s="48"/>
      <c r="E167" s="48"/>
      <c r="F167" s="1"/>
      <c r="G167" s="1"/>
    </row>
    <row r="168" spans="1:7" ht="15.75" customHeight="1">
      <c r="A168" s="47"/>
      <c r="B168" s="47"/>
      <c r="C168" s="48"/>
      <c r="D168" s="48"/>
      <c r="E168" s="48"/>
      <c r="F168" s="1"/>
      <c r="G168" s="1"/>
    </row>
    <row r="169" spans="1:7" ht="15.75" customHeight="1">
      <c r="A169" s="47"/>
      <c r="B169" s="47"/>
      <c r="C169" s="48"/>
      <c r="D169" s="48"/>
      <c r="E169" s="48"/>
      <c r="F169" s="1"/>
      <c r="G169" s="1"/>
    </row>
    <row r="170" spans="1:7" ht="15.75" customHeight="1">
      <c r="A170" s="47"/>
      <c r="B170" s="47"/>
      <c r="C170" s="48"/>
      <c r="D170" s="48"/>
      <c r="E170" s="48"/>
      <c r="F170" s="1"/>
      <c r="G170" s="1"/>
    </row>
    <row r="171" spans="1:7" ht="15.75" customHeight="1">
      <c r="A171" s="47"/>
      <c r="B171" s="47"/>
      <c r="C171" s="48"/>
      <c r="D171" s="48"/>
      <c r="E171" s="48"/>
      <c r="F171" s="1"/>
      <c r="G171" s="1"/>
    </row>
    <row r="172" spans="1:7" ht="15.75" customHeight="1">
      <c r="A172" s="47"/>
      <c r="B172" s="47"/>
      <c r="C172" s="48"/>
      <c r="D172" s="48"/>
      <c r="E172" s="48"/>
      <c r="F172" s="1"/>
      <c r="G172" s="1"/>
    </row>
    <row r="173" spans="1:7" ht="15.75" customHeight="1">
      <c r="A173" s="47"/>
      <c r="B173" s="47"/>
      <c r="C173" s="48"/>
      <c r="D173" s="48"/>
      <c r="E173" s="48"/>
      <c r="F173" s="1"/>
      <c r="G173" s="1"/>
    </row>
    <row r="174" spans="1:7" ht="15.75" customHeight="1">
      <c r="A174" s="47"/>
      <c r="B174" s="47"/>
      <c r="C174" s="48"/>
      <c r="D174" s="48"/>
      <c r="E174" s="48"/>
      <c r="F174" s="1"/>
      <c r="G174" s="1"/>
    </row>
    <row r="175" spans="1:7" ht="15.75" customHeight="1">
      <c r="A175" s="47"/>
      <c r="B175" s="47"/>
      <c r="C175" s="48"/>
      <c r="D175" s="48"/>
      <c r="E175" s="48"/>
      <c r="F175" s="1"/>
      <c r="G175" s="1"/>
    </row>
    <row r="176" spans="1:7" ht="15.75" customHeight="1">
      <c r="A176" s="47"/>
      <c r="B176" s="47"/>
      <c r="C176" s="48"/>
      <c r="D176" s="48"/>
      <c r="E176" s="48"/>
      <c r="F176" s="1"/>
      <c r="G176" s="1"/>
    </row>
    <row r="177" spans="1:7" ht="15.75" customHeight="1">
      <c r="A177" s="47"/>
      <c r="B177" s="47"/>
      <c r="C177" s="48"/>
      <c r="D177" s="48"/>
      <c r="E177" s="48"/>
      <c r="F177" s="1"/>
      <c r="G177" s="1"/>
    </row>
    <row r="178" spans="1:7" ht="15.75" customHeight="1">
      <c r="A178" s="47"/>
      <c r="B178" s="47"/>
      <c r="C178" s="48"/>
      <c r="D178" s="48"/>
      <c r="E178" s="48"/>
      <c r="F178" s="1"/>
      <c r="G178" s="1"/>
    </row>
    <row r="179" spans="1:7" ht="15.75" customHeight="1">
      <c r="A179" s="47"/>
      <c r="B179" s="47"/>
      <c r="C179" s="48"/>
      <c r="D179" s="48"/>
      <c r="E179" s="48"/>
      <c r="F179" s="1"/>
      <c r="G179" s="1"/>
    </row>
    <row r="180" spans="1:7" ht="15.75" customHeight="1">
      <c r="A180" s="47"/>
      <c r="B180" s="47"/>
      <c r="C180" s="48"/>
      <c r="D180" s="48"/>
      <c r="E180" s="48"/>
      <c r="F180" s="1"/>
      <c r="G180" s="1"/>
    </row>
    <row r="181" spans="1:7" ht="15.75" customHeight="1">
      <c r="A181" s="47"/>
      <c r="B181" s="47"/>
      <c r="C181" s="48"/>
      <c r="D181" s="48"/>
      <c r="E181" s="48"/>
      <c r="F181" s="1"/>
      <c r="G181" s="1"/>
    </row>
    <row r="182" spans="1:7" ht="15.75" customHeight="1">
      <c r="A182" s="47"/>
      <c r="B182" s="47"/>
      <c r="C182" s="48"/>
      <c r="D182" s="48"/>
      <c r="E182" s="48"/>
      <c r="F182" s="1"/>
      <c r="G182" s="1"/>
    </row>
    <row r="183" spans="1:7" ht="15.75" customHeight="1">
      <c r="A183" s="47"/>
      <c r="B183" s="47"/>
      <c r="C183" s="48"/>
      <c r="D183" s="48"/>
      <c r="E183" s="48"/>
      <c r="F183" s="1"/>
      <c r="G183" s="1"/>
    </row>
    <row r="184" spans="1:7" ht="15.75" customHeight="1">
      <c r="A184" s="47"/>
      <c r="B184" s="47"/>
      <c r="C184" s="48"/>
      <c r="D184" s="48"/>
      <c r="E184" s="48"/>
      <c r="F184" s="1"/>
      <c r="G184" s="1"/>
    </row>
    <row r="185" spans="1:7" ht="15.75" customHeight="1">
      <c r="A185" s="47"/>
      <c r="B185" s="47"/>
      <c r="C185" s="48"/>
      <c r="D185" s="48"/>
      <c r="E185" s="48"/>
      <c r="F185" s="1"/>
      <c r="G185" s="1"/>
    </row>
    <row r="186" spans="1:7" ht="15.75" customHeight="1">
      <c r="A186" s="47"/>
      <c r="B186" s="47"/>
      <c r="C186" s="48"/>
      <c r="D186" s="48"/>
      <c r="E186" s="48"/>
      <c r="F186" s="1"/>
      <c r="G186" s="1"/>
    </row>
    <row r="187" spans="1:7" ht="15.75" customHeight="1">
      <c r="A187" s="47"/>
      <c r="B187" s="47"/>
      <c r="C187" s="48"/>
      <c r="D187" s="48"/>
      <c r="E187" s="48"/>
      <c r="F187" s="1"/>
      <c r="G187" s="1"/>
    </row>
    <row r="188" spans="1:7" ht="15.75" customHeight="1">
      <c r="A188" s="47"/>
      <c r="B188" s="47"/>
      <c r="C188" s="48"/>
      <c r="D188" s="48"/>
      <c r="E188" s="48"/>
      <c r="F188" s="1"/>
      <c r="G188" s="1"/>
    </row>
    <row r="189" spans="1:7" ht="15.75" customHeight="1">
      <c r="A189" s="47"/>
      <c r="B189" s="47"/>
      <c r="C189" s="48"/>
      <c r="D189" s="48"/>
      <c r="E189" s="48"/>
      <c r="F189" s="1"/>
      <c r="G189" s="1"/>
    </row>
    <row r="190" spans="1:7" ht="15.75" customHeight="1">
      <c r="A190" s="47"/>
      <c r="B190" s="47"/>
      <c r="C190" s="48"/>
      <c r="D190" s="48"/>
      <c r="E190" s="48"/>
      <c r="F190" s="1"/>
      <c r="G190" s="1"/>
    </row>
    <row r="191" spans="1:7" ht="15.75" customHeight="1">
      <c r="A191" s="47"/>
      <c r="B191" s="47"/>
      <c r="C191" s="48"/>
      <c r="D191" s="48"/>
      <c r="E191" s="48"/>
      <c r="F191" s="1"/>
      <c r="G191" s="1"/>
    </row>
    <row r="192" spans="1:7" ht="15.75" customHeight="1">
      <c r="A192" s="47"/>
      <c r="B192" s="47"/>
      <c r="C192" s="48"/>
      <c r="D192" s="48"/>
      <c r="E192" s="48"/>
      <c r="F192" s="1"/>
      <c r="G192" s="1"/>
    </row>
    <row r="193" spans="1:7" ht="15.75" customHeight="1">
      <c r="A193" s="47"/>
      <c r="B193" s="47"/>
      <c r="C193" s="48"/>
      <c r="D193" s="48"/>
      <c r="E193" s="48"/>
      <c r="F193" s="1"/>
      <c r="G193" s="1"/>
    </row>
    <row r="194" spans="1:7" ht="15.75" customHeight="1">
      <c r="A194" s="47"/>
      <c r="B194" s="47"/>
      <c r="C194" s="48"/>
      <c r="D194" s="48"/>
      <c r="E194" s="48"/>
      <c r="F194" s="1"/>
      <c r="G194" s="1"/>
    </row>
    <row r="195" spans="1:7" ht="15.75" customHeight="1">
      <c r="A195" s="47"/>
      <c r="B195" s="47"/>
      <c r="C195" s="48"/>
      <c r="D195" s="48"/>
      <c r="E195" s="48"/>
      <c r="F195" s="1"/>
      <c r="G195" s="1"/>
    </row>
    <row r="196" spans="1:7" ht="15.75" customHeight="1">
      <c r="A196" s="47"/>
      <c r="B196" s="47"/>
      <c r="C196" s="48"/>
      <c r="D196" s="48"/>
      <c r="E196" s="48"/>
      <c r="F196" s="1"/>
      <c r="G196" s="1"/>
    </row>
    <row r="197" spans="1:7" ht="15.75" customHeight="1">
      <c r="A197" s="47"/>
      <c r="B197" s="47"/>
      <c r="C197" s="48"/>
      <c r="D197" s="48"/>
      <c r="E197" s="48"/>
      <c r="F197" s="1"/>
      <c r="G197" s="1"/>
    </row>
    <row r="198" spans="1:7" ht="15.75" customHeight="1">
      <c r="A198" s="47"/>
      <c r="B198" s="47"/>
      <c r="C198" s="48"/>
      <c r="D198" s="48"/>
      <c r="E198" s="48"/>
      <c r="F198" s="1"/>
      <c r="G198" s="1"/>
    </row>
    <row r="199" spans="1:7" ht="15.75" customHeight="1">
      <c r="A199" s="47"/>
      <c r="B199" s="47"/>
      <c r="C199" s="48"/>
      <c r="D199" s="48"/>
      <c r="E199" s="48"/>
      <c r="F199" s="1"/>
      <c r="G199" s="1"/>
    </row>
    <row r="200" spans="1:7" ht="15.75" customHeight="1">
      <c r="A200" s="47"/>
      <c r="B200" s="47"/>
      <c r="C200" s="48"/>
      <c r="D200" s="48"/>
      <c r="E200" s="48"/>
      <c r="F200" s="1"/>
      <c r="G200" s="1"/>
    </row>
    <row r="201" spans="1:7" ht="15.75" customHeight="1">
      <c r="A201" s="47"/>
      <c r="B201" s="47"/>
      <c r="C201" s="48"/>
      <c r="D201" s="48"/>
      <c r="E201" s="48"/>
      <c r="F201" s="1"/>
      <c r="G201" s="1"/>
    </row>
    <row r="202" spans="1:7" ht="15.75" customHeight="1">
      <c r="A202" s="47"/>
      <c r="B202" s="47"/>
      <c r="C202" s="48"/>
      <c r="D202" s="48"/>
      <c r="E202" s="48"/>
      <c r="F202" s="1"/>
      <c r="G202" s="1"/>
    </row>
    <row r="203" spans="1:7" ht="15.75" customHeight="1">
      <c r="A203" s="47"/>
      <c r="B203" s="47"/>
      <c r="C203" s="48"/>
      <c r="D203" s="48"/>
      <c r="E203" s="48"/>
      <c r="F203" s="1"/>
      <c r="G203" s="1"/>
    </row>
    <row r="204" spans="1:7" ht="15.75" customHeight="1">
      <c r="A204" s="47"/>
      <c r="B204" s="47"/>
      <c r="C204" s="48"/>
      <c r="D204" s="48"/>
      <c r="E204" s="48"/>
      <c r="F204" s="1"/>
      <c r="G204" s="1"/>
    </row>
    <row r="205" spans="1:7" ht="15.75" customHeight="1">
      <c r="A205" s="47"/>
      <c r="B205" s="47"/>
      <c r="C205" s="48"/>
      <c r="D205" s="48"/>
      <c r="E205" s="48"/>
      <c r="F205" s="1"/>
      <c r="G205" s="1"/>
    </row>
    <row r="206" spans="1:7" ht="15.75" customHeight="1">
      <c r="A206" s="47"/>
      <c r="B206" s="47"/>
      <c r="C206" s="48"/>
      <c r="D206" s="48"/>
      <c r="E206" s="48"/>
      <c r="F206" s="1"/>
      <c r="G206" s="1"/>
    </row>
    <row r="207" spans="1:7" ht="15.75" customHeight="1">
      <c r="A207" s="47"/>
      <c r="B207" s="47"/>
      <c r="C207" s="48"/>
      <c r="D207" s="48"/>
      <c r="E207" s="48"/>
      <c r="F207" s="1"/>
      <c r="G207" s="1"/>
    </row>
    <row r="208" spans="1:7" ht="15.75" customHeight="1">
      <c r="A208" s="47"/>
      <c r="B208" s="47"/>
      <c r="C208" s="48"/>
      <c r="D208" s="48"/>
      <c r="E208" s="48"/>
      <c r="F208" s="1"/>
      <c r="G208" s="1"/>
    </row>
    <row r="209" spans="1:7" ht="15.75" customHeight="1">
      <c r="A209" s="47"/>
      <c r="B209" s="47"/>
      <c r="C209" s="48"/>
      <c r="D209" s="48"/>
      <c r="E209" s="48"/>
      <c r="F209" s="1"/>
      <c r="G209" s="1"/>
    </row>
    <row r="210" spans="1:7" ht="15.75" customHeight="1">
      <c r="A210" s="47"/>
      <c r="B210" s="47"/>
      <c r="C210" s="48"/>
      <c r="D210" s="48"/>
      <c r="E210" s="48"/>
      <c r="F210" s="1"/>
      <c r="G210" s="1"/>
    </row>
    <row r="211" spans="1:7" ht="15.75" customHeight="1">
      <c r="A211" s="47"/>
      <c r="B211" s="47"/>
      <c r="C211" s="48"/>
      <c r="D211" s="48"/>
      <c r="E211" s="48"/>
      <c r="F211" s="1"/>
      <c r="G211" s="1"/>
    </row>
    <row r="212" spans="1:7" ht="15.75" customHeight="1">
      <c r="A212" s="47"/>
      <c r="B212" s="47"/>
      <c r="C212" s="48"/>
      <c r="D212" s="48"/>
      <c r="E212" s="48"/>
      <c r="F212" s="1"/>
      <c r="G212" s="1"/>
    </row>
    <row r="213" spans="1:7" ht="15.75" customHeight="1">
      <c r="A213" s="47"/>
      <c r="B213" s="47"/>
      <c r="C213" s="48"/>
      <c r="D213" s="48"/>
      <c r="E213" s="48"/>
      <c r="F213" s="1"/>
      <c r="G213" s="1"/>
    </row>
    <row r="214" spans="1:7" ht="15.75" customHeight="1">
      <c r="A214" s="47"/>
      <c r="B214" s="47"/>
      <c r="C214" s="48"/>
      <c r="D214" s="48"/>
      <c r="E214" s="48"/>
      <c r="F214" s="1"/>
      <c r="G214" s="1"/>
    </row>
    <row r="215" spans="1:7" ht="15.75" customHeight="1">
      <c r="A215" s="47"/>
      <c r="B215" s="47"/>
      <c r="C215" s="48"/>
      <c r="D215" s="48"/>
      <c r="E215" s="48"/>
      <c r="F215" s="1"/>
      <c r="G215" s="1"/>
    </row>
    <row r="216" spans="1:7" ht="15.75" customHeight="1">
      <c r="A216" s="47"/>
      <c r="B216" s="47"/>
      <c r="C216" s="48"/>
      <c r="D216" s="48"/>
      <c r="E216" s="48"/>
      <c r="F216" s="1"/>
      <c r="G216" s="1"/>
    </row>
    <row r="217" spans="1:7" ht="15.75" customHeight="1">
      <c r="A217" s="47"/>
      <c r="B217" s="47"/>
      <c r="C217" s="48"/>
      <c r="D217" s="48"/>
      <c r="E217" s="48"/>
      <c r="F217" s="1"/>
      <c r="G217" s="1"/>
    </row>
    <row r="218" spans="1:7" ht="15.75" customHeight="1">
      <c r="A218" s="47"/>
      <c r="B218" s="47"/>
      <c r="C218" s="48"/>
      <c r="D218" s="48"/>
      <c r="E218" s="48"/>
      <c r="F218" s="1"/>
      <c r="G218" s="1"/>
    </row>
    <row r="219" spans="1:7" ht="15.75" customHeight="1">
      <c r="A219" s="47"/>
      <c r="B219" s="47"/>
      <c r="C219" s="48"/>
      <c r="D219" s="48"/>
      <c r="E219" s="48"/>
      <c r="F219" s="1"/>
      <c r="G219" s="1"/>
    </row>
    <row r="220" spans="1:7" ht="15.75" customHeight="1">
      <c r="A220" s="47"/>
      <c r="B220" s="47"/>
      <c r="C220" s="48"/>
      <c r="D220" s="48"/>
      <c r="E220" s="48"/>
      <c r="F220" s="1"/>
      <c r="G220" s="1"/>
    </row>
    <row r="221" spans="1:7" ht="15.75" customHeight="1">
      <c r="A221" s="47"/>
      <c r="B221" s="47"/>
      <c r="C221" s="48"/>
      <c r="D221" s="48"/>
      <c r="E221" s="48"/>
      <c r="F221" s="1"/>
      <c r="G221" s="1"/>
    </row>
    <row r="222" spans="1:7" ht="15.75" customHeight="1">
      <c r="A222" s="47"/>
      <c r="B222" s="47"/>
      <c r="C222" s="48"/>
      <c r="D222" s="48"/>
      <c r="E222" s="48"/>
      <c r="F222" s="1"/>
      <c r="G222" s="1"/>
    </row>
    <row r="223" spans="1:7" ht="15.75" customHeight="1">
      <c r="A223" s="47"/>
      <c r="B223" s="47"/>
      <c r="C223" s="48"/>
      <c r="D223" s="48"/>
      <c r="E223" s="48"/>
      <c r="F223" s="1"/>
      <c r="G223" s="1"/>
    </row>
    <row r="224" spans="1:7" ht="15.75" customHeight="1">
      <c r="A224" s="47"/>
      <c r="B224" s="47"/>
      <c r="C224" s="48"/>
      <c r="D224" s="48"/>
      <c r="E224" s="48"/>
      <c r="F224" s="1"/>
      <c r="G224" s="1"/>
    </row>
    <row r="225" spans="1:7" ht="15.75" customHeight="1">
      <c r="A225" s="47"/>
      <c r="B225" s="47"/>
      <c r="C225" s="48"/>
      <c r="D225" s="48"/>
      <c r="E225" s="48"/>
      <c r="F225" s="1"/>
      <c r="G225" s="1"/>
    </row>
    <row r="226" spans="1:7" ht="15.75" customHeight="1">
      <c r="A226" s="47"/>
      <c r="B226" s="47"/>
      <c r="C226" s="48"/>
      <c r="D226" s="48"/>
      <c r="E226" s="48"/>
      <c r="F226" s="1"/>
      <c r="G226" s="1"/>
    </row>
    <row r="227" spans="1:7" ht="15.75" customHeight="1">
      <c r="A227" s="47"/>
      <c r="B227" s="47"/>
      <c r="C227" s="48"/>
      <c r="D227" s="48"/>
      <c r="E227" s="48"/>
      <c r="F227" s="1"/>
      <c r="G227" s="1"/>
    </row>
    <row r="228" spans="1:7" ht="15.75" customHeight="1">
      <c r="A228" s="47"/>
      <c r="B228" s="47"/>
      <c r="C228" s="48"/>
      <c r="D228" s="48"/>
      <c r="E228" s="48"/>
      <c r="F228" s="1"/>
      <c r="G228" s="1"/>
    </row>
    <row r="229" spans="1:7" ht="15.75" customHeight="1">
      <c r="A229" s="47"/>
      <c r="B229" s="47"/>
      <c r="C229" s="48"/>
      <c r="D229" s="48"/>
      <c r="E229" s="48"/>
      <c r="F229" s="1"/>
      <c r="G229" s="1"/>
    </row>
    <row r="230" spans="1:7" ht="15.75" customHeight="1">
      <c r="A230" s="47"/>
      <c r="B230" s="47"/>
      <c r="C230" s="48"/>
      <c r="D230" s="48"/>
      <c r="E230" s="48"/>
      <c r="F230" s="1"/>
      <c r="G230" s="1"/>
    </row>
    <row r="231" spans="1:7" ht="15.75" customHeight="1">
      <c r="A231" s="47"/>
      <c r="B231" s="47"/>
      <c r="C231" s="48"/>
      <c r="D231" s="48"/>
      <c r="E231" s="48"/>
      <c r="F231" s="1"/>
      <c r="G231" s="1"/>
    </row>
    <row r="232" spans="1:7" ht="15.75" customHeight="1">
      <c r="A232" s="47"/>
      <c r="B232" s="47"/>
      <c r="C232" s="48"/>
      <c r="D232" s="48"/>
      <c r="E232" s="48"/>
      <c r="F232" s="1"/>
      <c r="G232" s="1"/>
    </row>
    <row r="233" spans="1:7" ht="15.75" customHeight="1">
      <c r="A233" s="47"/>
      <c r="B233" s="47"/>
      <c r="C233" s="48"/>
      <c r="D233" s="48"/>
      <c r="E233" s="48"/>
      <c r="F233" s="1"/>
      <c r="G233" s="1"/>
    </row>
    <row r="234" spans="1:7" ht="15.75" customHeight="1">
      <c r="A234" s="47"/>
      <c r="B234" s="47"/>
      <c r="C234" s="48"/>
      <c r="D234" s="48"/>
      <c r="E234" s="48"/>
      <c r="F234" s="1"/>
      <c r="G234" s="1"/>
    </row>
    <row r="235" spans="1:7" ht="15.75" customHeight="1">
      <c r="A235" s="47"/>
      <c r="B235" s="47"/>
      <c r="C235" s="48"/>
      <c r="D235" s="48"/>
      <c r="E235" s="48"/>
      <c r="F235" s="1"/>
      <c r="G235" s="1"/>
    </row>
    <row r="236" spans="1:7" ht="15.75" customHeight="1">
      <c r="A236" s="47"/>
      <c r="B236" s="47"/>
      <c r="C236" s="48"/>
      <c r="D236" s="48"/>
      <c r="E236" s="48"/>
      <c r="F236" s="1"/>
      <c r="G236" s="1"/>
    </row>
    <row r="237" spans="1:7" ht="15.75" customHeight="1">
      <c r="A237" s="47"/>
      <c r="B237" s="47"/>
      <c r="C237" s="48"/>
      <c r="D237" s="48"/>
      <c r="E237" s="48"/>
      <c r="F237" s="1"/>
      <c r="G237" s="1"/>
    </row>
    <row r="238" spans="1:7" ht="15.75" customHeight="1">
      <c r="A238" s="47"/>
      <c r="B238" s="47"/>
      <c r="C238" s="48"/>
      <c r="D238" s="48"/>
      <c r="E238" s="48"/>
      <c r="F238" s="1"/>
      <c r="G238" s="1"/>
    </row>
    <row r="239" spans="1:7" ht="15.75" customHeight="1">
      <c r="A239" s="47"/>
      <c r="B239" s="47"/>
      <c r="C239" s="48"/>
      <c r="D239" s="48"/>
      <c r="E239" s="48"/>
      <c r="F239" s="1"/>
      <c r="G239" s="1"/>
    </row>
    <row r="240" spans="1:7" ht="15.75" customHeight="1">
      <c r="A240" s="47"/>
      <c r="B240" s="47"/>
      <c r="C240" s="48"/>
      <c r="D240" s="48"/>
      <c r="E240" s="48"/>
      <c r="F240" s="1"/>
      <c r="G240" s="1"/>
    </row>
    <row r="241" spans="1:7" ht="15.75" customHeight="1">
      <c r="A241" s="47"/>
      <c r="B241" s="47"/>
      <c r="C241" s="48"/>
      <c r="D241" s="48"/>
      <c r="E241" s="48"/>
      <c r="F241" s="1"/>
      <c r="G241" s="1"/>
    </row>
    <row r="242" spans="1:7" ht="15.75" customHeight="1">
      <c r="A242" s="47"/>
      <c r="B242" s="47"/>
      <c r="C242" s="48"/>
      <c r="D242" s="48"/>
      <c r="E242" s="48"/>
      <c r="F242" s="1"/>
      <c r="G242" s="1"/>
    </row>
    <row r="243" spans="1:7" ht="15.75" customHeight="1">
      <c r="A243" s="47"/>
      <c r="B243" s="47"/>
      <c r="C243" s="48"/>
      <c r="D243" s="48"/>
      <c r="E243" s="48"/>
      <c r="F243" s="1"/>
      <c r="G243" s="1"/>
    </row>
    <row r="244" spans="1:7" ht="15.75" customHeight="1">
      <c r="A244" s="47"/>
      <c r="B244" s="47"/>
      <c r="C244" s="48"/>
      <c r="D244" s="48"/>
      <c r="E244" s="48"/>
      <c r="F244" s="1"/>
      <c r="G244" s="1"/>
    </row>
    <row r="245" spans="1:7" ht="15.75" customHeight="1">
      <c r="A245" s="47"/>
      <c r="B245" s="47"/>
      <c r="C245" s="48"/>
      <c r="D245" s="48"/>
      <c r="E245" s="48"/>
      <c r="F245" s="1"/>
      <c r="G245" s="1"/>
    </row>
    <row r="246" spans="1:7" ht="15.75" customHeight="1">
      <c r="A246" s="47"/>
      <c r="B246" s="47"/>
      <c r="C246" s="48"/>
      <c r="D246" s="48"/>
      <c r="E246" s="48"/>
      <c r="F246" s="1"/>
      <c r="G246" s="1"/>
    </row>
    <row r="247" spans="1:7" ht="15.75" customHeight="1">
      <c r="A247" s="47"/>
      <c r="B247" s="47"/>
      <c r="C247" s="48"/>
      <c r="D247" s="48"/>
      <c r="E247" s="48"/>
      <c r="F247" s="1"/>
      <c r="G247" s="1"/>
    </row>
    <row r="248" spans="1:7" ht="15.75" customHeight="1">
      <c r="A248" s="47"/>
      <c r="B248" s="47"/>
      <c r="C248" s="48"/>
      <c r="D248" s="48"/>
      <c r="E248" s="48"/>
      <c r="F248" s="1"/>
      <c r="G248" s="1"/>
    </row>
    <row r="249" spans="1:7" ht="15.75" customHeight="1">
      <c r="A249" s="47"/>
      <c r="B249" s="47"/>
      <c r="C249" s="48"/>
      <c r="D249" s="48"/>
      <c r="E249" s="48"/>
      <c r="F249" s="1"/>
      <c r="G249" s="1"/>
    </row>
    <row r="250" spans="1:7" ht="15.75" customHeight="1">
      <c r="A250" s="47"/>
      <c r="B250" s="47"/>
      <c r="C250" s="48"/>
      <c r="D250" s="48"/>
      <c r="E250" s="48"/>
      <c r="F250" s="1"/>
      <c r="G250" s="1"/>
    </row>
    <row r="251" spans="1:7" ht="15.75" customHeight="1">
      <c r="A251" s="47"/>
      <c r="B251" s="47"/>
      <c r="C251" s="48"/>
      <c r="D251" s="48"/>
      <c r="E251" s="48"/>
      <c r="F251" s="1"/>
      <c r="G251" s="1"/>
    </row>
    <row r="252" spans="1:7" ht="15.75" customHeight="1">
      <c r="A252" s="47"/>
      <c r="B252" s="47"/>
      <c r="C252" s="48"/>
      <c r="D252" s="48"/>
      <c r="E252" s="48"/>
      <c r="F252" s="1"/>
      <c r="G252" s="1"/>
    </row>
    <row r="253" spans="1:7" ht="15.75" customHeight="1">
      <c r="A253" s="47"/>
      <c r="B253" s="47"/>
      <c r="C253" s="48"/>
      <c r="D253" s="48"/>
      <c r="E253" s="48"/>
      <c r="F253" s="1"/>
      <c r="G253" s="1"/>
    </row>
    <row r="254" spans="1:7" ht="15.75" customHeight="1">
      <c r="A254" s="47"/>
      <c r="B254" s="47"/>
      <c r="C254" s="48"/>
      <c r="D254" s="48"/>
      <c r="E254" s="48"/>
      <c r="F254" s="1"/>
      <c r="G254" s="1"/>
    </row>
    <row r="255" spans="1:7" ht="15.75" customHeight="1">
      <c r="A255" s="47"/>
      <c r="B255" s="47"/>
      <c r="C255" s="48"/>
      <c r="D255" s="48"/>
      <c r="E255" s="48"/>
      <c r="F255" s="1"/>
      <c r="G255" s="1"/>
    </row>
    <row r="256" spans="1:7" ht="15.75" customHeight="1">
      <c r="A256" s="47"/>
      <c r="B256" s="47"/>
      <c r="C256" s="48"/>
      <c r="D256" s="48"/>
      <c r="E256" s="48"/>
      <c r="F256" s="1"/>
      <c r="G256" s="1"/>
    </row>
    <row r="257" spans="1:7" ht="15.75" customHeight="1">
      <c r="A257" s="47"/>
      <c r="B257" s="47"/>
      <c r="C257" s="48"/>
      <c r="D257" s="48"/>
      <c r="E257" s="48"/>
      <c r="F257" s="1"/>
      <c r="G257" s="1"/>
    </row>
    <row r="258" spans="1:7" ht="15.75" customHeight="1">
      <c r="A258" s="47"/>
      <c r="B258" s="47"/>
      <c r="C258" s="48"/>
      <c r="D258" s="48"/>
      <c r="E258" s="48"/>
      <c r="F258" s="1"/>
      <c r="G258" s="1"/>
    </row>
    <row r="259" spans="1:7" ht="15.75" customHeight="1">
      <c r="A259" s="47"/>
      <c r="B259" s="47"/>
      <c r="C259" s="48"/>
      <c r="D259" s="48"/>
      <c r="E259" s="48"/>
      <c r="F259" s="1"/>
      <c r="G259" s="1"/>
    </row>
    <row r="260" spans="1:7" ht="15.75" customHeight="1">
      <c r="A260" s="47"/>
      <c r="B260" s="47"/>
      <c r="C260" s="48"/>
      <c r="D260" s="48"/>
      <c r="E260" s="48"/>
      <c r="F260" s="1"/>
      <c r="G260" s="1"/>
    </row>
    <row r="261" spans="1:7" ht="15.75" customHeight="1">
      <c r="A261" s="47"/>
      <c r="B261" s="47"/>
      <c r="C261" s="48"/>
      <c r="D261" s="48"/>
      <c r="E261" s="48"/>
      <c r="F261" s="1"/>
      <c r="G261" s="1"/>
    </row>
    <row r="262" spans="1:7" ht="15.75" customHeight="1">
      <c r="A262" s="47"/>
      <c r="B262" s="47"/>
      <c r="C262" s="48"/>
      <c r="D262" s="48"/>
      <c r="E262" s="48"/>
      <c r="F262" s="1"/>
      <c r="G262" s="1"/>
    </row>
    <row r="263" spans="1:7" ht="15.75" customHeight="1">
      <c r="A263" s="47"/>
      <c r="B263" s="47"/>
      <c r="C263" s="48"/>
      <c r="D263" s="48"/>
      <c r="E263" s="48"/>
      <c r="F263" s="1"/>
      <c r="G263" s="1"/>
    </row>
    <row r="264" spans="1:7" ht="15.75" customHeight="1">
      <c r="A264" s="47"/>
      <c r="B264" s="47"/>
      <c r="C264" s="48"/>
      <c r="D264" s="48"/>
      <c r="E264" s="48"/>
      <c r="F264" s="1"/>
      <c r="G264" s="1"/>
    </row>
    <row r="265" spans="1:7" ht="15.75" customHeight="1">
      <c r="A265" s="47"/>
      <c r="B265" s="47"/>
      <c r="C265" s="48"/>
      <c r="D265" s="48"/>
      <c r="E265" s="48"/>
      <c r="F265" s="1"/>
      <c r="G265" s="1"/>
    </row>
    <row r="266" spans="1:7" ht="15.75" customHeight="1">
      <c r="A266" s="47"/>
      <c r="B266" s="47"/>
      <c r="C266" s="48"/>
      <c r="D266" s="48"/>
      <c r="E266" s="48"/>
      <c r="F266" s="1"/>
      <c r="G266" s="1"/>
    </row>
    <row r="267" spans="1:7" ht="15.75" customHeight="1">
      <c r="A267" s="47"/>
      <c r="B267" s="47"/>
      <c r="C267" s="48"/>
      <c r="D267" s="48"/>
      <c r="E267" s="48"/>
      <c r="F267" s="1"/>
      <c r="G267" s="1"/>
    </row>
    <row r="268" spans="1:7" ht="15.75" customHeight="1">
      <c r="A268" s="47"/>
      <c r="B268" s="47"/>
      <c r="C268" s="48"/>
      <c r="D268" s="48"/>
      <c r="E268" s="48"/>
      <c r="F268" s="1"/>
      <c r="G268" s="1"/>
    </row>
    <row r="269" spans="1:7" ht="15.75" customHeight="1">
      <c r="A269" s="47"/>
      <c r="B269" s="47"/>
      <c r="C269" s="48"/>
      <c r="D269" s="48"/>
      <c r="E269" s="48"/>
      <c r="F269" s="1"/>
      <c r="G269" s="1"/>
    </row>
    <row r="270" spans="1:7" ht="15.75" customHeight="1">
      <c r="A270" s="47"/>
      <c r="B270" s="47"/>
      <c r="C270" s="48"/>
      <c r="D270" s="48"/>
      <c r="E270" s="48"/>
      <c r="F270" s="1"/>
      <c r="G270" s="1"/>
    </row>
    <row r="271" spans="1:7" ht="15.75" customHeight="1">
      <c r="A271" s="47"/>
      <c r="B271" s="47"/>
      <c r="C271" s="48"/>
      <c r="D271" s="48"/>
      <c r="E271" s="48"/>
      <c r="F271" s="1"/>
      <c r="G271" s="1"/>
    </row>
    <row r="272" spans="1:7" ht="15.75" customHeight="1">
      <c r="A272" s="47"/>
      <c r="B272" s="47"/>
      <c r="C272" s="48"/>
      <c r="D272" s="48"/>
      <c r="E272" s="48"/>
      <c r="F272" s="1"/>
      <c r="G272" s="1"/>
    </row>
    <row r="273" spans="1:7" ht="15.75" customHeight="1">
      <c r="A273" s="47"/>
      <c r="B273" s="47"/>
      <c r="C273" s="48"/>
      <c r="D273" s="48"/>
      <c r="E273" s="48"/>
      <c r="F273" s="1"/>
      <c r="G273" s="1"/>
    </row>
    <row r="274" spans="1:7" ht="15.75" customHeight="1">
      <c r="A274" s="47"/>
      <c r="B274" s="47"/>
      <c r="C274" s="48"/>
      <c r="D274" s="48"/>
      <c r="E274" s="48"/>
      <c r="F274" s="1"/>
      <c r="G274" s="1"/>
    </row>
    <row r="275" spans="1:7" ht="15.75" customHeight="1">
      <c r="A275" s="47"/>
      <c r="B275" s="47"/>
      <c r="C275" s="48"/>
      <c r="D275" s="48"/>
      <c r="E275" s="48"/>
      <c r="F275" s="1"/>
      <c r="G275" s="1"/>
    </row>
    <row r="276" spans="1:7" ht="15.75" customHeight="1">
      <c r="A276" s="47"/>
      <c r="B276" s="47"/>
      <c r="C276" s="48"/>
      <c r="D276" s="48"/>
      <c r="E276" s="48"/>
      <c r="F276" s="1"/>
      <c r="G276" s="1"/>
    </row>
    <row r="277" spans="1:7" ht="15.75" customHeight="1">
      <c r="A277" s="47"/>
      <c r="B277" s="47"/>
      <c r="C277" s="48"/>
      <c r="D277" s="48"/>
      <c r="E277" s="48"/>
      <c r="F277" s="1"/>
      <c r="G277" s="1"/>
    </row>
    <row r="278" spans="1:7" ht="15.75" customHeight="1">
      <c r="A278" s="47"/>
      <c r="B278" s="47"/>
      <c r="C278" s="48"/>
      <c r="D278" s="48"/>
      <c r="E278" s="48"/>
      <c r="F278" s="1"/>
      <c r="G278" s="1"/>
    </row>
    <row r="279" spans="1:7" ht="15.75" customHeight="1">
      <c r="A279" s="47"/>
      <c r="B279" s="47"/>
      <c r="C279" s="48"/>
      <c r="D279" s="48"/>
      <c r="E279" s="48"/>
      <c r="F279" s="1"/>
      <c r="G279" s="1"/>
    </row>
    <row r="280" spans="1:7" ht="15.75" customHeight="1">
      <c r="A280" s="47"/>
      <c r="B280" s="47"/>
      <c r="C280" s="48"/>
      <c r="D280" s="48"/>
      <c r="E280" s="48"/>
      <c r="F280" s="1"/>
      <c r="G280" s="1"/>
    </row>
    <row r="281" spans="1:7" ht="15.75" customHeight="1">
      <c r="A281" s="47"/>
      <c r="B281" s="47"/>
      <c r="C281" s="48"/>
      <c r="D281" s="48"/>
      <c r="E281" s="48"/>
      <c r="F281" s="1"/>
      <c r="G281" s="1"/>
    </row>
    <row r="282" spans="1:7" ht="15.75" customHeight="1">
      <c r="A282" s="47"/>
      <c r="B282" s="47"/>
      <c r="C282" s="48"/>
      <c r="D282" s="48"/>
      <c r="E282" s="48"/>
      <c r="F282" s="1"/>
      <c r="G282" s="1"/>
    </row>
    <row r="283" spans="1:7" ht="15.75" customHeight="1">
      <c r="A283" s="47"/>
      <c r="B283" s="47"/>
      <c r="C283" s="48"/>
      <c r="D283" s="48"/>
      <c r="E283" s="48"/>
      <c r="F283" s="1"/>
      <c r="G283" s="1"/>
    </row>
    <row r="284" spans="1:7" ht="15.75" customHeight="1">
      <c r="A284" s="47"/>
      <c r="B284" s="47"/>
      <c r="C284" s="48"/>
      <c r="D284" s="48"/>
      <c r="E284" s="48"/>
      <c r="F284" s="1"/>
      <c r="G284" s="1"/>
    </row>
    <row r="285" spans="1:7" ht="15.75" customHeight="1">
      <c r="A285" s="47"/>
      <c r="B285" s="47"/>
      <c r="C285" s="48"/>
      <c r="D285" s="48"/>
      <c r="E285" s="48"/>
      <c r="F285" s="1"/>
      <c r="G285" s="1"/>
    </row>
    <row r="286" spans="1:7" ht="15.75" customHeight="1">
      <c r="A286" s="47"/>
      <c r="B286" s="47"/>
      <c r="C286" s="48"/>
      <c r="D286" s="48"/>
      <c r="E286" s="48"/>
      <c r="F286" s="1"/>
      <c r="G286" s="1"/>
    </row>
    <row r="287" spans="1:7" ht="15.75" customHeight="1">
      <c r="A287" s="47"/>
      <c r="B287" s="47"/>
      <c r="C287" s="48"/>
      <c r="D287" s="48"/>
      <c r="E287" s="48"/>
      <c r="F287" s="1"/>
      <c r="G287" s="1"/>
    </row>
    <row r="288" spans="1:7" ht="15.75" customHeight="1">
      <c r="A288" s="47"/>
      <c r="B288" s="47"/>
      <c r="C288" s="48"/>
      <c r="D288" s="48"/>
      <c r="E288" s="48"/>
      <c r="F288" s="1"/>
      <c r="G288" s="1"/>
    </row>
    <row r="289" spans="1:7" ht="15.75" customHeight="1">
      <c r="A289" s="47"/>
      <c r="B289" s="47"/>
      <c r="C289" s="48"/>
      <c r="D289" s="48"/>
      <c r="E289" s="48"/>
      <c r="F289" s="1"/>
      <c r="G289" s="1"/>
    </row>
    <row r="290" spans="1:7" ht="15.75" customHeight="1">
      <c r="A290" s="47"/>
      <c r="B290" s="47"/>
      <c r="C290" s="48"/>
      <c r="D290" s="48"/>
      <c r="E290" s="48"/>
      <c r="F290" s="1"/>
      <c r="G290" s="1"/>
    </row>
    <row r="291" spans="1:7" ht="15.75" customHeight="1">
      <c r="A291" s="47"/>
      <c r="B291" s="47"/>
      <c r="C291" s="48"/>
      <c r="D291" s="48"/>
      <c r="E291" s="48"/>
      <c r="F291" s="1"/>
      <c r="G291" s="1"/>
    </row>
    <row r="292" spans="1:7" ht="15.75" customHeight="1">
      <c r="A292" s="47"/>
      <c r="B292" s="47"/>
      <c r="C292" s="48"/>
      <c r="D292" s="48"/>
      <c r="E292" s="48"/>
      <c r="F292" s="1"/>
      <c r="G292" s="1"/>
    </row>
    <row r="293" spans="1:7" ht="15.75" customHeight="1">
      <c r="A293" s="47"/>
      <c r="B293" s="47"/>
      <c r="C293" s="48"/>
      <c r="D293" s="48"/>
      <c r="E293" s="48"/>
      <c r="F293" s="1"/>
      <c r="G293" s="1"/>
    </row>
    <row r="294" spans="1:7" ht="15.75" customHeight="1">
      <c r="A294" s="47"/>
      <c r="B294" s="47"/>
      <c r="C294" s="48"/>
      <c r="D294" s="48"/>
      <c r="E294" s="48"/>
      <c r="F294" s="1"/>
      <c r="G294" s="1"/>
    </row>
    <row r="295" spans="1:7" ht="15.75" customHeight="1">
      <c r="A295" s="47"/>
      <c r="B295" s="47"/>
      <c r="C295" s="48"/>
      <c r="D295" s="48"/>
      <c r="E295" s="48"/>
      <c r="F295" s="1"/>
      <c r="G295" s="1"/>
    </row>
    <row r="296" spans="1:7" ht="15.75" customHeight="1">
      <c r="A296" s="47"/>
      <c r="B296" s="47"/>
      <c r="C296" s="48"/>
      <c r="D296" s="48"/>
      <c r="E296" s="48"/>
      <c r="F296" s="1"/>
      <c r="G296" s="1"/>
    </row>
    <row r="297" spans="1:7" ht="15.75" customHeight="1">
      <c r="A297" s="47"/>
      <c r="B297" s="47"/>
      <c r="C297" s="48"/>
      <c r="D297" s="48"/>
      <c r="E297" s="48"/>
      <c r="F297" s="1"/>
      <c r="G297" s="1"/>
    </row>
    <row r="298" spans="1:7" ht="15.75" customHeight="1">
      <c r="A298" s="47"/>
      <c r="B298" s="47"/>
      <c r="C298" s="48"/>
      <c r="D298" s="48"/>
      <c r="E298" s="48"/>
      <c r="F298" s="1"/>
      <c r="G298" s="1"/>
    </row>
    <row r="299" spans="1:7" ht="15.75" customHeight="1">
      <c r="A299" s="47"/>
      <c r="B299" s="47"/>
      <c r="C299" s="48"/>
      <c r="D299" s="48"/>
      <c r="E299" s="48"/>
      <c r="F299" s="1"/>
      <c r="G299" s="1"/>
    </row>
    <row r="300" spans="1:7" ht="15.75" customHeight="1">
      <c r="A300" s="47"/>
      <c r="B300" s="47"/>
      <c r="C300" s="48"/>
      <c r="D300" s="48"/>
      <c r="E300" s="48"/>
      <c r="F300" s="1"/>
      <c r="G300" s="1"/>
    </row>
    <row r="301" spans="1:7" ht="15.75" customHeight="1">
      <c r="A301" s="47"/>
      <c r="B301" s="47"/>
      <c r="C301" s="48"/>
      <c r="D301" s="48"/>
      <c r="E301" s="48"/>
      <c r="F301" s="1"/>
      <c r="G301" s="1"/>
    </row>
    <row r="302" spans="1:7" ht="15.75" customHeight="1">
      <c r="A302" s="47"/>
      <c r="B302" s="47"/>
      <c r="C302" s="48"/>
      <c r="D302" s="48"/>
      <c r="E302" s="48"/>
      <c r="F302" s="1"/>
      <c r="G302" s="1"/>
    </row>
    <row r="303" spans="1:7" ht="15.75" customHeight="1">
      <c r="A303" s="47"/>
      <c r="B303" s="47"/>
      <c r="C303" s="48"/>
      <c r="D303" s="48"/>
      <c r="E303" s="48"/>
      <c r="F303" s="1"/>
      <c r="G303" s="1"/>
    </row>
    <row r="304" spans="1:7" ht="15.75" customHeight="1">
      <c r="A304" s="47"/>
      <c r="B304" s="47"/>
      <c r="C304" s="48"/>
      <c r="D304" s="48"/>
      <c r="E304" s="48"/>
      <c r="F304" s="1"/>
      <c r="G304" s="1"/>
    </row>
    <row r="305" spans="1:7" ht="15.75" customHeight="1">
      <c r="A305" s="47"/>
      <c r="B305" s="47"/>
      <c r="C305" s="48"/>
      <c r="D305" s="48"/>
      <c r="E305" s="48"/>
      <c r="F305" s="1"/>
      <c r="G305" s="1"/>
    </row>
    <row r="306" spans="1:7" ht="15.75" customHeight="1">
      <c r="A306" s="47"/>
      <c r="B306" s="47"/>
      <c r="C306" s="48"/>
      <c r="D306" s="48"/>
      <c r="E306" s="48"/>
      <c r="F306" s="1"/>
      <c r="G306" s="1"/>
    </row>
    <row r="307" spans="1:7" ht="15.75" customHeight="1"/>
    <row r="308" spans="1:7" ht="15.75" customHeight="1"/>
    <row r="309" spans="1:7" ht="15.75" customHeight="1"/>
    <row r="310" spans="1:7" ht="15.75" customHeight="1"/>
    <row r="311" spans="1:7" ht="15.75" customHeight="1"/>
    <row r="312" spans="1:7" ht="15.75" customHeight="1"/>
    <row r="313" spans="1:7" ht="15.75" customHeight="1"/>
    <row r="314" spans="1:7" ht="15.75" customHeight="1"/>
    <row r="315" spans="1:7" ht="15.75" customHeight="1"/>
    <row r="316" spans="1:7" ht="15.75" customHeight="1"/>
    <row r="317" spans="1:7" ht="15.75" customHeight="1"/>
    <row r="318" spans="1:7" ht="15.75" customHeight="1"/>
    <row r="319" spans="1:7" ht="15.75" customHeight="1"/>
    <row r="320" spans="1:7"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06:G106"/>
    <mergeCell ref="A2:E2"/>
    <mergeCell ref="A4:E4"/>
    <mergeCell ref="A5:E5"/>
    <mergeCell ref="A6:E6"/>
    <mergeCell ref="A7:E7"/>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7" width="13.73046875" customWidth="1"/>
    <col min="8" max="8" width="8.265625" customWidth="1"/>
    <col min="9" max="9" width="9.1328125" customWidth="1"/>
    <col min="10" max="12" width="8" customWidth="1"/>
    <col min="13" max="13" width="13.73046875" customWidth="1"/>
    <col min="14" max="25" width="8" customWidth="1"/>
  </cols>
  <sheetData>
    <row r="1" spans="1:25" ht="14.25">
      <c r="A1" s="47"/>
      <c r="B1" s="47"/>
      <c r="C1" s="48"/>
      <c r="D1" s="48"/>
      <c r="E1" s="48"/>
      <c r="F1" s="1"/>
      <c r="G1" s="1"/>
      <c r="H1" s="1"/>
    </row>
    <row r="2" spans="1:25" ht="15.75" customHeight="1">
      <c r="A2" s="282" t="s">
        <v>5060</v>
      </c>
      <c r="B2" s="276"/>
      <c r="C2" s="276"/>
      <c r="D2" s="276"/>
      <c r="E2" s="276"/>
      <c r="F2" s="276"/>
      <c r="G2" s="276"/>
      <c r="H2" s="276"/>
      <c r="I2" s="276"/>
      <c r="J2" s="276"/>
      <c r="K2" s="276"/>
      <c r="L2" s="277"/>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17.25" customHeight="1">
      <c r="A4" s="293" t="s">
        <v>5061</v>
      </c>
      <c r="B4" s="276"/>
      <c r="C4" s="276"/>
      <c r="D4" s="276"/>
      <c r="E4" s="276"/>
      <c r="F4" s="276"/>
      <c r="G4" s="276"/>
      <c r="H4" s="276"/>
      <c r="I4" s="276"/>
      <c r="J4" s="276"/>
      <c r="K4" s="276"/>
      <c r="L4" s="277"/>
      <c r="M4" s="50"/>
      <c r="N4" s="50"/>
      <c r="O4" s="50"/>
      <c r="P4" s="50"/>
      <c r="Q4" s="50"/>
      <c r="R4" s="50"/>
      <c r="S4" s="50"/>
      <c r="T4" s="50"/>
      <c r="U4" s="50"/>
      <c r="V4" s="50"/>
      <c r="W4" s="50"/>
      <c r="X4" s="50"/>
      <c r="Y4" s="50"/>
    </row>
    <row r="5" spans="1:25" ht="16.5" customHeight="1">
      <c r="A5" s="293" t="s">
        <v>5062</v>
      </c>
      <c r="B5" s="276"/>
      <c r="C5" s="276"/>
      <c r="D5" s="276"/>
      <c r="E5" s="276"/>
      <c r="F5" s="276"/>
      <c r="G5" s="276"/>
      <c r="H5" s="276"/>
      <c r="I5" s="276"/>
      <c r="J5" s="276"/>
      <c r="K5" s="276"/>
      <c r="L5" s="277"/>
      <c r="M5" s="50"/>
      <c r="N5" s="50"/>
      <c r="O5" s="50"/>
      <c r="P5" s="50"/>
      <c r="Q5" s="50"/>
      <c r="R5" s="50"/>
      <c r="S5" s="50"/>
      <c r="T5" s="50"/>
      <c r="U5" s="50"/>
      <c r="V5" s="50"/>
      <c r="W5" s="50"/>
      <c r="X5" s="50"/>
      <c r="Y5" s="50"/>
    </row>
    <row r="6" spans="1:25" ht="17.25" customHeight="1">
      <c r="A6" s="307" t="s">
        <v>4144</v>
      </c>
      <c r="B6" s="276"/>
      <c r="C6" s="276"/>
      <c r="D6" s="276"/>
      <c r="E6" s="276"/>
      <c r="F6" s="276"/>
      <c r="G6" s="276"/>
      <c r="H6" s="276"/>
      <c r="I6" s="276"/>
      <c r="J6" s="276"/>
      <c r="K6" s="276"/>
      <c r="L6" s="277"/>
      <c r="M6" s="50"/>
      <c r="N6" s="50"/>
      <c r="O6" s="50"/>
      <c r="P6" s="50"/>
      <c r="Q6" s="50"/>
      <c r="R6" s="50"/>
      <c r="S6" s="50"/>
      <c r="T6" s="50"/>
      <c r="U6" s="50"/>
      <c r="V6" s="50"/>
      <c r="W6" s="50"/>
      <c r="X6" s="50"/>
      <c r="Y6" s="50"/>
    </row>
    <row r="7" spans="1:25" ht="17.25" customHeight="1">
      <c r="A7" s="293" t="s">
        <v>4145</v>
      </c>
      <c r="B7" s="276"/>
      <c r="C7" s="276"/>
      <c r="D7" s="276"/>
      <c r="E7" s="276"/>
      <c r="F7" s="276"/>
      <c r="G7" s="276"/>
      <c r="H7" s="276"/>
      <c r="I7" s="276"/>
      <c r="J7" s="276"/>
      <c r="K7" s="276"/>
      <c r="L7" s="277"/>
      <c r="M7" s="50"/>
      <c r="N7" s="50"/>
      <c r="O7" s="50"/>
      <c r="P7" s="50"/>
      <c r="Q7" s="50"/>
      <c r="R7" s="50"/>
      <c r="S7" s="50"/>
      <c r="T7" s="50"/>
      <c r="U7" s="50"/>
      <c r="V7" s="50"/>
      <c r="W7" s="50"/>
      <c r="X7" s="50"/>
      <c r="Y7" s="50"/>
    </row>
    <row r="8" spans="1:25" ht="17.25" customHeight="1">
      <c r="A8" s="293" t="s">
        <v>5063</v>
      </c>
      <c r="B8" s="276"/>
      <c r="C8" s="276"/>
      <c r="D8" s="276"/>
      <c r="E8" s="276"/>
      <c r="F8" s="276"/>
      <c r="G8" s="276"/>
      <c r="H8" s="276"/>
      <c r="I8" s="276"/>
      <c r="J8" s="276"/>
      <c r="K8" s="276"/>
      <c r="L8" s="277"/>
      <c r="M8" s="50"/>
      <c r="N8" s="50"/>
      <c r="O8" s="50"/>
      <c r="P8" s="50"/>
      <c r="Q8" s="50"/>
      <c r="R8" s="50"/>
      <c r="S8" s="50"/>
      <c r="T8" s="50"/>
      <c r="U8" s="50"/>
      <c r="V8" s="50"/>
      <c r="W8" s="50"/>
      <c r="X8" s="50"/>
      <c r="Y8" s="50"/>
    </row>
    <row r="9" spans="1:25" ht="28.5" customHeight="1">
      <c r="A9" s="293" t="s">
        <v>2605</v>
      </c>
      <c r="B9" s="276"/>
      <c r="C9" s="276"/>
      <c r="D9" s="276"/>
      <c r="E9" s="276"/>
      <c r="F9" s="276"/>
      <c r="G9" s="276"/>
      <c r="H9" s="276"/>
      <c r="I9" s="276"/>
      <c r="J9" s="276"/>
      <c r="K9" s="276"/>
      <c r="L9" s="277"/>
      <c r="M9" s="50"/>
      <c r="N9" s="50"/>
      <c r="O9" s="50"/>
      <c r="P9" s="50"/>
      <c r="Q9" s="50"/>
      <c r="R9" s="50"/>
      <c r="S9" s="50"/>
      <c r="T9" s="50"/>
      <c r="U9" s="50"/>
      <c r="V9" s="50"/>
      <c r="W9" s="50"/>
      <c r="X9" s="50"/>
      <c r="Y9" s="50"/>
    </row>
    <row r="10" spans="1:25" ht="97.5" customHeight="1">
      <c r="A10" s="303" t="s">
        <v>5064</v>
      </c>
      <c r="B10" s="276"/>
      <c r="C10" s="276"/>
      <c r="D10" s="276"/>
      <c r="E10" s="276"/>
      <c r="F10" s="276"/>
      <c r="G10" s="276"/>
      <c r="H10" s="276"/>
      <c r="I10" s="276"/>
      <c r="J10" s="276"/>
      <c r="K10" s="276"/>
      <c r="L10" s="277"/>
      <c r="M10" s="50"/>
      <c r="N10" s="50"/>
      <c r="O10" s="50"/>
      <c r="P10" s="50"/>
      <c r="Q10" s="50"/>
      <c r="R10" s="50"/>
      <c r="S10" s="50"/>
      <c r="T10" s="50"/>
      <c r="U10" s="50"/>
      <c r="V10" s="50"/>
      <c r="W10" s="50"/>
      <c r="X10" s="50"/>
      <c r="Y10" s="50"/>
    </row>
    <row r="11" spans="1:25" ht="14.25">
      <c r="A11" s="53"/>
      <c r="B11" s="53"/>
      <c r="C11" s="54"/>
      <c r="D11" s="54"/>
      <c r="E11" s="54"/>
      <c r="F11" s="53"/>
      <c r="G11" s="53"/>
      <c r="H11" s="53"/>
      <c r="I11" s="50"/>
      <c r="J11" s="50"/>
      <c r="K11" s="50"/>
      <c r="L11" s="50"/>
      <c r="M11" s="50"/>
      <c r="N11" s="50"/>
      <c r="O11" s="50"/>
      <c r="P11" s="50"/>
      <c r="Q11" s="50"/>
      <c r="R11" s="50"/>
      <c r="S11" s="50"/>
      <c r="T11" s="50"/>
      <c r="U11" s="50"/>
      <c r="V11" s="50"/>
      <c r="W11" s="50"/>
      <c r="X11" s="50"/>
      <c r="Y11" s="50"/>
    </row>
    <row r="12" spans="1:25" ht="61.5" customHeight="1">
      <c r="A12" s="113" t="s">
        <v>6</v>
      </c>
      <c r="B12" s="113" t="s">
        <v>748</v>
      </c>
      <c r="C12" s="113" t="s">
        <v>749</v>
      </c>
      <c r="D12" s="113" t="s">
        <v>750</v>
      </c>
      <c r="E12" s="113" t="s">
        <v>751</v>
      </c>
      <c r="F12" s="57" t="s">
        <v>7</v>
      </c>
      <c r="G12" s="113" t="s">
        <v>752</v>
      </c>
      <c r="H12" s="113" t="s">
        <v>753</v>
      </c>
      <c r="I12" s="113" t="s">
        <v>754</v>
      </c>
      <c r="J12" s="113" t="s">
        <v>5065</v>
      </c>
      <c r="K12" s="113" t="s">
        <v>756</v>
      </c>
      <c r="L12" s="114" t="s">
        <v>162</v>
      </c>
      <c r="M12" s="60" t="s">
        <v>163</v>
      </c>
      <c r="N12" s="50"/>
      <c r="O12" s="50"/>
      <c r="P12" s="50"/>
      <c r="Q12" s="50"/>
      <c r="R12" s="50"/>
      <c r="S12" s="50"/>
      <c r="T12" s="50"/>
      <c r="U12" s="50"/>
      <c r="V12" s="50"/>
      <c r="W12" s="50"/>
      <c r="X12" s="50"/>
      <c r="Y12" s="50"/>
    </row>
    <row r="13" spans="1:25" ht="38.25">
      <c r="A13" s="258" t="s">
        <v>77</v>
      </c>
      <c r="B13" s="258" t="s">
        <v>5066</v>
      </c>
      <c r="C13" s="265" t="s">
        <v>5067</v>
      </c>
      <c r="D13" s="258" t="s">
        <v>5068</v>
      </c>
      <c r="E13" s="258" t="s">
        <v>77</v>
      </c>
      <c r="F13" s="258" t="s">
        <v>51</v>
      </c>
      <c r="G13" s="258"/>
      <c r="H13" s="258">
        <v>2022</v>
      </c>
      <c r="I13" s="258">
        <v>2022</v>
      </c>
      <c r="J13" s="258">
        <v>25000</v>
      </c>
      <c r="K13" s="258">
        <v>200</v>
      </c>
      <c r="L13" s="258">
        <v>400</v>
      </c>
      <c r="M13" s="23" t="s">
        <v>77</v>
      </c>
    </row>
    <row r="14" spans="1:25" ht="14.25">
      <c r="A14" s="266"/>
      <c r="B14" s="266"/>
      <c r="C14" s="266"/>
      <c r="D14" s="266"/>
      <c r="E14" s="266"/>
      <c r="F14" s="267"/>
      <c r="G14" s="266"/>
      <c r="H14" s="266"/>
      <c r="I14" s="266"/>
      <c r="J14" s="266"/>
      <c r="K14" s="266"/>
      <c r="L14" s="268"/>
    </row>
    <row r="15" spans="1:25" ht="14.25">
      <c r="A15" s="119"/>
      <c r="B15" s="119"/>
      <c r="C15" s="119"/>
      <c r="D15" s="119"/>
      <c r="E15" s="119"/>
      <c r="F15" s="119"/>
      <c r="G15" s="119"/>
      <c r="H15" s="119"/>
      <c r="I15" s="119"/>
      <c r="J15" s="119"/>
      <c r="K15" s="119"/>
      <c r="L15" s="120"/>
    </row>
    <row r="16" spans="1:25" ht="14.25">
      <c r="A16" s="121" t="s">
        <v>768</v>
      </c>
      <c r="B16" s="121"/>
      <c r="C16" s="121"/>
      <c r="D16" s="121"/>
      <c r="E16" s="121"/>
      <c r="F16" s="121"/>
      <c r="G16" s="121"/>
      <c r="H16" s="121"/>
      <c r="I16" s="121"/>
      <c r="J16" s="121"/>
      <c r="K16" s="121"/>
      <c r="L16" s="122">
        <f>SUM(L13:L15)</f>
        <v>400</v>
      </c>
    </row>
    <row r="17" spans="1:25" ht="14.25">
      <c r="A17" s="54"/>
      <c r="B17" s="211"/>
      <c r="C17" s="211"/>
      <c r="D17" s="212"/>
      <c r="E17" s="212"/>
    </row>
    <row r="18" spans="1:25" ht="14.25">
      <c r="A18" s="47"/>
      <c r="B18" s="47"/>
      <c r="C18" s="48"/>
      <c r="D18" s="48"/>
      <c r="E18" s="48"/>
      <c r="F18" s="1"/>
      <c r="G18" s="1"/>
      <c r="H18" s="1"/>
    </row>
    <row r="19" spans="1:25" ht="14.25">
      <c r="A19" s="279" t="s">
        <v>726</v>
      </c>
      <c r="B19" s="280"/>
      <c r="C19" s="280"/>
      <c r="D19" s="280"/>
      <c r="E19" s="280"/>
      <c r="F19" s="280"/>
      <c r="G19" s="280"/>
      <c r="H19" s="281"/>
      <c r="I19" s="47"/>
      <c r="J19" s="47"/>
      <c r="K19" s="47"/>
      <c r="L19" s="47"/>
      <c r="M19" s="47"/>
      <c r="N19" s="47"/>
      <c r="O19" s="47"/>
      <c r="P19" s="47"/>
      <c r="Q19" s="47"/>
      <c r="R19" s="47"/>
      <c r="S19" s="47"/>
      <c r="T19" s="47"/>
      <c r="U19" s="47"/>
      <c r="V19" s="47"/>
      <c r="W19" s="47"/>
      <c r="X19" s="47"/>
      <c r="Y19" s="47"/>
    </row>
    <row r="20" spans="1:25" ht="14.25">
      <c r="A20" s="47"/>
      <c r="B20" s="47"/>
      <c r="C20" s="48"/>
      <c r="D20" s="48"/>
      <c r="E20" s="1"/>
      <c r="F20" s="1"/>
      <c r="G20" s="1"/>
      <c r="H20" s="1"/>
    </row>
    <row r="21" spans="1:25" ht="15.75" customHeight="1">
      <c r="A21" s="47"/>
      <c r="B21" s="47"/>
      <c r="C21" s="48"/>
      <c r="D21" s="48"/>
      <c r="E21" s="48"/>
      <c r="F21" s="1"/>
      <c r="G21" s="1"/>
      <c r="H21" s="1"/>
    </row>
    <row r="22" spans="1:25" ht="15.75" customHeight="1">
      <c r="A22" s="47"/>
      <c r="B22" s="47"/>
      <c r="C22" s="48"/>
      <c r="D22" s="48"/>
      <c r="E22" s="1"/>
      <c r="F22" s="1"/>
      <c r="G22" s="1"/>
      <c r="H22" s="1"/>
    </row>
    <row r="23" spans="1:25" ht="15.75" customHeight="1">
      <c r="A23" s="47"/>
      <c r="B23" s="47"/>
      <c r="C23" s="48"/>
      <c r="D23" s="48"/>
      <c r="E23" s="48"/>
      <c r="F23" s="1"/>
      <c r="G23" s="1"/>
      <c r="H23" s="1"/>
    </row>
    <row r="24" spans="1:25" ht="15.75" customHeight="1">
      <c r="A24" s="47"/>
      <c r="B24" s="47"/>
      <c r="C24" s="48"/>
      <c r="D24" s="48"/>
      <c r="E24" s="48"/>
      <c r="F24" s="1"/>
      <c r="G24" s="1"/>
      <c r="H24" s="1"/>
    </row>
    <row r="25" spans="1:25" ht="15.75" customHeight="1">
      <c r="A25" s="47"/>
      <c r="B25" s="47"/>
      <c r="C25" s="48"/>
      <c r="D25" s="48"/>
      <c r="E25" s="48"/>
      <c r="F25" s="1"/>
      <c r="G25" s="1"/>
      <c r="H25" s="1"/>
    </row>
    <row r="26" spans="1:25" ht="15.75" customHeight="1">
      <c r="A26" s="47"/>
      <c r="B26" s="47"/>
      <c r="C26" s="48"/>
      <c r="D26" s="48"/>
      <c r="E26" s="48"/>
      <c r="F26" s="1"/>
      <c r="G26" s="1"/>
      <c r="H26" s="1"/>
    </row>
    <row r="27" spans="1:25" ht="15.75" customHeight="1">
      <c r="A27" s="47"/>
      <c r="B27" s="47"/>
      <c r="C27" s="48"/>
      <c r="D27" s="48"/>
      <c r="E27" s="48"/>
      <c r="F27" s="1"/>
      <c r="G27" s="1"/>
      <c r="H27" s="1"/>
    </row>
    <row r="28" spans="1:25" ht="15.75" customHeight="1">
      <c r="A28" s="47"/>
      <c r="B28" s="47"/>
      <c r="C28" s="48"/>
      <c r="D28" s="48"/>
      <c r="E28" s="48"/>
      <c r="F28" s="1"/>
      <c r="G28" s="1"/>
      <c r="H28" s="1"/>
    </row>
    <row r="29" spans="1:25" ht="15.75" customHeight="1">
      <c r="A29" s="47"/>
      <c r="B29" s="47"/>
      <c r="C29" s="48"/>
      <c r="D29" s="48"/>
      <c r="E29" s="48"/>
      <c r="F29" s="1"/>
      <c r="G29" s="1"/>
      <c r="H29" s="1"/>
    </row>
    <row r="30" spans="1:25" ht="15.75" customHeight="1">
      <c r="A30" s="47"/>
      <c r="B30" s="47"/>
      <c r="C30" s="48"/>
      <c r="D30" s="48"/>
      <c r="E30" s="48"/>
      <c r="F30" s="1"/>
      <c r="G30" s="1"/>
      <c r="H30" s="1"/>
    </row>
    <row r="31" spans="1:25" ht="15.75" customHeight="1">
      <c r="A31" s="47"/>
      <c r="B31" s="47"/>
      <c r="C31" s="48"/>
      <c r="D31" s="48"/>
      <c r="E31" s="48"/>
      <c r="F31" s="1"/>
      <c r="G31" s="1"/>
      <c r="H31" s="1"/>
    </row>
    <row r="32" spans="1:25" ht="15.75" customHeight="1">
      <c r="A32" s="47"/>
      <c r="B32" s="47"/>
      <c r="C32" s="48"/>
      <c r="D32" s="48"/>
      <c r="E32" s="48"/>
      <c r="F32" s="1"/>
      <c r="G32" s="1"/>
      <c r="H32" s="1"/>
    </row>
    <row r="33" spans="1:8" ht="15.75" customHeight="1">
      <c r="A33" s="47"/>
      <c r="B33" s="47"/>
      <c r="C33" s="48"/>
      <c r="D33" s="48"/>
      <c r="E33" s="48"/>
      <c r="F33" s="1"/>
      <c r="G33" s="1"/>
      <c r="H33" s="1"/>
    </row>
    <row r="34" spans="1:8" ht="15.75" customHeight="1">
      <c r="A34" s="47"/>
      <c r="B34" s="47"/>
      <c r="C34" s="48"/>
      <c r="D34" s="48"/>
      <c r="E34" s="48"/>
      <c r="F34" s="1"/>
      <c r="G34" s="1"/>
      <c r="H34" s="1"/>
    </row>
    <row r="35" spans="1:8" ht="15.75" customHeight="1">
      <c r="A35" s="47"/>
      <c r="B35" s="47"/>
      <c r="C35" s="48"/>
      <c r="D35" s="48"/>
      <c r="E35" s="48"/>
      <c r="F35" s="1"/>
      <c r="G35" s="1"/>
      <c r="H35" s="1"/>
    </row>
    <row r="36" spans="1:8" ht="15.75" customHeight="1">
      <c r="A36" s="47"/>
      <c r="B36" s="47"/>
      <c r="C36" s="48"/>
      <c r="D36" s="48"/>
      <c r="E36" s="48"/>
      <c r="F36" s="1"/>
      <c r="G36" s="1"/>
      <c r="H36" s="1"/>
    </row>
    <row r="37" spans="1:8" ht="15.75" customHeight="1">
      <c r="A37" s="47"/>
      <c r="B37" s="47"/>
      <c r="C37" s="48"/>
      <c r="D37" s="48"/>
      <c r="E37" s="48"/>
      <c r="F37" s="1"/>
      <c r="G37" s="1"/>
      <c r="H37" s="1"/>
    </row>
    <row r="38" spans="1:8" ht="15.75" customHeight="1">
      <c r="A38" s="47"/>
      <c r="B38" s="47"/>
      <c r="C38" s="48"/>
      <c r="D38" s="48"/>
      <c r="E38" s="48"/>
      <c r="F38" s="1"/>
      <c r="G38" s="1"/>
      <c r="H38" s="1"/>
    </row>
    <row r="39" spans="1:8" ht="15.75" customHeight="1">
      <c r="A39" s="47"/>
      <c r="B39" s="47"/>
      <c r="C39" s="48"/>
      <c r="D39" s="48"/>
      <c r="E39" s="48"/>
      <c r="F39" s="1"/>
      <c r="G39" s="1"/>
      <c r="H39" s="1"/>
    </row>
    <row r="40" spans="1:8" ht="15.75" customHeight="1">
      <c r="A40" s="47"/>
      <c r="B40" s="47"/>
      <c r="C40" s="48"/>
      <c r="D40" s="48"/>
      <c r="E40" s="48"/>
      <c r="F40" s="1"/>
      <c r="G40" s="1"/>
      <c r="H40" s="1"/>
    </row>
    <row r="41" spans="1:8" ht="15.75" customHeight="1">
      <c r="A41" s="47"/>
      <c r="B41" s="47"/>
      <c r="C41" s="48"/>
      <c r="D41" s="48"/>
      <c r="E41" s="48"/>
      <c r="F41" s="1"/>
      <c r="G41" s="1"/>
      <c r="H41" s="1"/>
    </row>
    <row r="42" spans="1:8" ht="15.75" customHeight="1">
      <c r="A42" s="47"/>
      <c r="B42" s="47"/>
      <c r="C42" s="48"/>
      <c r="D42" s="48"/>
      <c r="E42" s="48"/>
      <c r="F42" s="1"/>
      <c r="G42" s="1"/>
      <c r="H42" s="1"/>
    </row>
    <row r="43" spans="1:8" ht="15.75" customHeight="1">
      <c r="A43" s="47"/>
      <c r="B43" s="47"/>
      <c r="C43" s="48"/>
      <c r="D43" s="48"/>
      <c r="E43" s="48"/>
      <c r="F43" s="1"/>
      <c r="G43" s="1"/>
      <c r="H43" s="1"/>
    </row>
    <row r="44" spans="1:8" ht="15.75" customHeight="1">
      <c r="A44" s="47"/>
      <c r="B44" s="47"/>
      <c r="C44" s="48"/>
      <c r="D44" s="48"/>
      <c r="E44" s="48"/>
      <c r="F44" s="1"/>
      <c r="G44" s="1"/>
      <c r="H44" s="1"/>
    </row>
    <row r="45" spans="1:8" ht="15.75" customHeight="1">
      <c r="A45" s="47"/>
      <c r="B45" s="47"/>
      <c r="C45" s="48"/>
      <c r="D45" s="48"/>
      <c r="E45" s="48"/>
      <c r="F45" s="1"/>
      <c r="G45" s="1"/>
      <c r="H45" s="1"/>
    </row>
    <row r="46" spans="1:8" ht="15.75" customHeight="1">
      <c r="A46" s="47"/>
      <c r="B46" s="47"/>
      <c r="C46" s="48"/>
      <c r="D46" s="48"/>
      <c r="E46" s="48"/>
      <c r="F46" s="1"/>
      <c r="G46" s="1"/>
      <c r="H46" s="1"/>
    </row>
    <row r="47" spans="1:8" ht="15.75" customHeight="1">
      <c r="A47" s="47"/>
      <c r="B47" s="47"/>
      <c r="C47" s="48"/>
      <c r="D47" s="48"/>
      <c r="E47" s="48"/>
      <c r="F47" s="1"/>
      <c r="G47" s="1"/>
      <c r="H47" s="1"/>
    </row>
    <row r="48" spans="1:8" ht="15.75" customHeight="1">
      <c r="A48" s="47"/>
      <c r="B48" s="47"/>
      <c r="C48" s="48"/>
      <c r="D48" s="48"/>
      <c r="E48" s="48"/>
      <c r="F48" s="1"/>
      <c r="G48" s="1"/>
      <c r="H48" s="1"/>
    </row>
    <row r="49" spans="1:8" ht="15.75" customHeight="1">
      <c r="A49" s="47"/>
      <c r="B49" s="47"/>
      <c r="C49" s="48"/>
      <c r="D49" s="48"/>
      <c r="E49" s="48"/>
      <c r="F49" s="1"/>
      <c r="G49" s="1"/>
      <c r="H49" s="1"/>
    </row>
    <row r="50" spans="1:8" ht="15.75" customHeight="1">
      <c r="A50" s="47"/>
      <c r="B50" s="47"/>
      <c r="C50" s="48"/>
      <c r="D50" s="48"/>
      <c r="E50" s="48"/>
      <c r="F50" s="1"/>
      <c r="G50" s="1"/>
      <c r="H50" s="1"/>
    </row>
    <row r="51" spans="1:8" ht="15.75" customHeight="1">
      <c r="A51" s="47"/>
      <c r="B51" s="47"/>
      <c r="C51" s="48"/>
      <c r="D51" s="48"/>
      <c r="E51" s="48"/>
      <c r="F51" s="1"/>
      <c r="G51" s="1"/>
      <c r="H51" s="1"/>
    </row>
    <row r="52" spans="1:8" ht="15.75" customHeight="1">
      <c r="A52" s="47"/>
      <c r="B52" s="47"/>
      <c r="C52" s="48"/>
      <c r="D52" s="48"/>
      <c r="E52" s="48"/>
      <c r="F52" s="1"/>
      <c r="G52" s="1"/>
      <c r="H52" s="1"/>
    </row>
    <row r="53" spans="1:8" ht="15.75" customHeight="1">
      <c r="A53" s="47"/>
      <c r="B53" s="47"/>
      <c r="C53" s="48"/>
      <c r="D53" s="48"/>
      <c r="E53" s="48"/>
      <c r="F53" s="1"/>
      <c r="G53" s="1"/>
      <c r="H53" s="1"/>
    </row>
    <row r="54" spans="1:8" ht="15.75" customHeight="1">
      <c r="A54" s="47"/>
      <c r="B54" s="47"/>
      <c r="C54" s="48"/>
      <c r="D54" s="48"/>
      <c r="E54" s="48"/>
      <c r="F54" s="1"/>
      <c r="G54" s="1"/>
      <c r="H54" s="1"/>
    </row>
    <row r="55" spans="1:8" ht="15.75" customHeight="1">
      <c r="A55" s="47"/>
      <c r="B55" s="47"/>
      <c r="C55" s="48"/>
      <c r="D55" s="48"/>
      <c r="E55" s="48"/>
      <c r="F55" s="1"/>
      <c r="G55" s="1"/>
      <c r="H55" s="1"/>
    </row>
    <row r="56" spans="1:8" ht="15.75" customHeight="1">
      <c r="A56" s="47"/>
      <c r="B56" s="47"/>
      <c r="C56" s="48"/>
      <c r="D56" s="48"/>
      <c r="E56" s="48"/>
      <c r="F56" s="1"/>
      <c r="G56" s="1"/>
      <c r="H56" s="1"/>
    </row>
    <row r="57" spans="1:8" ht="15.75" customHeight="1">
      <c r="A57" s="47"/>
      <c r="B57" s="47"/>
      <c r="C57" s="48"/>
      <c r="D57" s="48"/>
      <c r="E57" s="48"/>
      <c r="F57" s="1"/>
      <c r="G57" s="1"/>
      <c r="H57" s="1"/>
    </row>
    <row r="58" spans="1:8" ht="15.75" customHeight="1">
      <c r="A58" s="47"/>
      <c r="B58" s="47"/>
      <c r="C58" s="48"/>
      <c r="D58" s="48"/>
      <c r="E58" s="48"/>
      <c r="F58" s="1"/>
      <c r="G58" s="1"/>
      <c r="H58" s="1"/>
    </row>
    <row r="59" spans="1:8" ht="15.75" customHeight="1">
      <c r="A59" s="47"/>
      <c r="B59" s="47"/>
      <c r="C59" s="48"/>
      <c r="D59" s="48"/>
      <c r="E59" s="48"/>
      <c r="F59" s="1"/>
      <c r="G59" s="1"/>
      <c r="H59" s="1"/>
    </row>
    <row r="60" spans="1:8" ht="15.75" customHeight="1">
      <c r="A60" s="47"/>
      <c r="B60" s="47"/>
      <c r="C60" s="48"/>
      <c r="D60" s="48"/>
      <c r="E60" s="48"/>
      <c r="F60" s="1"/>
      <c r="G60" s="1"/>
      <c r="H60" s="1"/>
    </row>
    <row r="61" spans="1:8" ht="15.75" customHeight="1">
      <c r="A61" s="47"/>
      <c r="B61" s="47"/>
      <c r="C61" s="48"/>
      <c r="D61" s="48"/>
      <c r="E61" s="48"/>
      <c r="F61" s="1"/>
      <c r="G61" s="1"/>
      <c r="H61" s="1"/>
    </row>
    <row r="62" spans="1:8" ht="15.75" customHeight="1">
      <c r="A62" s="47"/>
      <c r="B62" s="47"/>
      <c r="C62" s="48"/>
      <c r="D62" s="48"/>
      <c r="E62" s="48"/>
      <c r="F62" s="1"/>
      <c r="G62" s="1"/>
      <c r="H62" s="1"/>
    </row>
    <row r="63" spans="1:8" ht="15.75" customHeight="1">
      <c r="A63" s="47"/>
      <c r="B63" s="47"/>
      <c r="C63" s="48"/>
      <c r="D63" s="48"/>
      <c r="E63" s="48"/>
      <c r="F63" s="1"/>
      <c r="G63" s="1"/>
      <c r="H63" s="1"/>
    </row>
    <row r="64" spans="1:8" ht="15.75" customHeight="1">
      <c r="A64" s="47"/>
      <c r="B64" s="47"/>
      <c r="C64" s="48"/>
      <c r="D64" s="48"/>
      <c r="E64" s="48"/>
      <c r="F64" s="1"/>
      <c r="G64" s="1"/>
      <c r="H64" s="1"/>
    </row>
    <row r="65" spans="1:8" ht="15.75" customHeight="1">
      <c r="A65" s="47"/>
      <c r="B65" s="47"/>
      <c r="C65" s="48"/>
      <c r="D65" s="48"/>
      <c r="E65" s="48"/>
      <c r="F65" s="1"/>
      <c r="G65" s="1"/>
      <c r="H65" s="1"/>
    </row>
    <row r="66" spans="1:8" ht="15.75" customHeight="1">
      <c r="A66" s="47"/>
      <c r="B66" s="47"/>
      <c r="C66" s="48"/>
      <c r="D66" s="48"/>
      <c r="E66" s="48"/>
      <c r="F66" s="1"/>
      <c r="G66" s="1"/>
      <c r="H66" s="1"/>
    </row>
    <row r="67" spans="1:8" ht="15.75" customHeight="1">
      <c r="A67" s="47"/>
      <c r="B67" s="47"/>
      <c r="C67" s="48"/>
      <c r="D67" s="48"/>
      <c r="E67" s="48"/>
      <c r="F67" s="1"/>
      <c r="G67" s="1"/>
      <c r="H67" s="1"/>
    </row>
    <row r="68" spans="1:8" ht="15.75" customHeight="1">
      <c r="A68" s="47"/>
      <c r="B68" s="47"/>
      <c r="C68" s="48"/>
      <c r="D68" s="48"/>
      <c r="E68" s="48"/>
      <c r="F68" s="1"/>
      <c r="G68" s="1"/>
      <c r="H68" s="1"/>
    </row>
    <row r="69" spans="1:8" ht="15.75" customHeight="1">
      <c r="A69" s="47"/>
      <c r="B69" s="47"/>
      <c r="C69" s="48"/>
      <c r="D69" s="48"/>
      <c r="E69" s="48"/>
      <c r="F69" s="1"/>
      <c r="G69" s="1"/>
      <c r="H69" s="1"/>
    </row>
    <row r="70" spans="1:8" ht="15.75" customHeight="1">
      <c r="A70" s="47"/>
      <c r="B70" s="47"/>
      <c r="C70" s="48"/>
      <c r="D70" s="48"/>
      <c r="E70" s="48"/>
      <c r="F70" s="1"/>
      <c r="G70" s="1"/>
      <c r="H70" s="1"/>
    </row>
    <row r="71" spans="1:8" ht="15.75" customHeight="1">
      <c r="A71" s="47"/>
      <c r="B71" s="47"/>
      <c r="C71" s="48"/>
      <c r="D71" s="48"/>
      <c r="E71" s="48"/>
      <c r="F71" s="1"/>
      <c r="G71" s="1"/>
      <c r="H71" s="1"/>
    </row>
    <row r="72" spans="1:8" ht="15.75" customHeight="1">
      <c r="A72" s="47"/>
      <c r="B72" s="47"/>
      <c r="C72" s="48"/>
      <c r="D72" s="48"/>
      <c r="E72" s="48"/>
      <c r="F72" s="1"/>
      <c r="G72" s="1"/>
      <c r="H72" s="1"/>
    </row>
    <row r="73" spans="1:8" ht="15.75" customHeight="1">
      <c r="A73" s="47"/>
      <c r="B73" s="47"/>
      <c r="C73" s="48"/>
      <c r="D73" s="48"/>
      <c r="E73" s="48"/>
      <c r="F73" s="1"/>
      <c r="G73" s="1"/>
      <c r="H73" s="1"/>
    </row>
    <row r="74" spans="1:8" ht="15.75" customHeight="1">
      <c r="A74" s="47"/>
      <c r="B74" s="47"/>
      <c r="C74" s="48"/>
      <c r="D74" s="48"/>
      <c r="E74" s="48"/>
      <c r="F74" s="1"/>
      <c r="G74" s="1"/>
      <c r="H74" s="1"/>
    </row>
    <row r="75" spans="1:8" ht="15.75" customHeight="1">
      <c r="A75" s="47"/>
      <c r="B75" s="47"/>
      <c r="C75" s="48"/>
      <c r="D75" s="48"/>
      <c r="E75" s="48"/>
      <c r="F75" s="1"/>
      <c r="G75" s="1"/>
      <c r="H75" s="1"/>
    </row>
    <row r="76" spans="1:8" ht="15.75" customHeight="1">
      <c r="A76" s="47"/>
      <c r="B76" s="47"/>
      <c r="C76" s="48"/>
      <c r="D76" s="48"/>
      <c r="E76" s="48"/>
      <c r="F76" s="1"/>
      <c r="G76" s="1"/>
      <c r="H76" s="1"/>
    </row>
    <row r="77" spans="1:8" ht="15.75" customHeight="1">
      <c r="A77" s="47"/>
      <c r="B77" s="47"/>
      <c r="C77" s="48"/>
      <c r="D77" s="48"/>
      <c r="E77" s="48"/>
      <c r="F77" s="1"/>
      <c r="G77" s="1"/>
      <c r="H77" s="1"/>
    </row>
    <row r="78" spans="1:8" ht="15.75" customHeight="1">
      <c r="A78" s="47"/>
      <c r="B78" s="47"/>
      <c r="C78" s="48"/>
      <c r="D78" s="48"/>
      <c r="E78" s="48"/>
      <c r="F78" s="1"/>
      <c r="G78" s="1"/>
      <c r="H78" s="1"/>
    </row>
    <row r="79" spans="1:8" ht="15.75" customHeight="1">
      <c r="A79" s="47"/>
      <c r="B79" s="47"/>
      <c r="C79" s="48"/>
      <c r="D79" s="48"/>
      <c r="E79" s="48"/>
      <c r="F79" s="1"/>
      <c r="G79" s="1"/>
      <c r="H79" s="1"/>
    </row>
    <row r="80" spans="1:8" ht="15.75" customHeight="1">
      <c r="A80" s="47"/>
      <c r="B80" s="47"/>
      <c r="C80" s="48"/>
      <c r="D80" s="48"/>
      <c r="E80" s="48"/>
      <c r="F80" s="1"/>
      <c r="G80" s="1"/>
      <c r="H80" s="1"/>
    </row>
    <row r="81" spans="1:8" ht="15.75" customHeight="1">
      <c r="A81" s="47"/>
      <c r="B81" s="47"/>
      <c r="C81" s="48"/>
      <c r="D81" s="48"/>
      <c r="E81" s="48"/>
      <c r="F81" s="1"/>
      <c r="G81" s="1"/>
      <c r="H81" s="1"/>
    </row>
    <row r="82" spans="1:8" ht="15.75" customHeight="1">
      <c r="A82" s="47"/>
      <c r="B82" s="47"/>
      <c r="C82" s="48"/>
      <c r="D82" s="48"/>
      <c r="E82" s="48"/>
      <c r="F82" s="1"/>
      <c r="G82" s="1"/>
      <c r="H82" s="1"/>
    </row>
    <row r="83" spans="1:8" ht="15.75" customHeight="1">
      <c r="A83" s="47"/>
      <c r="B83" s="47"/>
      <c r="C83" s="48"/>
      <c r="D83" s="48"/>
      <c r="E83" s="48"/>
      <c r="F83" s="1"/>
      <c r="G83" s="1"/>
      <c r="H83" s="1"/>
    </row>
    <row r="84" spans="1:8" ht="15.75" customHeight="1">
      <c r="A84" s="47"/>
      <c r="B84" s="47"/>
      <c r="C84" s="48"/>
      <c r="D84" s="48"/>
      <c r="E84" s="48"/>
      <c r="F84" s="1"/>
      <c r="G84" s="1"/>
      <c r="H84" s="1"/>
    </row>
    <row r="85" spans="1:8" ht="15.75" customHeight="1">
      <c r="A85" s="47"/>
      <c r="B85" s="47"/>
      <c r="C85" s="48"/>
      <c r="D85" s="48"/>
      <c r="E85" s="48"/>
      <c r="F85" s="1"/>
      <c r="G85" s="1"/>
      <c r="H85" s="1"/>
    </row>
    <row r="86" spans="1:8" ht="15.75" customHeight="1">
      <c r="A86" s="47"/>
      <c r="B86" s="47"/>
      <c r="C86" s="48"/>
      <c r="D86" s="48"/>
      <c r="E86" s="48"/>
      <c r="F86" s="1"/>
      <c r="G86" s="1"/>
      <c r="H86" s="1"/>
    </row>
    <row r="87" spans="1:8" ht="15.75" customHeight="1">
      <c r="A87" s="47"/>
      <c r="B87" s="47"/>
      <c r="C87" s="48"/>
      <c r="D87" s="48"/>
      <c r="E87" s="48"/>
      <c r="F87" s="1"/>
      <c r="G87" s="1"/>
      <c r="H87" s="1"/>
    </row>
    <row r="88" spans="1:8" ht="15.75" customHeight="1">
      <c r="A88" s="47"/>
      <c r="B88" s="47"/>
      <c r="C88" s="48"/>
      <c r="D88" s="48"/>
      <c r="E88" s="48"/>
      <c r="F88" s="1"/>
      <c r="G88" s="1"/>
      <c r="H88" s="1"/>
    </row>
    <row r="89" spans="1:8" ht="15.75" customHeight="1">
      <c r="A89" s="47"/>
      <c r="B89" s="47"/>
      <c r="C89" s="48"/>
      <c r="D89" s="48"/>
      <c r="E89" s="48"/>
      <c r="F89" s="1"/>
      <c r="G89" s="1"/>
      <c r="H89" s="1"/>
    </row>
    <row r="90" spans="1:8" ht="15.75" customHeight="1">
      <c r="A90" s="47"/>
      <c r="B90" s="47"/>
      <c r="C90" s="48"/>
      <c r="D90" s="48"/>
      <c r="E90" s="48"/>
      <c r="F90" s="1"/>
      <c r="G90" s="1"/>
      <c r="H90" s="1"/>
    </row>
    <row r="91" spans="1:8" ht="15.75" customHeight="1">
      <c r="A91" s="47"/>
      <c r="B91" s="47"/>
      <c r="C91" s="48"/>
      <c r="D91" s="48"/>
      <c r="E91" s="48"/>
      <c r="F91" s="1"/>
      <c r="G91" s="1"/>
      <c r="H91" s="1"/>
    </row>
    <row r="92" spans="1:8" ht="15.75" customHeight="1">
      <c r="A92" s="47"/>
      <c r="B92" s="47"/>
      <c r="C92" s="48"/>
      <c r="D92" s="48"/>
      <c r="E92" s="48"/>
      <c r="F92" s="1"/>
      <c r="G92" s="1"/>
      <c r="H92" s="1"/>
    </row>
    <row r="93" spans="1:8" ht="15.75" customHeight="1">
      <c r="A93" s="47"/>
      <c r="B93" s="47"/>
      <c r="C93" s="48"/>
      <c r="D93" s="48"/>
      <c r="E93" s="48"/>
      <c r="F93" s="1"/>
      <c r="G93" s="1"/>
      <c r="H93" s="1"/>
    </row>
    <row r="94" spans="1:8" ht="15.75" customHeight="1">
      <c r="A94" s="47"/>
      <c r="B94" s="47"/>
      <c r="C94" s="48"/>
      <c r="D94" s="48"/>
      <c r="E94" s="48"/>
      <c r="F94" s="1"/>
      <c r="G94" s="1"/>
      <c r="H94" s="1"/>
    </row>
    <row r="95" spans="1:8" ht="15.75" customHeight="1">
      <c r="A95" s="47"/>
      <c r="B95" s="47"/>
      <c r="C95" s="48"/>
      <c r="D95" s="48"/>
      <c r="E95" s="48"/>
      <c r="F95" s="1"/>
      <c r="G95" s="1"/>
      <c r="H95" s="1"/>
    </row>
    <row r="96" spans="1:8" ht="15.75" customHeight="1">
      <c r="A96" s="47"/>
      <c r="B96" s="47"/>
      <c r="C96" s="48"/>
      <c r="D96" s="48"/>
      <c r="E96" s="48"/>
      <c r="F96" s="1"/>
      <c r="G96" s="1"/>
      <c r="H96" s="1"/>
    </row>
    <row r="97" spans="1:8" ht="15.75" customHeight="1">
      <c r="A97" s="47"/>
      <c r="B97" s="47"/>
      <c r="C97" s="48"/>
      <c r="D97" s="48"/>
      <c r="E97" s="48"/>
      <c r="F97" s="1"/>
      <c r="G97" s="1"/>
      <c r="H97" s="1"/>
    </row>
    <row r="98" spans="1:8" ht="15.75" customHeight="1">
      <c r="A98" s="47"/>
      <c r="B98" s="47"/>
      <c r="C98" s="48"/>
      <c r="D98" s="48"/>
      <c r="E98" s="48"/>
      <c r="F98" s="1"/>
      <c r="G98" s="1"/>
      <c r="H98" s="1"/>
    </row>
    <row r="99" spans="1:8" ht="15.75" customHeight="1">
      <c r="A99" s="47"/>
      <c r="B99" s="47"/>
      <c r="C99" s="48"/>
      <c r="D99" s="48"/>
      <c r="E99" s="48"/>
      <c r="F99" s="1"/>
      <c r="G99" s="1"/>
      <c r="H99" s="1"/>
    </row>
    <row r="100" spans="1:8" ht="15.75" customHeight="1">
      <c r="A100" s="47"/>
      <c r="B100" s="47"/>
      <c r="C100" s="48"/>
      <c r="D100" s="48"/>
      <c r="E100" s="48"/>
      <c r="F100" s="1"/>
      <c r="G100" s="1"/>
      <c r="H100" s="1"/>
    </row>
    <row r="101" spans="1:8" ht="15.75" customHeight="1">
      <c r="A101" s="47"/>
      <c r="B101" s="47"/>
      <c r="C101" s="48"/>
      <c r="D101" s="48"/>
      <c r="E101" s="48"/>
      <c r="F101" s="1"/>
      <c r="G101" s="1"/>
      <c r="H101" s="1"/>
    </row>
    <row r="102" spans="1:8" ht="15.75" customHeight="1">
      <c r="A102" s="47"/>
      <c r="B102" s="47"/>
      <c r="C102" s="48"/>
      <c r="D102" s="48"/>
      <c r="E102" s="48"/>
      <c r="F102" s="1"/>
      <c r="G102" s="1"/>
      <c r="H102" s="1"/>
    </row>
    <row r="103" spans="1:8" ht="15.75" customHeight="1">
      <c r="A103" s="47"/>
      <c r="B103" s="47"/>
      <c r="C103" s="48"/>
      <c r="D103" s="48"/>
      <c r="E103" s="48"/>
      <c r="F103" s="1"/>
      <c r="G103" s="1"/>
      <c r="H103" s="1"/>
    </row>
    <row r="104" spans="1:8" ht="15.75" customHeight="1">
      <c r="A104" s="47"/>
      <c r="B104" s="47"/>
      <c r="C104" s="48"/>
      <c r="D104" s="48"/>
      <c r="E104" s="48"/>
      <c r="F104" s="1"/>
      <c r="G104" s="1"/>
      <c r="H104" s="1"/>
    </row>
    <row r="105" spans="1:8" ht="15.75" customHeight="1">
      <c r="A105" s="47"/>
      <c r="B105" s="47"/>
      <c r="C105" s="48"/>
      <c r="D105" s="48"/>
      <c r="E105" s="48"/>
      <c r="F105" s="1"/>
      <c r="G105" s="1"/>
      <c r="H105" s="1"/>
    </row>
    <row r="106" spans="1:8" ht="15.75" customHeight="1">
      <c r="A106" s="47"/>
      <c r="B106" s="47"/>
      <c r="C106" s="48"/>
      <c r="D106" s="48"/>
      <c r="E106" s="48"/>
      <c r="F106" s="1"/>
      <c r="G106" s="1"/>
      <c r="H106" s="1"/>
    </row>
    <row r="107" spans="1:8" ht="15.75" customHeight="1">
      <c r="A107" s="47"/>
      <c r="B107" s="47"/>
      <c r="C107" s="48"/>
      <c r="D107" s="48"/>
      <c r="E107" s="48"/>
      <c r="F107" s="1"/>
      <c r="G107" s="1"/>
      <c r="H107" s="1"/>
    </row>
    <row r="108" spans="1:8" ht="15.75" customHeight="1">
      <c r="A108" s="47"/>
      <c r="B108" s="47"/>
      <c r="C108" s="48"/>
      <c r="D108" s="48"/>
      <c r="E108" s="48"/>
      <c r="F108" s="1"/>
      <c r="G108" s="1"/>
      <c r="H108" s="1"/>
    </row>
    <row r="109" spans="1:8" ht="15.75" customHeight="1">
      <c r="A109" s="47"/>
      <c r="B109" s="47"/>
      <c r="C109" s="48"/>
      <c r="D109" s="48"/>
      <c r="E109" s="48"/>
      <c r="F109" s="1"/>
      <c r="G109" s="1"/>
      <c r="H109" s="1"/>
    </row>
    <row r="110" spans="1:8" ht="15.75" customHeight="1">
      <c r="A110" s="47"/>
      <c r="B110" s="47"/>
      <c r="C110" s="48"/>
      <c r="D110" s="48"/>
      <c r="E110" s="48"/>
      <c r="F110" s="1"/>
      <c r="G110" s="1"/>
      <c r="H110" s="1"/>
    </row>
    <row r="111" spans="1:8" ht="15.75" customHeight="1">
      <c r="A111" s="47"/>
      <c r="B111" s="47"/>
      <c r="C111" s="48"/>
      <c r="D111" s="48"/>
      <c r="E111" s="48"/>
      <c r="F111" s="1"/>
      <c r="G111" s="1"/>
      <c r="H111" s="1"/>
    </row>
    <row r="112" spans="1:8"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L10"/>
    <mergeCell ref="A19:H19"/>
    <mergeCell ref="A2:L2"/>
    <mergeCell ref="A4:L4"/>
    <mergeCell ref="A5:L5"/>
    <mergeCell ref="A6:L6"/>
    <mergeCell ref="A7:L7"/>
    <mergeCell ref="A8:L8"/>
    <mergeCell ref="A9:L9"/>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5.265625" customWidth="1"/>
    <col min="4" max="4" width="17.73046875" customWidth="1"/>
    <col min="5" max="5" width="26.3984375" customWidth="1"/>
    <col min="6" max="8" width="13.73046875" customWidth="1"/>
    <col min="9" max="25" width="8" customWidth="1"/>
  </cols>
  <sheetData>
    <row r="1" spans="1:25" ht="14.25">
      <c r="A1" s="47"/>
      <c r="B1" s="47"/>
      <c r="C1" s="48"/>
      <c r="D1" s="48"/>
      <c r="E1" s="48"/>
      <c r="F1" s="1"/>
      <c r="G1" s="1"/>
      <c r="H1" s="1"/>
    </row>
    <row r="2" spans="1:25" ht="15.75" customHeight="1">
      <c r="A2" s="282" t="s">
        <v>5069</v>
      </c>
      <c r="B2" s="276"/>
      <c r="C2" s="276"/>
      <c r="D2" s="276"/>
      <c r="E2" s="277"/>
      <c r="F2" s="251"/>
      <c r="G2" s="251"/>
      <c r="H2" s="251"/>
      <c r="I2" s="50"/>
      <c r="J2" s="50"/>
      <c r="K2" s="50"/>
      <c r="L2" s="50"/>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21" customHeight="1">
      <c r="A4" s="285" t="s">
        <v>5070</v>
      </c>
      <c r="B4" s="276"/>
      <c r="C4" s="276"/>
      <c r="D4" s="276"/>
      <c r="E4" s="277"/>
      <c r="F4" s="251"/>
      <c r="G4" s="251"/>
      <c r="H4" s="251"/>
      <c r="I4" s="50"/>
      <c r="J4" s="50"/>
      <c r="K4" s="50"/>
      <c r="L4" s="50"/>
      <c r="M4" s="50"/>
      <c r="N4" s="50"/>
      <c r="O4" s="50"/>
      <c r="P4" s="50"/>
      <c r="Q4" s="50"/>
      <c r="R4" s="50"/>
      <c r="S4" s="50"/>
      <c r="T4" s="50"/>
      <c r="U4" s="50"/>
      <c r="V4" s="50"/>
      <c r="W4" s="50"/>
      <c r="X4" s="50"/>
      <c r="Y4" s="50"/>
    </row>
    <row r="5" spans="1:25" ht="28.5" customHeight="1">
      <c r="A5" s="293" t="s">
        <v>5071</v>
      </c>
      <c r="B5" s="276"/>
      <c r="C5" s="276"/>
      <c r="D5" s="276"/>
      <c r="E5" s="277"/>
      <c r="F5" s="251"/>
      <c r="G5" s="251"/>
      <c r="H5" s="251"/>
      <c r="I5" s="50"/>
      <c r="J5" s="50"/>
      <c r="K5" s="50"/>
      <c r="L5" s="50"/>
      <c r="M5" s="50"/>
      <c r="N5" s="50"/>
      <c r="O5" s="50"/>
      <c r="P5" s="50"/>
      <c r="Q5" s="50"/>
      <c r="R5" s="50"/>
      <c r="S5" s="50"/>
      <c r="T5" s="50"/>
      <c r="U5" s="50"/>
      <c r="V5" s="50"/>
      <c r="W5" s="50"/>
      <c r="X5" s="50"/>
      <c r="Y5" s="50"/>
    </row>
    <row r="6" spans="1:25" ht="39.75" customHeight="1">
      <c r="A6" s="303" t="s">
        <v>5072</v>
      </c>
      <c r="B6" s="276"/>
      <c r="C6" s="276"/>
      <c r="D6" s="276"/>
      <c r="E6" s="277"/>
      <c r="F6" s="251"/>
      <c r="G6" s="251"/>
      <c r="H6" s="251"/>
      <c r="I6" s="50"/>
      <c r="J6" s="50"/>
      <c r="K6" s="50"/>
      <c r="L6" s="50"/>
      <c r="M6" s="50"/>
      <c r="N6" s="50"/>
      <c r="O6" s="50"/>
      <c r="P6" s="50"/>
      <c r="Q6" s="50"/>
      <c r="R6" s="50"/>
      <c r="S6" s="50"/>
      <c r="T6" s="50"/>
      <c r="U6" s="50"/>
      <c r="V6" s="50"/>
      <c r="W6" s="50"/>
      <c r="X6" s="50"/>
      <c r="Y6" s="50"/>
    </row>
    <row r="7" spans="1:25" ht="14.25">
      <c r="A7" s="53"/>
      <c r="B7" s="53"/>
      <c r="C7" s="54"/>
      <c r="D7" s="54"/>
      <c r="E7" s="54"/>
      <c r="F7" s="53"/>
      <c r="G7" s="53"/>
      <c r="H7" s="53"/>
      <c r="I7" s="50"/>
      <c r="J7" s="50"/>
      <c r="K7" s="50"/>
      <c r="L7" s="50"/>
      <c r="M7" s="50"/>
      <c r="N7" s="50"/>
      <c r="O7" s="50"/>
      <c r="P7" s="50"/>
      <c r="Q7" s="50"/>
      <c r="R7" s="50"/>
      <c r="S7" s="50"/>
      <c r="T7" s="50"/>
      <c r="U7" s="50"/>
      <c r="V7" s="50"/>
      <c r="W7" s="50"/>
      <c r="X7" s="50"/>
      <c r="Y7" s="50"/>
    </row>
    <row r="8" spans="1:25" ht="61.5" customHeight="1">
      <c r="A8" s="113" t="s">
        <v>2393</v>
      </c>
      <c r="B8" s="57" t="s">
        <v>7</v>
      </c>
      <c r="C8" s="57" t="s">
        <v>5073</v>
      </c>
      <c r="D8" s="113" t="s">
        <v>158</v>
      </c>
      <c r="E8" s="113" t="s">
        <v>162</v>
      </c>
      <c r="F8" s="60" t="s">
        <v>163</v>
      </c>
      <c r="I8" s="50"/>
      <c r="J8" s="50"/>
      <c r="K8" s="50"/>
      <c r="L8" s="50"/>
      <c r="M8" s="50"/>
      <c r="N8" s="50"/>
      <c r="O8" s="50"/>
      <c r="P8" s="50"/>
      <c r="Q8" s="50"/>
      <c r="R8" s="50"/>
      <c r="S8" s="50"/>
      <c r="T8" s="50"/>
      <c r="U8" s="50"/>
      <c r="V8" s="50"/>
      <c r="W8" s="50"/>
      <c r="X8" s="50"/>
      <c r="Y8" s="50"/>
    </row>
    <row r="9" spans="1:25" ht="25.5">
      <c r="A9" s="106" t="s">
        <v>3791</v>
      </c>
      <c r="B9" s="106" t="s">
        <v>4263</v>
      </c>
      <c r="C9" s="106" t="s">
        <v>5074</v>
      </c>
      <c r="D9" s="101">
        <v>50</v>
      </c>
      <c r="E9" s="101">
        <v>50</v>
      </c>
      <c r="F9" s="23" t="s">
        <v>50</v>
      </c>
    </row>
    <row r="10" spans="1:25" ht="25.5">
      <c r="A10" s="106" t="s">
        <v>3510</v>
      </c>
      <c r="B10" s="106" t="s">
        <v>51</v>
      </c>
      <c r="C10" s="106" t="s">
        <v>5075</v>
      </c>
      <c r="D10" s="101">
        <v>50</v>
      </c>
      <c r="E10" s="101">
        <v>50</v>
      </c>
      <c r="F10" s="106" t="s">
        <v>3510</v>
      </c>
    </row>
    <row r="11" spans="1:25" ht="25.5">
      <c r="A11" s="106" t="s">
        <v>3510</v>
      </c>
      <c r="B11" s="106" t="s">
        <v>51</v>
      </c>
      <c r="C11" s="106" t="s">
        <v>5076</v>
      </c>
      <c r="D11" s="101">
        <v>50</v>
      </c>
      <c r="E11" s="101">
        <v>50</v>
      </c>
      <c r="F11" s="106" t="s">
        <v>3510</v>
      </c>
    </row>
    <row r="12" spans="1:25" ht="25.5">
      <c r="A12" s="106" t="s">
        <v>3510</v>
      </c>
      <c r="B12" s="106" t="s">
        <v>51</v>
      </c>
      <c r="C12" s="106" t="s">
        <v>5077</v>
      </c>
      <c r="D12" s="101">
        <v>50</v>
      </c>
      <c r="E12" s="101">
        <v>50</v>
      </c>
      <c r="F12" s="106" t="s">
        <v>3510</v>
      </c>
    </row>
    <row r="13" spans="1:25" ht="25.5">
      <c r="A13" s="106" t="s">
        <v>72</v>
      </c>
      <c r="B13" s="101" t="s">
        <v>51</v>
      </c>
      <c r="C13" s="106" t="s">
        <v>5078</v>
      </c>
      <c r="D13" s="101">
        <v>50</v>
      </c>
      <c r="E13" s="101">
        <v>50</v>
      </c>
      <c r="F13" s="23" t="s">
        <v>72</v>
      </c>
    </row>
    <row r="14" spans="1:25" ht="25.5">
      <c r="A14" s="106" t="s">
        <v>72</v>
      </c>
      <c r="B14" s="101" t="s">
        <v>51</v>
      </c>
      <c r="C14" s="106" t="s">
        <v>5079</v>
      </c>
      <c r="D14" s="101">
        <v>50</v>
      </c>
      <c r="E14" s="101">
        <v>50</v>
      </c>
      <c r="F14" s="23" t="s">
        <v>72</v>
      </c>
    </row>
    <row r="15" spans="1:25" ht="38.25">
      <c r="A15" s="106" t="s">
        <v>77</v>
      </c>
      <c r="B15" s="106" t="s">
        <v>51</v>
      </c>
      <c r="C15" s="106" t="s">
        <v>5080</v>
      </c>
      <c r="D15" s="101">
        <v>50</v>
      </c>
      <c r="E15" s="101">
        <v>50</v>
      </c>
      <c r="F15" s="23" t="s">
        <v>77</v>
      </c>
    </row>
    <row r="16" spans="1:25" ht="25.5">
      <c r="A16" s="249" t="s">
        <v>110</v>
      </c>
      <c r="B16" s="269" t="s">
        <v>89</v>
      </c>
      <c r="C16" s="269" t="s">
        <v>5081</v>
      </c>
      <c r="D16" s="270">
        <v>50</v>
      </c>
      <c r="E16" s="271">
        <v>50</v>
      </c>
      <c r="F16" s="249" t="s">
        <v>110</v>
      </c>
    </row>
    <row r="17" spans="1:25" ht="14.25">
      <c r="A17" s="54"/>
      <c r="B17" s="211"/>
      <c r="C17" s="211"/>
      <c r="D17" s="212"/>
      <c r="E17" s="212">
        <f>SUM(E9:E16)</f>
        <v>400</v>
      </c>
    </row>
    <row r="18" spans="1:25" ht="14.25">
      <c r="A18" s="47"/>
      <c r="B18" s="47"/>
      <c r="C18" s="48"/>
      <c r="D18" s="48"/>
      <c r="E18" s="48"/>
      <c r="F18" s="1"/>
      <c r="G18" s="1"/>
      <c r="H18" s="1"/>
    </row>
    <row r="19" spans="1:25" ht="14.25">
      <c r="A19" s="279" t="s">
        <v>726</v>
      </c>
      <c r="B19" s="280"/>
      <c r="C19" s="280"/>
      <c r="D19" s="280"/>
      <c r="E19" s="280"/>
      <c r="F19" s="280"/>
      <c r="G19" s="280"/>
      <c r="H19" s="281"/>
      <c r="I19" s="47"/>
      <c r="J19" s="47"/>
      <c r="K19" s="47"/>
      <c r="L19" s="47"/>
      <c r="M19" s="47"/>
      <c r="N19" s="47"/>
      <c r="O19" s="47"/>
      <c r="P19" s="47"/>
      <c r="Q19" s="47"/>
      <c r="R19" s="47"/>
      <c r="S19" s="47"/>
      <c r="T19" s="47"/>
      <c r="U19" s="47"/>
      <c r="V19" s="47"/>
      <c r="W19" s="47"/>
      <c r="X19" s="47"/>
      <c r="Y19" s="47"/>
    </row>
    <row r="20" spans="1:25" ht="14.25">
      <c r="A20" s="47"/>
      <c r="B20" s="47"/>
      <c r="C20" s="48"/>
      <c r="D20" s="48"/>
      <c r="E20" s="1"/>
      <c r="F20" s="1"/>
      <c r="G20" s="1"/>
      <c r="H20" s="1"/>
    </row>
    <row r="21" spans="1:25" ht="15.75" customHeight="1">
      <c r="A21" s="47"/>
      <c r="B21" s="47"/>
      <c r="C21" s="48"/>
      <c r="D21" s="48"/>
      <c r="E21" s="48"/>
      <c r="F21" s="1"/>
      <c r="G21" s="1"/>
      <c r="H21" s="1"/>
    </row>
    <row r="22" spans="1:25" ht="15.75" customHeight="1">
      <c r="A22" s="47"/>
      <c r="B22" s="47"/>
      <c r="C22" s="48"/>
      <c r="D22" s="48"/>
      <c r="E22" s="1"/>
      <c r="F22" s="1"/>
      <c r="G22" s="1"/>
      <c r="H22" s="1"/>
    </row>
    <row r="23" spans="1:25" ht="15.75" customHeight="1">
      <c r="A23" s="47"/>
      <c r="B23" s="47"/>
      <c r="C23" s="48"/>
      <c r="D23" s="48"/>
      <c r="E23" s="48"/>
      <c r="F23" s="1"/>
      <c r="G23" s="1"/>
      <c r="H23" s="1"/>
    </row>
    <row r="24" spans="1:25" ht="15.75" customHeight="1">
      <c r="A24" s="47"/>
      <c r="B24" s="47"/>
      <c r="C24" s="48"/>
      <c r="D24" s="48"/>
      <c r="E24" s="48"/>
      <c r="F24" s="1"/>
      <c r="G24" s="1"/>
      <c r="H24" s="1"/>
    </row>
    <row r="25" spans="1:25" ht="15.75" customHeight="1">
      <c r="A25" s="47"/>
      <c r="B25" s="47"/>
      <c r="C25" s="48"/>
      <c r="D25" s="48"/>
      <c r="E25" s="48"/>
      <c r="F25" s="1"/>
      <c r="G25" s="1"/>
      <c r="H25" s="1"/>
    </row>
    <row r="26" spans="1:25" ht="15.75" customHeight="1">
      <c r="A26" s="47"/>
      <c r="B26" s="47"/>
      <c r="C26" s="48"/>
      <c r="D26" s="48"/>
      <c r="E26" s="48"/>
      <c r="F26" s="1"/>
      <c r="G26" s="1"/>
      <c r="H26" s="1"/>
    </row>
    <row r="27" spans="1:25" ht="15.75" customHeight="1">
      <c r="A27" s="47"/>
      <c r="B27" s="47"/>
      <c r="C27" s="48"/>
      <c r="D27" s="48"/>
      <c r="E27" s="48"/>
      <c r="F27" s="1"/>
      <c r="G27" s="1"/>
      <c r="H27" s="1"/>
    </row>
    <row r="28" spans="1:25" ht="15.75" customHeight="1">
      <c r="A28" s="47"/>
      <c r="B28" s="47"/>
      <c r="C28" s="48"/>
      <c r="D28" s="48"/>
      <c r="E28" s="48"/>
      <c r="F28" s="1"/>
      <c r="G28" s="1"/>
      <c r="H28" s="1"/>
    </row>
    <row r="29" spans="1:25" ht="15.75" customHeight="1">
      <c r="A29" s="47"/>
      <c r="B29" s="47"/>
      <c r="C29" s="48"/>
      <c r="D29" s="48"/>
      <c r="E29" s="48"/>
      <c r="F29" s="1"/>
      <c r="G29" s="1"/>
      <c r="H29" s="1"/>
    </row>
    <row r="30" spans="1:25" ht="15.75" customHeight="1">
      <c r="A30" s="47"/>
      <c r="B30" s="47"/>
      <c r="C30" s="48"/>
      <c r="D30" s="48"/>
      <c r="E30" s="48"/>
      <c r="F30" s="1"/>
      <c r="G30" s="1"/>
      <c r="H30" s="1"/>
    </row>
    <row r="31" spans="1:25" ht="15.75" customHeight="1">
      <c r="A31" s="47"/>
      <c r="B31" s="47"/>
      <c r="C31" s="48"/>
      <c r="D31" s="48"/>
      <c r="E31" s="48"/>
      <c r="F31" s="1"/>
      <c r="G31" s="1"/>
      <c r="H31" s="1"/>
    </row>
    <row r="32" spans="1:25" ht="15.75" customHeight="1">
      <c r="A32" s="47"/>
      <c r="B32" s="47"/>
      <c r="C32" s="48"/>
      <c r="D32" s="48"/>
      <c r="E32" s="48"/>
      <c r="F32" s="1"/>
      <c r="G32" s="1"/>
      <c r="H32" s="1"/>
    </row>
    <row r="33" spans="1:8" ht="15.75" customHeight="1">
      <c r="A33" s="47"/>
      <c r="B33" s="47"/>
      <c r="C33" s="48"/>
      <c r="D33" s="48"/>
      <c r="E33" s="48"/>
      <c r="F33" s="1"/>
      <c r="G33" s="1"/>
      <c r="H33" s="1"/>
    </row>
    <row r="34" spans="1:8" ht="15.75" customHeight="1">
      <c r="A34" s="47"/>
      <c r="B34" s="47"/>
      <c r="C34" s="48"/>
      <c r="D34" s="48"/>
      <c r="E34" s="48"/>
      <c r="F34" s="1"/>
      <c r="G34" s="1"/>
      <c r="H34" s="1"/>
    </row>
    <row r="35" spans="1:8" ht="15.75" customHeight="1">
      <c r="A35" s="47"/>
      <c r="B35" s="47"/>
      <c r="C35" s="48"/>
      <c r="D35" s="48"/>
      <c r="E35" s="48"/>
      <c r="F35" s="1"/>
      <c r="G35" s="1"/>
      <c r="H35" s="1"/>
    </row>
    <row r="36" spans="1:8" ht="15.75" customHeight="1">
      <c r="A36" s="47"/>
      <c r="B36" s="47"/>
      <c r="C36" s="48"/>
      <c r="D36" s="48"/>
      <c r="E36" s="48"/>
      <c r="F36" s="1"/>
      <c r="G36" s="1"/>
      <c r="H36" s="1"/>
    </row>
    <row r="37" spans="1:8" ht="15.75" customHeight="1">
      <c r="A37" s="47"/>
      <c r="B37" s="47"/>
      <c r="C37" s="48"/>
      <c r="D37" s="48"/>
      <c r="E37" s="48"/>
      <c r="F37" s="1"/>
      <c r="G37" s="1"/>
      <c r="H37" s="1"/>
    </row>
    <row r="38" spans="1:8" ht="15.75" customHeight="1">
      <c r="A38" s="47"/>
      <c r="B38" s="47"/>
      <c r="C38" s="48"/>
      <c r="D38" s="48"/>
      <c r="E38" s="48"/>
      <c r="F38" s="1"/>
      <c r="G38" s="1"/>
      <c r="H38" s="1"/>
    </row>
    <row r="39" spans="1:8" ht="15.75" customHeight="1">
      <c r="A39" s="47"/>
      <c r="B39" s="47"/>
      <c r="C39" s="48"/>
      <c r="D39" s="48"/>
      <c r="E39" s="48"/>
      <c r="F39" s="1"/>
      <c r="G39" s="1"/>
      <c r="H39" s="1"/>
    </row>
    <row r="40" spans="1:8" ht="15.75" customHeight="1">
      <c r="A40" s="47"/>
      <c r="B40" s="47"/>
      <c r="C40" s="48"/>
      <c r="D40" s="48"/>
      <c r="E40" s="48"/>
      <c r="F40" s="1"/>
      <c r="G40" s="1"/>
      <c r="H40" s="1"/>
    </row>
    <row r="41" spans="1:8" ht="15.75" customHeight="1">
      <c r="A41" s="47"/>
      <c r="B41" s="47"/>
      <c r="C41" s="48"/>
      <c r="D41" s="48"/>
      <c r="E41" s="48"/>
      <c r="F41" s="1"/>
      <c r="G41" s="1"/>
      <c r="H41" s="1"/>
    </row>
    <row r="42" spans="1:8" ht="15.75" customHeight="1">
      <c r="A42" s="47"/>
      <c r="B42" s="47"/>
      <c r="C42" s="48"/>
      <c r="D42" s="48"/>
      <c r="E42" s="48"/>
      <c r="F42" s="1"/>
      <c r="G42" s="1"/>
      <c r="H42" s="1"/>
    </row>
    <row r="43" spans="1:8" ht="15.75" customHeight="1">
      <c r="A43" s="47"/>
      <c r="B43" s="47"/>
      <c r="C43" s="48"/>
      <c r="D43" s="48"/>
      <c r="E43" s="48"/>
      <c r="F43" s="1"/>
      <c r="G43" s="1"/>
      <c r="H43" s="1"/>
    </row>
    <row r="44" spans="1:8" ht="15.75" customHeight="1">
      <c r="A44" s="47"/>
      <c r="B44" s="47"/>
      <c r="C44" s="48"/>
      <c r="D44" s="48"/>
      <c r="E44" s="48"/>
      <c r="F44" s="1"/>
      <c r="G44" s="1"/>
      <c r="H44" s="1"/>
    </row>
    <row r="45" spans="1:8" ht="15.75" customHeight="1">
      <c r="A45" s="47"/>
      <c r="B45" s="47"/>
      <c r="C45" s="48"/>
      <c r="D45" s="48"/>
      <c r="E45" s="48"/>
      <c r="F45" s="1"/>
      <c r="G45" s="1"/>
      <c r="H45" s="1"/>
    </row>
    <row r="46" spans="1:8" ht="15.75" customHeight="1">
      <c r="A46" s="47"/>
      <c r="B46" s="47"/>
      <c r="C46" s="48"/>
      <c r="D46" s="48"/>
      <c r="E46" s="48"/>
      <c r="F46" s="1"/>
      <c r="G46" s="1"/>
      <c r="H46" s="1"/>
    </row>
    <row r="47" spans="1:8" ht="15.75" customHeight="1">
      <c r="A47" s="47"/>
      <c r="B47" s="47"/>
      <c r="C47" s="48"/>
      <c r="D47" s="48"/>
      <c r="E47" s="48"/>
      <c r="F47" s="1"/>
      <c r="G47" s="1"/>
      <c r="H47" s="1"/>
    </row>
    <row r="48" spans="1:8" ht="15.75" customHeight="1">
      <c r="A48" s="47"/>
      <c r="B48" s="47"/>
      <c r="C48" s="48"/>
      <c r="D48" s="48"/>
      <c r="E48" s="48"/>
      <c r="F48" s="1"/>
      <c r="G48" s="1"/>
      <c r="H48" s="1"/>
    </row>
    <row r="49" spans="1:8" ht="15.75" customHeight="1">
      <c r="A49" s="47"/>
      <c r="B49" s="47"/>
      <c r="C49" s="48"/>
      <c r="D49" s="48"/>
      <c r="E49" s="48"/>
      <c r="F49" s="1"/>
      <c r="G49" s="1"/>
      <c r="H49" s="1"/>
    </row>
    <row r="50" spans="1:8" ht="15.75" customHeight="1">
      <c r="A50" s="47"/>
      <c r="B50" s="47"/>
      <c r="C50" s="48"/>
      <c r="D50" s="48"/>
      <c r="E50" s="48"/>
      <c r="F50" s="1"/>
      <c r="G50" s="1"/>
      <c r="H50" s="1"/>
    </row>
    <row r="51" spans="1:8" ht="15.75" customHeight="1">
      <c r="A51" s="47"/>
      <c r="B51" s="47"/>
      <c r="C51" s="48"/>
      <c r="D51" s="48"/>
      <c r="E51" s="48"/>
      <c r="F51" s="1"/>
      <c r="G51" s="1"/>
      <c r="H51" s="1"/>
    </row>
    <row r="52" spans="1:8" ht="15.75" customHeight="1">
      <c r="A52" s="47"/>
      <c r="B52" s="47"/>
      <c r="C52" s="48"/>
      <c r="D52" s="48"/>
      <c r="E52" s="48"/>
      <c r="F52" s="1"/>
      <c r="G52" s="1"/>
      <c r="H52" s="1"/>
    </row>
    <row r="53" spans="1:8" ht="15.75" customHeight="1">
      <c r="A53" s="47"/>
      <c r="B53" s="47"/>
      <c r="C53" s="48"/>
      <c r="D53" s="48"/>
      <c r="E53" s="48"/>
      <c r="F53" s="1"/>
      <c r="G53" s="1"/>
      <c r="H53" s="1"/>
    </row>
    <row r="54" spans="1:8" ht="15.75" customHeight="1">
      <c r="A54" s="47"/>
      <c r="B54" s="47"/>
      <c r="C54" s="48"/>
      <c r="D54" s="48"/>
      <c r="E54" s="48"/>
      <c r="F54" s="1"/>
      <c r="G54" s="1"/>
      <c r="H54" s="1"/>
    </row>
    <row r="55" spans="1:8" ht="15.75" customHeight="1">
      <c r="A55" s="47"/>
      <c r="B55" s="47"/>
      <c r="C55" s="48"/>
      <c r="D55" s="48"/>
      <c r="E55" s="48"/>
      <c r="F55" s="1"/>
      <c r="G55" s="1"/>
      <c r="H55" s="1"/>
    </row>
    <row r="56" spans="1:8" ht="15.75" customHeight="1">
      <c r="A56" s="47"/>
      <c r="B56" s="47"/>
      <c r="C56" s="48"/>
      <c r="D56" s="48"/>
      <c r="E56" s="48"/>
      <c r="F56" s="1"/>
      <c r="G56" s="1"/>
      <c r="H56" s="1"/>
    </row>
    <row r="57" spans="1:8" ht="15.75" customHeight="1">
      <c r="A57" s="47"/>
      <c r="B57" s="47"/>
      <c r="C57" s="48"/>
      <c r="D57" s="48"/>
      <c r="E57" s="48"/>
      <c r="F57" s="1"/>
      <c r="G57" s="1"/>
      <c r="H57" s="1"/>
    </row>
    <row r="58" spans="1:8" ht="15.75" customHeight="1">
      <c r="A58" s="47"/>
      <c r="B58" s="47"/>
      <c r="C58" s="48"/>
      <c r="D58" s="48"/>
      <c r="E58" s="48"/>
      <c r="F58" s="1"/>
      <c r="G58" s="1"/>
      <c r="H58" s="1"/>
    </row>
    <row r="59" spans="1:8" ht="15.75" customHeight="1">
      <c r="A59" s="47"/>
      <c r="B59" s="47"/>
      <c r="C59" s="48"/>
      <c r="D59" s="48"/>
      <c r="E59" s="48"/>
      <c r="F59" s="1"/>
      <c r="G59" s="1"/>
      <c r="H59" s="1"/>
    </row>
    <row r="60" spans="1:8" ht="15.75" customHeight="1">
      <c r="A60" s="47"/>
      <c r="B60" s="47"/>
      <c r="C60" s="48"/>
      <c r="D60" s="48"/>
      <c r="E60" s="48"/>
      <c r="F60" s="1"/>
      <c r="G60" s="1"/>
      <c r="H60" s="1"/>
    </row>
    <row r="61" spans="1:8" ht="15.75" customHeight="1">
      <c r="A61" s="47"/>
      <c r="B61" s="47"/>
      <c r="C61" s="48"/>
      <c r="D61" s="48"/>
      <c r="E61" s="48"/>
      <c r="F61" s="1"/>
      <c r="G61" s="1"/>
      <c r="H61" s="1"/>
    </row>
    <row r="62" spans="1:8" ht="15.75" customHeight="1">
      <c r="A62" s="47"/>
      <c r="B62" s="47"/>
      <c r="C62" s="48"/>
      <c r="D62" s="48"/>
      <c r="E62" s="48"/>
      <c r="F62" s="1"/>
      <c r="G62" s="1"/>
      <c r="H62" s="1"/>
    </row>
    <row r="63" spans="1:8" ht="15.75" customHeight="1">
      <c r="A63" s="47"/>
      <c r="B63" s="47"/>
      <c r="C63" s="48"/>
      <c r="D63" s="48"/>
      <c r="E63" s="48"/>
      <c r="F63" s="1"/>
      <c r="G63" s="1"/>
      <c r="H63" s="1"/>
    </row>
    <row r="64" spans="1:8" ht="15.75" customHeight="1">
      <c r="A64" s="47"/>
      <c r="B64" s="47"/>
      <c r="C64" s="48"/>
      <c r="D64" s="48"/>
      <c r="E64" s="48"/>
      <c r="F64" s="1"/>
      <c r="G64" s="1"/>
      <c r="H64" s="1"/>
    </row>
    <row r="65" spans="1:8" ht="15.75" customHeight="1">
      <c r="A65" s="47"/>
      <c r="B65" s="47"/>
      <c r="C65" s="48"/>
      <c r="D65" s="48"/>
      <c r="E65" s="48"/>
      <c r="F65" s="1"/>
      <c r="G65" s="1"/>
      <c r="H65" s="1"/>
    </row>
    <row r="66" spans="1:8" ht="15.75" customHeight="1">
      <c r="A66" s="47"/>
      <c r="B66" s="47"/>
      <c r="C66" s="48"/>
      <c r="D66" s="48"/>
      <c r="E66" s="48"/>
      <c r="F66" s="1"/>
      <c r="G66" s="1"/>
      <c r="H66" s="1"/>
    </row>
    <row r="67" spans="1:8" ht="15.75" customHeight="1">
      <c r="A67" s="47"/>
      <c r="B67" s="47"/>
      <c r="C67" s="48"/>
      <c r="D67" s="48"/>
      <c r="E67" s="48"/>
      <c r="F67" s="1"/>
      <c r="G67" s="1"/>
      <c r="H67" s="1"/>
    </row>
    <row r="68" spans="1:8" ht="15.75" customHeight="1">
      <c r="A68" s="47"/>
      <c r="B68" s="47"/>
      <c r="C68" s="48"/>
      <c r="D68" s="48"/>
      <c r="E68" s="48"/>
      <c r="F68" s="1"/>
      <c r="G68" s="1"/>
      <c r="H68" s="1"/>
    </row>
    <row r="69" spans="1:8" ht="15.75" customHeight="1">
      <c r="A69" s="47"/>
      <c r="B69" s="47"/>
      <c r="C69" s="48"/>
      <c r="D69" s="48"/>
      <c r="E69" s="48"/>
      <c r="F69" s="1"/>
      <c r="G69" s="1"/>
      <c r="H69" s="1"/>
    </row>
    <row r="70" spans="1:8" ht="15.75" customHeight="1">
      <c r="A70" s="47"/>
      <c r="B70" s="47"/>
      <c r="C70" s="48"/>
      <c r="D70" s="48"/>
      <c r="E70" s="48"/>
      <c r="F70" s="1"/>
      <c r="G70" s="1"/>
      <c r="H70" s="1"/>
    </row>
    <row r="71" spans="1:8" ht="15.75" customHeight="1">
      <c r="A71" s="47"/>
      <c r="B71" s="47"/>
      <c r="C71" s="48"/>
      <c r="D71" s="48"/>
      <c r="E71" s="48"/>
      <c r="F71" s="1"/>
      <c r="G71" s="1"/>
      <c r="H71" s="1"/>
    </row>
    <row r="72" spans="1:8" ht="15.75" customHeight="1">
      <c r="A72" s="47"/>
      <c r="B72" s="47"/>
      <c r="C72" s="48"/>
      <c r="D72" s="48"/>
      <c r="E72" s="48"/>
      <c r="F72" s="1"/>
      <c r="G72" s="1"/>
      <c r="H72" s="1"/>
    </row>
    <row r="73" spans="1:8" ht="15.75" customHeight="1">
      <c r="A73" s="47"/>
      <c r="B73" s="47"/>
      <c r="C73" s="48"/>
      <c r="D73" s="48"/>
      <c r="E73" s="48"/>
      <c r="F73" s="1"/>
      <c r="G73" s="1"/>
      <c r="H73" s="1"/>
    </row>
    <row r="74" spans="1:8" ht="15.75" customHeight="1">
      <c r="A74" s="47"/>
      <c r="B74" s="47"/>
      <c r="C74" s="48"/>
      <c r="D74" s="48"/>
      <c r="E74" s="48"/>
      <c r="F74" s="1"/>
      <c r="G74" s="1"/>
      <c r="H74" s="1"/>
    </row>
    <row r="75" spans="1:8" ht="15.75" customHeight="1">
      <c r="A75" s="47"/>
      <c r="B75" s="47"/>
      <c r="C75" s="48"/>
      <c r="D75" s="48"/>
      <c r="E75" s="48"/>
      <c r="F75" s="1"/>
      <c r="G75" s="1"/>
      <c r="H75" s="1"/>
    </row>
    <row r="76" spans="1:8" ht="15.75" customHeight="1">
      <c r="A76" s="47"/>
      <c r="B76" s="47"/>
      <c r="C76" s="48"/>
      <c r="D76" s="48"/>
      <c r="E76" s="48"/>
      <c r="F76" s="1"/>
      <c r="G76" s="1"/>
      <c r="H76" s="1"/>
    </row>
    <row r="77" spans="1:8" ht="15.75" customHeight="1">
      <c r="A77" s="47"/>
      <c r="B77" s="47"/>
      <c r="C77" s="48"/>
      <c r="D77" s="48"/>
      <c r="E77" s="48"/>
      <c r="F77" s="1"/>
      <c r="G77" s="1"/>
      <c r="H77" s="1"/>
    </row>
    <row r="78" spans="1:8" ht="15.75" customHeight="1">
      <c r="A78" s="47"/>
      <c r="B78" s="47"/>
      <c r="C78" s="48"/>
      <c r="D78" s="48"/>
      <c r="E78" s="48"/>
      <c r="F78" s="1"/>
      <c r="G78" s="1"/>
      <c r="H78" s="1"/>
    </row>
    <row r="79" spans="1:8" ht="15.75" customHeight="1">
      <c r="A79" s="47"/>
      <c r="B79" s="47"/>
      <c r="C79" s="48"/>
      <c r="D79" s="48"/>
      <c r="E79" s="48"/>
      <c r="F79" s="1"/>
      <c r="G79" s="1"/>
      <c r="H79" s="1"/>
    </row>
    <row r="80" spans="1:8" ht="15.75" customHeight="1">
      <c r="A80" s="47"/>
      <c r="B80" s="47"/>
      <c r="C80" s="48"/>
      <c r="D80" s="48"/>
      <c r="E80" s="48"/>
      <c r="F80" s="1"/>
      <c r="G80" s="1"/>
      <c r="H80" s="1"/>
    </row>
    <row r="81" spans="1:8" ht="15.75" customHeight="1">
      <c r="A81" s="47"/>
      <c r="B81" s="47"/>
      <c r="C81" s="48"/>
      <c r="D81" s="48"/>
      <c r="E81" s="48"/>
      <c r="F81" s="1"/>
      <c r="G81" s="1"/>
      <c r="H81" s="1"/>
    </row>
    <row r="82" spans="1:8" ht="15.75" customHeight="1">
      <c r="A82" s="47"/>
      <c r="B82" s="47"/>
      <c r="C82" s="48"/>
      <c r="D82" s="48"/>
      <c r="E82" s="48"/>
      <c r="F82" s="1"/>
      <c r="G82" s="1"/>
      <c r="H82" s="1"/>
    </row>
    <row r="83" spans="1:8" ht="15.75" customHeight="1">
      <c r="A83" s="47"/>
      <c r="B83" s="47"/>
      <c r="C83" s="48"/>
      <c r="D83" s="48"/>
      <c r="E83" s="48"/>
      <c r="F83" s="1"/>
      <c r="G83" s="1"/>
      <c r="H83" s="1"/>
    </row>
    <row r="84" spans="1:8" ht="15.75" customHeight="1">
      <c r="A84" s="47"/>
      <c r="B84" s="47"/>
      <c r="C84" s="48"/>
      <c r="D84" s="48"/>
      <c r="E84" s="48"/>
      <c r="F84" s="1"/>
      <c r="G84" s="1"/>
      <c r="H84" s="1"/>
    </row>
    <row r="85" spans="1:8" ht="15.75" customHeight="1">
      <c r="A85" s="47"/>
      <c r="B85" s="47"/>
      <c r="C85" s="48"/>
      <c r="D85" s="48"/>
      <c r="E85" s="48"/>
      <c r="F85" s="1"/>
      <c r="G85" s="1"/>
      <c r="H85" s="1"/>
    </row>
    <row r="86" spans="1:8" ht="15.75" customHeight="1">
      <c r="A86" s="47"/>
      <c r="B86" s="47"/>
      <c r="C86" s="48"/>
      <c r="D86" s="48"/>
      <c r="E86" s="48"/>
      <c r="F86" s="1"/>
      <c r="G86" s="1"/>
      <c r="H86" s="1"/>
    </row>
    <row r="87" spans="1:8" ht="15.75" customHeight="1">
      <c r="A87" s="47"/>
      <c r="B87" s="47"/>
      <c r="C87" s="48"/>
      <c r="D87" s="48"/>
      <c r="E87" s="48"/>
      <c r="F87" s="1"/>
      <c r="G87" s="1"/>
      <c r="H87" s="1"/>
    </row>
    <row r="88" spans="1:8" ht="15.75" customHeight="1">
      <c r="A88" s="47"/>
      <c r="B88" s="47"/>
      <c r="C88" s="48"/>
      <c r="D88" s="48"/>
      <c r="E88" s="48"/>
      <c r="F88" s="1"/>
      <c r="G88" s="1"/>
      <c r="H88" s="1"/>
    </row>
    <row r="89" spans="1:8" ht="15.75" customHeight="1">
      <c r="A89" s="47"/>
      <c r="B89" s="47"/>
      <c r="C89" s="48"/>
      <c r="D89" s="48"/>
      <c r="E89" s="48"/>
      <c r="F89" s="1"/>
      <c r="G89" s="1"/>
      <c r="H89" s="1"/>
    </row>
    <row r="90" spans="1:8" ht="15.75" customHeight="1">
      <c r="A90" s="47"/>
      <c r="B90" s="47"/>
      <c r="C90" s="48"/>
      <c r="D90" s="48"/>
      <c r="E90" s="48"/>
      <c r="F90" s="1"/>
      <c r="G90" s="1"/>
      <c r="H90" s="1"/>
    </row>
    <row r="91" spans="1:8" ht="15.75" customHeight="1">
      <c r="A91" s="47"/>
      <c r="B91" s="47"/>
      <c r="C91" s="48"/>
      <c r="D91" s="48"/>
      <c r="E91" s="48"/>
      <c r="F91" s="1"/>
      <c r="G91" s="1"/>
      <c r="H91" s="1"/>
    </row>
    <row r="92" spans="1:8" ht="15.75" customHeight="1">
      <c r="A92" s="47"/>
      <c r="B92" s="47"/>
      <c r="C92" s="48"/>
      <c r="D92" s="48"/>
      <c r="E92" s="48"/>
      <c r="F92" s="1"/>
      <c r="G92" s="1"/>
      <c r="H92" s="1"/>
    </row>
    <row r="93" spans="1:8" ht="15.75" customHeight="1">
      <c r="A93" s="47"/>
      <c r="B93" s="47"/>
      <c r="C93" s="48"/>
      <c r="D93" s="48"/>
      <c r="E93" s="48"/>
      <c r="F93" s="1"/>
      <c r="G93" s="1"/>
      <c r="H93" s="1"/>
    </row>
    <row r="94" spans="1:8" ht="15.75" customHeight="1">
      <c r="A94" s="47"/>
      <c r="B94" s="47"/>
      <c r="C94" s="48"/>
      <c r="D94" s="48"/>
      <c r="E94" s="48"/>
      <c r="F94" s="1"/>
      <c r="G94" s="1"/>
      <c r="H94" s="1"/>
    </row>
    <row r="95" spans="1:8" ht="15.75" customHeight="1">
      <c r="A95" s="47"/>
      <c r="B95" s="47"/>
      <c r="C95" s="48"/>
      <c r="D95" s="48"/>
      <c r="E95" s="48"/>
      <c r="F95" s="1"/>
      <c r="G95" s="1"/>
      <c r="H95" s="1"/>
    </row>
    <row r="96" spans="1:8" ht="15.75" customHeight="1">
      <c r="A96" s="47"/>
      <c r="B96" s="47"/>
      <c r="C96" s="48"/>
      <c r="D96" s="48"/>
      <c r="E96" s="48"/>
      <c r="F96" s="1"/>
      <c r="G96" s="1"/>
      <c r="H96" s="1"/>
    </row>
    <row r="97" spans="1:8" ht="15.75" customHeight="1">
      <c r="A97" s="47"/>
      <c r="B97" s="47"/>
      <c r="C97" s="48"/>
      <c r="D97" s="48"/>
      <c r="E97" s="48"/>
      <c r="F97" s="1"/>
      <c r="G97" s="1"/>
      <c r="H97" s="1"/>
    </row>
    <row r="98" spans="1:8" ht="15.75" customHeight="1">
      <c r="A98" s="47"/>
      <c r="B98" s="47"/>
      <c r="C98" s="48"/>
      <c r="D98" s="48"/>
      <c r="E98" s="48"/>
      <c r="F98" s="1"/>
      <c r="G98" s="1"/>
      <c r="H98" s="1"/>
    </row>
    <row r="99" spans="1:8" ht="15.75" customHeight="1">
      <c r="A99" s="47"/>
      <c r="B99" s="47"/>
      <c r="C99" s="48"/>
      <c r="D99" s="48"/>
      <c r="E99" s="48"/>
      <c r="F99" s="1"/>
      <c r="G99" s="1"/>
      <c r="H99" s="1"/>
    </row>
    <row r="100" spans="1:8" ht="15.75" customHeight="1">
      <c r="A100" s="47"/>
      <c r="B100" s="47"/>
      <c r="C100" s="48"/>
      <c r="D100" s="48"/>
      <c r="E100" s="48"/>
      <c r="F100" s="1"/>
      <c r="G100" s="1"/>
      <c r="H100" s="1"/>
    </row>
    <row r="101" spans="1:8" ht="15.75" customHeight="1">
      <c r="A101" s="47"/>
      <c r="B101" s="47"/>
      <c r="C101" s="48"/>
      <c r="D101" s="48"/>
      <c r="E101" s="48"/>
      <c r="F101" s="1"/>
      <c r="G101" s="1"/>
      <c r="H101" s="1"/>
    </row>
    <row r="102" spans="1:8" ht="15.75" customHeight="1">
      <c r="A102" s="47"/>
      <c r="B102" s="47"/>
      <c r="C102" s="48"/>
      <c r="D102" s="48"/>
      <c r="E102" s="48"/>
      <c r="F102" s="1"/>
      <c r="G102" s="1"/>
      <c r="H102" s="1"/>
    </row>
    <row r="103" spans="1:8" ht="15.75" customHeight="1">
      <c r="A103" s="47"/>
      <c r="B103" s="47"/>
      <c r="C103" s="48"/>
      <c r="D103" s="48"/>
      <c r="E103" s="48"/>
      <c r="F103" s="1"/>
      <c r="G103" s="1"/>
      <c r="H103" s="1"/>
    </row>
    <row r="104" spans="1:8" ht="15.75" customHeight="1">
      <c r="A104" s="47"/>
      <c r="B104" s="47"/>
      <c r="C104" s="48"/>
      <c r="D104" s="48"/>
      <c r="E104" s="48"/>
      <c r="F104" s="1"/>
      <c r="G104" s="1"/>
      <c r="H104" s="1"/>
    </row>
    <row r="105" spans="1:8" ht="15.75" customHeight="1">
      <c r="A105" s="47"/>
      <c r="B105" s="47"/>
      <c r="C105" s="48"/>
      <c r="D105" s="48"/>
      <c r="E105" s="48"/>
      <c r="F105" s="1"/>
      <c r="G105" s="1"/>
      <c r="H105" s="1"/>
    </row>
    <row r="106" spans="1:8" ht="15.75" customHeight="1">
      <c r="A106" s="47"/>
      <c r="B106" s="47"/>
      <c r="C106" s="48"/>
      <c r="D106" s="48"/>
      <c r="E106" s="48"/>
      <c r="F106" s="1"/>
      <c r="G106" s="1"/>
      <c r="H106" s="1"/>
    </row>
    <row r="107" spans="1:8" ht="15.75" customHeight="1">
      <c r="A107" s="47"/>
      <c r="B107" s="47"/>
      <c r="C107" s="48"/>
      <c r="D107" s="48"/>
      <c r="E107" s="48"/>
      <c r="F107" s="1"/>
      <c r="G107" s="1"/>
      <c r="H107" s="1"/>
    </row>
    <row r="108" spans="1:8" ht="15.75" customHeight="1">
      <c r="A108" s="47"/>
      <c r="B108" s="47"/>
      <c r="C108" s="48"/>
      <c r="D108" s="48"/>
      <c r="E108" s="48"/>
      <c r="F108" s="1"/>
      <c r="G108" s="1"/>
      <c r="H108" s="1"/>
    </row>
    <row r="109" spans="1:8" ht="15.75" customHeight="1">
      <c r="A109" s="47"/>
      <c r="B109" s="47"/>
      <c r="C109" s="48"/>
      <c r="D109" s="48"/>
      <c r="E109" s="48"/>
      <c r="F109" s="1"/>
      <c r="G109" s="1"/>
      <c r="H109" s="1"/>
    </row>
    <row r="110" spans="1:8" ht="15.75" customHeight="1">
      <c r="A110" s="47"/>
      <c r="B110" s="47"/>
      <c r="C110" s="48"/>
      <c r="D110" s="48"/>
      <c r="E110" s="48"/>
      <c r="F110" s="1"/>
      <c r="G110" s="1"/>
      <c r="H110" s="1"/>
    </row>
    <row r="111" spans="1:8" ht="15.75" customHeight="1">
      <c r="A111" s="47"/>
      <c r="B111" s="47"/>
      <c r="C111" s="48"/>
      <c r="D111" s="48"/>
      <c r="E111" s="48"/>
      <c r="F111" s="1"/>
      <c r="G111" s="1"/>
      <c r="H111" s="1"/>
    </row>
    <row r="112" spans="1:8"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9:H19"/>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13" width="8" customWidth="1"/>
    <col min="14" max="14" width="11.265625" customWidth="1"/>
    <col min="15" max="25" width="8" customWidth="1"/>
  </cols>
  <sheetData>
    <row r="1" spans="1:25" ht="14.25">
      <c r="A1" s="47"/>
      <c r="B1" s="47"/>
      <c r="C1" s="48"/>
      <c r="D1" s="48"/>
      <c r="E1" s="48"/>
      <c r="F1" s="1"/>
      <c r="G1" s="1"/>
      <c r="H1" s="1"/>
    </row>
    <row r="2" spans="1:25" ht="15.75" customHeight="1">
      <c r="A2" s="308" t="s">
        <v>5082</v>
      </c>
      <c r="B2" s="280"/>
      <c r="C2" s="280"/>
      <c r="D2" s="280"/>
      <c r="E2" s="280"/>
      <c r="F2" s="280"/>
      <c r="G2" s="280"/>
      <c r="H2" s="280"/>
      <c r="I2" s="280"/>
      <c r="J2" s="280"/>
      <c r="K2" s="280"/>
      <c r="L2" s="280"/>
      <c r="M2" s="281"/>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21" customHeight="1">
      <c r="A4" s="285" t="s">
        <v>5083</v>
      </c>
      <c r="B4" s="276"/>
      <c r="C4" s="276"/>
      <c r="D4" s="276"/>
      <c r="E4" s="276"/>
      <c r="F4" s="276"/>
      <c r="G4" s="276"/>
      <c r="H4" s="276"/>
      <c r="I4" s="276"/>
      <c r="J4" s="276"/>
      <c r="K4" s="276"/>
      <c r="L4" s="276"/>
      <c r="M4" s="277"/>
      <c r="N4" s="50"/>
      <c r="O4" s="50"/>
      <c r="P4" s="50"/>
      <c r="Q4" s="50"/>
      <c r="R4" s="50"/>
      <c r="S4" s="50"/>
      <c r="T4" s="50"/>
      <c r="U4" s="50"/>
      <c r="V4" s="50"/>
      <c r="W4" s="50"/>
      <c r="X4" s="50"/>
      <c r="Y4" s="50"/>
    </row>
    <row r="5" spans="1:25" ht="27" customHeight="1">
      <c r="A5" s="293" t="s">
        <v>2558</v>
      </c>
      <c r="B5" s="276"/>
      <c r="C5" s="276"/>
      <c r="D5" s="276"/>
      <c r="E5" s="276"/>
      <c r="F5" s="276"/>
      <c r="G5" s="276"/>
      <c r="H5" s="276"/>
      <c r="I5" s="276"/>
      <c r="J5" s="276"/>
      <c r="K5" s="276"/>
      <c r="L5" s="276"/>
      <c r="M5" s="277"/>
      <c r="N5" s="50"/>
      <c r="O5" s="50"/>
      <c r="P5" s="50"/>
      <c r="Q5" s="50"/>
      <c r="R5" s="50"/>
      <c r="S5" s="50"/>
      <c r="T5" s="50"/>
      <c r="U5" s="50"/>
      <c r="V5" s="50"/>
      <c r="W5" s="50"/>
      <c r="X5" s="50"/>
      <c r="Y5" s="50"/>
    </row>
    <row r="6" spans="1:25" ht="30" customHeight="1">
      <c r="A6" s="293" t="s">
        <v>5084</v>
      </c>
      <c r="B6" s="276"/>
      <c r="C6" s="276"/>
      <c r="D6" s="276"/>
      <c r="E6" s="276"/>
      <c r="F6" s="276"/>
      <c r="G6" s="276"/>
      <c r="H6" s="276"/>
      <c r="I6" s="276"/>
      <c r="J6" s="276"/>
      <c r="K6" s="276"/>
      <c r="L6" s="276"/>
      <c r="M6" s="277"/>
      <c r="N6" s="50"/>
      <c r="O6" s="50"/>
      <c r="P6" s="50"/>
      <c r="Q6" s="50"/>
      <c r="R6" s="50"/>
      <c r="S6" s="50"/>
      <c r="T6" s="50"/>
      <c r="U6" s="50"/>
      <c r="V6" s="50"/>
      <c r="W6" s="50"/>
      <c r="X6" s="50"/>
      <c r="Y6" s="50"/>
    </row>
    <row r="7" spans="1:25" ht="29.25" customHeight="1">
      <c r="A7" s="293" t="s">
        <v>5085</v>
      </c>
      <c r="B7" s="276"/>
      <c r="C7" s="276"/>
      <c r="D7" s="276"/>
      <c r="E7" s="276"/>
      <c r="F7" s="276"/>
      <c r="G7" s="276"/>
      <c r="H7" s="276"/>
      <c r="I7" s="276"/>
      <c r="J7" s="276"/>
      <c r="K7" s="276"/>
      <c r="L7" s="276"/>
      <c r="M7" s="277"/>
      <c r="N7" s="50"/>
      <c r="O7" s="50"/>
      <c r="P7" s="50"/>
      <c r="Q7" s="50"/>
      <c r="R7" s="50"/>
      <c r="S7" s="50"/>
      <c r="T7" s="50"/>
      <c r="U7" s="50"/>
      <c r="V7" s="50"/>
      <c r="W7" s="50"/>
      <c r="X7" s="50"/>
      <c r="Y7" s="50"/>
    </row>
    <row r="8" spans="1:25" ht="18.75" customHeight="1">
      <c r="A8" s="293" t="s">
        <v>2561</v>
      </c>
      <c r="B8" s="276"/>
      <c r="C8" s="276"/>
      <c r="D8" s="276"/>
      <c r="E8" s="276"/>
      <c r="F8" s="276"/>
      <c r="G8" s="276"/>
      <c r="H8" s="276"/>
      <c r="I8" s="276"/>
      <c r="J8" s="276"/>
      <c r="K8" s="276"/>
      <c r="L8" s="276"/>
      <c r="M8" s="277"/>
      <c r="N8" s="50"/>
      <c r="O8" s="50"/>
      <c r="P8" s="50"/>
      <c r="Q8" s="50"/>
      <c r="R8" s="50"/>
      <c r="S8" s="50"/>
      <c r="T8" s="50"/>
      <c r="U8" s="50"/>
      <c r="V8" s="50"/>
      <c r="W8" s="50"/>
      <c r="X8" s="50"/>
      <c r="Y8" s="50"/>
    </row>
    <row r="9" spans="1:25" ht="44.25" customHeight="1">
      <c r="A9" s="293" t="s">
        <v>5086</v>
      </c>
      <c r="B9" s="276"/>
      <c r="C9" s="276"/>
      <c r="D9" s="276"/>
      <c r="E9" s="276"/>
      <c r="F9" s="276"/>
      <c r="G9" s="276"/>
      <c r="H9" s="276"/>
      <c r="I9" s="276"/>
      <c r="J9" s="276"/>
      <c r="K9" s="276"/>
      <c r="L9" s="276"/>
      <c r="M9" s="277"/>
      <c r="N9" s="50"/>
      <c r="O9" s="50"/>
      <c r="P9" s="50"/>
      <c r="Q9" s="50"/>
      <c r="R9" s="50"/>
      <c r="S9" s="50"/>
      <c r="T9" s="50"/>
      <c r="U9" s="50"/>
      <c r="V9" s="50"/>
      <c r="W9" s="50"/>
      <c r="X9" s="50"/>
      <c r="Y9" s="50"/>
    </row>
    <row r="10" spans="1:25" ht="26.25" customHeight="1">
      <c r="A10" s="293" t="s">
        <v>5087</v>
      </c>
      <c r="B10" s="276"/>
      <c r="C10" s="276"/>
      <c r="D10" s="276"/>
      <c r="E10" s="276"/>
      <c r="F10" s="276"/>
      <c r="G10" s="276"/>
      <c r="H10" s="276"/>
      <c r="I10" s="276"/>
      <c r="J10" s="276"/>
      <c r="K10" s="276"/>
      <c r="L10" s="276"/>
      <c r="M10" s="277"/>
      <c r="N10" s="50"/>
      <c r="O10" s="50"/>
      <c r="P10" s="50"/>
      <c r="Q10" s="50"/>
      <c r="R10" s="50"/>
      <c r="S10" s="50"/>
      <c r="T10" s="50"/>
      <c r="U10" s="50"/>
      <c r="V10" s="50"/>
      <c r="W10" s="50"/>
      <c r="X10" s="50"/>
      <c r="Y10" s="50"/>
    </row>
    <row r="11" spans="1:25" ht="72" customHeight="1">
      <c r="A11" s="303" t="s">
        <v>5088</v>
      </c>
      <c r="B11" s="276"/>
      <c r="C11" s="276"/>
      <c r="D11" s="276"/>
      <c r="E11" s="276"/>
      <c r="F11" s="276"/>
      <c r="G11" s="276"/>
      <c r="H11" s="276"/>
      <c r="I11" s="276"/>
      <c r="J11" s="276"/>
      <c r="K11" s="276"/>
      <c r="L11" s="276"/>
      <c r="M11" s="277"/>
      <c r="N11" s="50"/>
      <c r="O11" s="50"/>
      <c r="P11" s="50"/>
      <c r="Q11" s="50"/>
      <c r="R11" s="50"/>
      <c r="S11" s="50"/>
      <c r="T11" s="50"/>
      <c r="U11" s="50"/>
      <c r="V11" s="50"/>
      <c r="W11" s="50"/>
      <c r="X11" s="50"/>
      <c r="Y11" s="50"/>
    </row>
    <row r="12" spans="1:25" ht="14.25">
      <c r="A12" s="53"/>
      <c r="B12" s="53"/>
      <c r="C12" s="54"/>
      <c r="D12" s="54"/>
      <c r="E12" s="54"/>
      <c r="F12" s="53"/>
      <c r="G12" s="53"/>
      <c r="H12" s="53"/>
      <c r="I12" s="50"/>
      <c r="J12" s="50"/>
      <c r="K12" s="50"/>
      <c r="L12" s="50"/>
      <c r="M12" s="50"/>
      <c r="N12" s="50"/>
      <c r="O12" s="50"/>
      <c r="P12" s="50"/>
      <c r="Q12" s="50"/>
      <c r="R12" s="50"/>
      <c r="S12" s="50"/>
      <c r="T12" s="50"/>
      <c r="U12" s="50"/>
      <c r="V12" s="50"/>
      <c r="W12" s="50"/>
      <c r="X12" s="50"/>
      <c r="Y12" s="50"/>
    </row>
    <row r="13" spans="1:25" ht="61.5" customHeight="1">
      <c r="A13" s="113" t="s">
        <v>4141</v>
      </c>
      <c r="B13" s="113" t="s">
        <v>2566</v>
      </c>
      <c r="C13" s="57" t="s">
        <v>7</v>
      </c>
      <c r="D13" s="57" t="s">
        <v>2567</v>
      </c>
      <c r="E13" s="113" t="s">
        <v>2568</v>
      </c>
      <c r="F13" s="113" t="s">
        <v>153</v>
      </c>
      <c r="G13" s="113" t="s">
        <v>2569</v>
      </c>
      <c r="H13" s="113" t="s">
        <v>2570</v>
      </c>
      <c r="I13" s="56" t="s">
        <v>155</v>
      </c>
      <c r="J13" s="56" t="s">
        <v>156</v>
      </c>
      <c r="K13" s="56" t="s">
        <v>157</v>
      </c>
      <c r="L13" s="113" t="s">
        <v>158</v>
      </c>
      <c r="M13" s="113" t="s">
        <v>162</v>
      </c>
      <c r="N13" s="60" t="s">
        <v>163</v>
      </c>
      <c r="O13" s="50"/>
      <c r="P13" s="50"/>
      <c r="Q13" s="50"/>
      <c r="R13" s="50"/>
      <c r="S13" s="50"/>
      <c r="T13" s="50"/>
      <c r="U13" s="50"/>
      <c r="V13" s="50"/>
      <c r="W13" s="50"/>
      <c r="X13" s="50"/>
      <c r="Y13" s="50"/>
    </row>
    <row r="14" spans="1:25" ht="25.5">
      <c r="A14" s="106" t="s">
        <v>5089</v>
      </c>
      <c r="B14" s="106" t="s">
        <v>60</v>
      </c>
      <c r="C14" s="101" t="s">
        <v>51</v>
      </c>
      <c r="D14" s="101" t="s">
        <v>5090</v>
      </c>
      <c r="E14" s="101" t="s">
        <v>5091</v>
      </c>
      <c r="F14" s="101">
        <v>2022</v>
      </c>
      <c r="G14" s="101" t="s">
        <v>2588</v>
      </c>
      <c r="H14" s="101" t="s">
        <v>5092</v>
      </c>
      <c r="I14" s="101" t="s">
        <v>2576</v>
      </c>
      <c r="J14" s="101" t="s">
        <v>2576</v>
      </c>
      <c r="K14" s="101" t="s">
        <v>2576</v>
      </c>
      <c r="L14" s="265" t="s">
        <v>5093</v>
      </c>
      <c r="M14" s="240">
        <v>155</v>
      </c>
      <c r="N14" s="23" t="s">
        <v>60</v>
      </c>
    </row>
    <row r="15" spans="1:25" ht="14.25">
      <c r="A15" s="253"/>
      <c r="B15" s="253"/>
      <c r="C15" s="255"/>
      <c r="D15" s="272"/>
      <c r="E15" s="273"/>
      <c r="F15" s="256"/>
      <c r="G15" s="256"/>
      <c r="H15" s="232"/>
      <c r="I15" s="274"/>
      <c r="J15" s="274"/>
      <c r="K15" s="274"/>
      <c r="L15" s="245"/>
      <c r="M15" s="245"/>
    </row>
    <row r="16" spans="1:25" ht="14.25">
      <c r="A16" s="106"/>
      <c r="B16" s="106"/>
      <c r="C16" s="101"/>
      <c r="D16" s="107"/>
      <c r="E16" s="199"/>
      <c r="F16" s="102"/>
      <c r="G16" s="102"/>
      <c r="H16" s="198"/>
      <c r="I16" s="233"/>
      <c r="J16" s="233"/>
      <c r="K16" s="233"/>
      <c r="L16" s="23"/>
      <c r="M16" s="23"/>
    </row>
    <row r="17" spans="1:25" ht="14.25">
      <c r="A17" s="106"/>
      <c r="B17" s="106"/>
      <c r="C17" s="101"/>
      <c r="D17" s="107"/>
      <c r="E17" s="199"/>
      <c r="F17" s="105"/>
      <c r="G17" s="105"/>
      <c r="H17" s="198"/>
      <c r="I17" s="233"/>
      <c r="J17" s="233"/>
      <c r="K17" s="233"/>
      <c r="L17" s="23"/>
      <c r="M17" s="23"/>
    </row>
    <row r="18" spans="1:25" ht="14.25">
      <c r="A18" s="106"/>
      <c r="B18" s="106"/>
      <c r="C18" s="101"/>
      <c r="D18" s="107"/>
      <c r="E18" s="199"/>
      <c r="F18" s="105"/>
      <c r="G18" s="105"/>
      <c r="H18" s="198"/>
      <c r="I18" s="233"/>
      <c r="J18" s="233"/>
      <c r="K18" s="233"/>
      <c r="L18" s="23"/>
      <c r="M18" s="23"/>
    </row>
    <row r="19" spans="1:25" ht="14.25">
      <c r="A19" s="106"/>
      <c r="B19" s="106"/>
      <c r="C19" s="101"/>
      <c r="D19" s="107"/>
      <c r="E19" s="199"/>
      <c r="F19" s="105"/>
      <c r="G19" s="105"/>
      <c r="H19" s="198"/>
      <c r="I19" s="233"/>
      <c r="J19" s="233"/>
      <c r="K19" s="233"/>
      <c r="L19" s="23"/>
      <c r="M19" s="23"/>
    </row>
    <row r="20" spans="1:25" ht="14.25">
      <c r="A20" s="96" t="s">
        <v>121</v>
      </c>
      <c r="B20" s="48"/>
      <c r="C20" s="48"/>
      <c r="D20" s="48"/>
      <c r="E20" s="49"/>
      <c r="F20" s="196"/>
      <c r="G20" s="196"/>
      <c r="M20" s="196">
        <f>SUM(M14:M19)</f>
        <v>155</v>
      </c>
    </row>
    <row r="21" spans="1:25" ht="15.75" customHeight="1">
      <c r="A21" s="47"/>
      <c r="B21" s="47"/>
      <c r="C21" s="48"/>
      <c r="D21" s="48"/>
      <c r="E21" s="48"/>
      <c r="F21" s="1"/>
      <c r="G21" s="1"/>
      <c r="H21" s="1"/>
    </row>
    <row r="22" spans="1:25" ht="15.75" customHeight="1">
      <c r="A22" s="279" t="s">
        <v>726</v>
      </c>
      <c r="B22" s="280"/>
      <c r="C22" s="280"/>
      <c r="D22" s="280"/>
      <c r="E22" s="280"/>
      <c r="F22" s="280"/>
      <c r="G22" s="280"/>
      <c r="H22" s="281"/>
      <c r="I22" s="47"/>
      <c r="J22" s="47"/>
      <c r="K22" s="47"/>
      <c r="L22" s="47"/>
      <c r="M22" s="47"/>
      <c r="N22" s="47"/>
      <c r="O22" s="47"/>
      <c r="P22" s="47"/>
      <c r="Q22" s="47"/>
      <c r="R22" s="47"/>
      <c r="S22" s="47"/>
      <c r="T22" s="47"/>
      <c r="U22" s="47"/>
      <c r="V22" s="47"/>
      <c r="W22" s="47"/>
      <c r="X22" s="47"/>
      <c r="Y22" s="47"/>
    </row>
    <row r="23" spans="1:25" ht="15.75" customHeight="1">
      <c r="A23" s="47"/>
      <c r="B23" s="47"/>
      <c r="C23" s="48"/>
      <c r="D23" s="48"/>
      <c r="E23" s="1"/>
      <c r="F23" s="1"/>
      <c r="G23" s="1"/>
      <c r="H23" s="1"/>
    </row>
    <row r="24" spans="1:25" ht="15.75" customHeight="1">
      <c r="A24" s="47"/>
      <c r="B24" s="47"/>
      <c r="C24" s="48"/>
      <c r="D24" s="48"/>
      <c r="E24" s="48"/>
      <c r="F24" s="1"/>
      <c r="G24" s="1"/>
      <c r="H24" s="1"/>
    </row>
    <row r="25" spans="1:25" ht="15.75" customHeight="1">
      <c r="A25" s="47"/>
      <c r="B25" s="47"/>
      <c r="C25" s="48"/>
      <c r="D25" s="48"/>
      <c r="E25" s="1"/>
      <c r="F25" s="1"/>
      <c r="G25" s="1"/>
      <c r="H25" s="1"/>
    </row>
    <row r="26" spans="1:25" ht="15.75" customHeight="1">
      <c r="A26" s="47"/>
      <c r="B26" s="47"/>
      <c r="C26" s="48"/>
      <c r="D26" s="48"/>
      <c r="E26" s="48"/>
      <c r="F26" s="1"/>
      <c r="G26" s="1"/>
      <c r="H26" s="1"/>
    </row>
    <row r="27" spans="1:25" ht="15.75" customHeight="1">
      <c r="A27" s="47"/>
      <c r="B27" s="47"/>
      <c r="C27" s="48"/>
      <c r="D27" s="48"/>
      <c r="E27" s="48"/>
      <c r="F27" s="1"/>
      <c r="G27" s="1"/>
      <c r="H27" s="1"/>
    </row>
    <row r="28" spans="1:25" ht="15.75" customHeight="1">
      <c r="A28" s="47"/>
      <c r="B28" s="47"/>
      <c r="C28" s="48"/>
      <c r="D28" s="48"/>
      <c r="E28" s="48"/>
      <c r="F28" s="1"/>
      <c r="G28" s="1"/>
      <c r="H28" s="1"/>
    </row>
    <row r="29" spans="1:25" ht="15.75" customHeight="1">
      <c r="A29" s="47"/>
      <c r="B29" s="47"/>
      <c r="C29" s="48"/>
      <c r="D29" s="48"/>
      <c r="E29" s="48"/>
      <c r="F29" s="1"/>
      <c r="G29" s="1"/>
      <c r="H29" s="1"/>
    </row>
    <row r="30" spans="1:25" ht="15.75" customHeight="1">
      <c r="A30" s="47"/>
      <c r="B30" s="47"/>
      <c r="C30" s="48"/>
      <c r="D30" s="48"/>
      <c r="E30" s="48"/>
      <c r="F30" s="1"/>
      <c r="G30" s="1"/>
      <c r="H30" s="1"/>
    </row>
    <row r="31" spans="1:25" ht="15.75" customHeight="1">
      <c r="A31" s="47"/>
      <c r="B31" s="47"/>
      <c r="C31" s="48"/>
      <c r="D31" s="48"/>
      <c r="E31" s="48"/>
      <c r="F31" s="1"/>
      <c r="G31" s="1"/>
      <c r="H31" s="1"/>
    </row>
    <row r="32" spans="1:25" ht="15.75" customHeight="1">
      <c r="A32" s="47"/>
      <c r="B32" s="47"/>
      <c r="C32" s="48"/>
      <c r="D32" s="48"/>
      <c r="E32" s="48"/>
      <c r="F32" s="1"/>
      <c r="G32" s="1"/>
      <c r="H32" s="1"/>
    </row>
    <row r="33" spans="1:8" ht="15.75" customHeight="1">
      <c r="A33" s="47"/>
      <c r="B33" s="47"/>
      <c r="C33" s="48"/>
      <c r="D33" s="48"/>
      <c r="E33" s="48"/>
      <c r="F33" s="1"/>
      <c r="G33" s="1"/>
      <c r="H33" s="1"/>
    </row>
    <row r="34" spans="1:8" ht="15.75" customHeight="1">
      <c r="A34" s="47"/>
      <c r="B34" s="47"/>
      <c r="C34" s="48"/>
      <c r="D34" s="48"/>
      <c r="E34" s="48"/>
      <c r="F34" s="1"/>
      <c r="G34" s="1"/>
      <c r="H34" s="1"/>
    </row>
    <row r="35" spans="1:8" ht="15.75" customHeight="1">
      <c r="A35" s="47"/>
      <c r="B35" s="47"/>
      <c r="C35" s="48"/>
      <c r="D35" s="48"/>
      <c r="E35" s="48"/>
      <c r="F35" s="1"/>
      <c r="G35" s="1"/>
      <c r="H35" s="1"/>
    </row>
    <row r="36" spans="1:8" ht="15.75" customHeight="1">
      <c r="A36" s="47"/>
      <c r="B36" s="47"/>
      <c r="C36" s="48"/>
      <c r="D36" s="48"/>
      <c r="E36" s="48"/>
      <c r="F36" s="1"/>
      <c r="G36" s="1"/>
      <c r="H36" s="1"/>
    </row>
    <row r="37" spans="1:8" ht="15.75" customHeight="1">
      <c r="A37" s="47"/>
      <c r="B37" s="47"/>
      <c r="C37" s="48"/>
      <c r="D37" s="48"/>
      <c r="E37" s="48"/>
      <c r="F37" s="1"/>
      <c r="G37" s="1"/>
      <c r="H37" s="1"/>
    </row>
    <row r="38" spans="1:8" ht="15.75" customHeight="1">
      <c r="A38" s="47"/>
      <c r="B38" s="47"/>
      <c r="C38" s="48"/>
      <c r="D38" s="48"/>
      <c r="E38" s="48"/>
      <c r="F38" s="1"/>
      <c r="G38" s="1"/>
      <c r="H38" s="1"/>
    </row>
    <row r="39" spans="1:8" ht="15.75" customHeight="1">
      <c r="A39" s="47"/>
      <c r="B39" s="47"/>
      <c r="C39" s="48"/>
      <c r="D39" s="48"/>
      <c r="E39" s="48"/>
      <c r="F39" s="1"/>
      <c r="G39" s="1"/>
      <c r="H39" s="1"/>
    </row>
    <row r="40" spans="1:8" ht="15.75" customHeight="1">
      <c r="A40" s="47"/>
      <c r="B40" s="47"/>
      <c r="C40" s="48"/>
      <c r="D40" s="48"/>
      <c r="E40" s="48"/>
      <c r="F40" s="1"/>
      <c r="G40" s="1"/>
      <c r="H40" s="1"/>
    </row>
    <row r="41" spans="1:8" ht="15.75" customHeight="1">
      <c r="A41" s="47"/>
      <c r="B41" s="47"/>
      <c r="C41" s="48"/>
      <c r="D41" s="48"/>
      <c r="E41" s="48"/>
      <c r="F41" s="1"/>
      <c r="G41" s="1"/>
      <c r="H41" s="1"/>
    </row>
    <row r="42" spans="1:8" ht="15.75" customHeight="1">
      <c r="A42" s="47"/>
      <c r="B42" s="47"/>
      <c r="C42" s="48"/>
      <c r="D42" s="48"/>
      <c r="E42" s="48"/>
      <c r="F42" s="1"/>
      <c r="G42" s="1"/>
      <c r="H42" s="1"/>
    </row>
    <row r="43" spans="1:8" ht="15.75" customHeight="1">
      <c r="A43" s="47"/>
      <c r="B43" s="47"/>
      <c r="C43" s="48"/>
      <c r="D43" s="48"/>
      <c r="E43" s="48"/>
      <c r="F43" s="1"/>
      <c r="G43" s="1"/>
      <c r="H43" s="1"/>
    </row>
    <row r="44" spans="1:8" ht="15.75" customHeight="1">
      <c r="A44" s="47"/>
      <c r="B44" s="47"/>
      <c r="C44" s="48"/>
      <c r="D44" s="48"/>
      <c r="E44" s="48"/>
      <c r="F44" s="1"/>
      <c r="G44" s="1"/>
      <c r="H44" s="1"/>
    </row>
    <row r="45" spans="1:8" ht="15.75" customHeight="1">
      <c r="A45" s="47"/>
      <c r="B45" s="47"/>
      <c r="C45" s="48"/>
      <c r="D45" s="48"/>
      <c r="E45" s="48"/>
      <c r="F45" s="1"/>
      <c r="G45" s="1"/>
      <c r="H45" s="1"/>
    </row>
    <row r="46" spans="1:8" ht="15.75" customHeight="1">
      <c r="A46" s="47"/>
      <c r="B46" s="47"/>
      <c r="C46" s="48"/>
      <c r="D46" s="48"/>
      <c r="E46" s="48"/>
      <c r="F46" s="1"/>
      <c r="G46" s="1"/>
      <c r="H46" s="1"/>
    </row>
    <row r="47" spans="1:8" ht="15.75" customHeight="1">
      <c r="A47" s="47"/>
      <c r="B47" s="47"/>
      <c r="C47" s="48"/>
      <c r="D47" s="48"/>
      <c r="E47" s="48"/>
      <c r="F47" s="1"/>
      <c r="G47" s="1"/>
      <c r="H47" s="1"/>
    </row>
    <row r="48" spans="1:8" ht="15.75" customHeight="1">
      <c r="A48" s="47"/>
      <c r="B48" s="47"/>
      <c r="C48" s="48"/>
      <c r="D48" s="48"/>
      <c r="E48" s="48"/>
      <c r="F48" s="1"/>
      <c r="G48" s="1"/>
      <c r="H48" s="1"/>
    </row>
    <row r="49" spans="1:8" ht="15.75" customHeight="1">
      <c r="A49" s="47"/>
      <c r="B49" s="47"/>
      <c r="C49" s="48"/>
      <c r="D49" s="48"/>
      <c r="E49" s="48"/>
      <c r="F49" s="1"/>
      <c r="G49" s="1"/>
      <c r="H49" s="1"/>
    </row>
    <row r="50" spans="1:8" ht="15.75" customHeight="1">
      <c r="A50" s="47"/>
      <c r="B50" s="47"/>
      <c r="C50" s="48"/>
      <c r="D50" s="48"/>
      <c r="E50" s="48"/>
      <c r="F50" s="1"/>
      <c r="G50" s="1"/>
      <c r="H50" s="1"/>
    </row>
    <row r="51" spans="1:8" ht="15.75" customHeight="1">
      <c r="A51" s="47"/>
      <c r="B51" s="47"/>
      <c r="C51" s="48"/>
      <c r="D51" s="48"/>
      <c r="E51" s="48"/>
      <c r="F51" s="1"/>
      <c r="G51" s="1"/>
      <c r="H51" s="1"/>
    </row>
    <row r="52" spans="1:8" ht="15.75" customHeight="1">
      <c r="A52" s="47"/>
      <c r="B52" s="47"/>
      <c r="C52" s="48"/>
      <c r="D52" s="48"/>
      <c r="E52" s="48"/>
      <c r="F52" s="1"/>
      <c r="G52" s="1"/>
      <c r="H52" s="1"/>
    </row>
    <row r="53" spans="1:8" ht="15.75" customHeight="1">
      <c r="A53" s="47"/>
      <c r="B53" s="47"/>
      <c r="C53" s="48"/>
      <c r="D53" s="48"/>
      <c r="E53" s="48"/>
      <c r="F53" s="1"/>
      <c r="G53" s="1"/>
      <c r="H53" s="1"/>
    </row>
    <row r="54" spans="1:8" ht="15.75" customHeight="1">
      <c r="A54" s="47"/>
      <c r="B54" s="47"/>
      <c r="C54" s="48"/>
      <c r="D54" s="48"/>
      <c r="E54" s="48"/>
      <c r="F54" s="1"/>
      <c r="G54" s="1"/>
      <c r="H54" s="1"/>
    </row>
    <row r="55" spans="1:8" ht="15.75" customHeight="1">
      <c r="A55" s="47"/>
      <c r="B55" s="47"/>
      <c r="C55" s="48"/>
      <c r="D55" s="48"/>
      <c r="E55" s="48"/>
      <c r="F55" s="1"/>
      <c r="G55" s="1"/>
      <c r="H55" s="1"/>
    </row>
    <row r="56" spans="1:8" ht="15.75" customHeight="1">
      <c r="A56" s="47"/>
      <c r="B56" s="47"/>
      <c r="C56" s="48"/>
      <c r="D56" s="48"/>
      <c r="E56" s="48"/>
      <c r="F56" s="1"/>
      <c r="G56" s="1"/>
      <c r="H56" s="1"/>
    </row>
    <row r="57" spans="1:8" ht="15.75" customHeight="1">
      <c r="A57" s="47"/>
      <c r="B57" s="47"/>
      <c r="C57" s="48"/>
      <c r="D57" s="48"/>
      <c r="E57" s="48"/>
      <c r="F57" s="1"/>
      <c r="G57" s="1"/>
      <c r="H57" s="1"/>
    </row>
    <row r="58" spans="1:8" ht="15.75" customHeight="1">
      <c r="A58" s="47"/>
      <c r="B58" s="47"/>
      <c r="C58" s="48"/>
      <c r="D58" s="48"/>
      <c r="E58" s="48"/>
      <c r="F58" s="1"/>
      <c r="G58" s="1"/>
      <c r="H58" s="1"/>
    </row>
    <row r="59" spans="1:8" ht="15.75" customHeight="1">
      <c r="A59" s="47"/>
      <c r="B59" s="47"/>
      <c r="C59" s="48"/>
      <c r="D59" s="48"/>
      <c r="E59" s="48"/>
      <c r="F59" s="1"/>
      <c r="G59" s="1"/>
      <c r="H59" s="1"/>
    </row>
    <row r="60" spans="1:8" ht="15.75" customHeight="1">
      <c r="A60" s="47"/>
      <c r="B60" s="47"/>
      <c r="C60" s="48"/>
      <c r="D60" s="48"/>
      <c r="E60" s="48"/>
      <c r="F60" s="1"/>
      <c r="G60" s="1"/>
      <c r="H60" s="1"/>
    </row>
    <row r="61" spans="1:8" ht="15.75" customHeight="1">
      <c r="A61" s="47"/>
      <c r="B61" s="47"/>
      <c r="C61" s="48"/>
      <c r="D61" s="48"/>
      <c r="E61" s="48"/>
      <c r="F61" s="1"/>
      <c r="G61" s="1"/>
      <c r="H61" s="1"/>
    </row>
    <row r="62" spans="1:8" ht="15.75" customHeight="1">
      <c r="A62" s="47"/>
      <c r="B62" s="47"/>
      <c r="C62" s="48"/>
      <c r="D62" s="48"/>
      <c r="E62" s="48"/>
      <c r="F62" s="1"/>
      <c r="G62" s="1"/>
      <c r="H62" s="1"/>
    </row>
    <row r="63" spans="1:8" ht="15.75" customHeight="1">
      <c r="A63" s="47"/>
      <c r="B63" s="47"/>
      <c r="C63" s="48"/>
      <c r="D63" s="48"/>
      <c r="E63" s="48"/>
      <c r="F63" s="1"/>
      <c r="G63" s="1"/>
      <c r="H63" s="1"/>
    </row>
    <row r="64" spans="1:8" ht="15.75" customHeight="1">
      <c r="A64" s="47"/>
      <c r="B64" s="47"/>
      <c r="C64" s="48"/>
      <c r="D64" s="48"/>
      <c r="E64" s="48"/>
      <c r="F64" s="1"/>
      <c r="G64" s="1"/>
      <c r="H64" s="1"/>
    </row>
    <row r="65" spans="1:8" ht="15.75" customHeight="1">
      <c r="A65" s="47"/>
      <c r="B65" s="47"/>
      <c r="C65" s="48"/>
      <c r="D65" s="48"/>
      <c r="E65" s="48"/>
      <c r="F65" s="1"/>
      <c r="G65" s="1"/>
      <c r="H65" s="1"/>
    </row>
    <row r="66" spans="1:8" ht="15.75" customHeight="1">
      <c r="A66" s="47"/>
      <c r="B66" s="47"/>
      <c r="C66" s="48"/>
      <c r="D66" s="48"/>
      <c r="E66" s="48"/>
      <c r="F66" s="1"/>
      <c r="G66" s="1"/>
      <c r="H66" s="1"/>
    </row>
    <row r="67" spans="1:8" ht="15.75" customHeight="1">
      <c r="A67" s="47"/>
      <c r="B67" s="47"/>
      <c r="C67" s="48"/>
      <c r="D67" s="48"/>
      <c r="E67" s="48"/>
      <c r="F67" s="1"/>
      <c r="G67" s="1"/>
      <c r="H67" s="1"/>
    </row>
    <row r="68" spans="1:8" ht="15.75" customHeight="1">
      <c r="A68" s="47"/>
      <c r="B68" s="47"/>
      <c r="C68" s="48"/>
      <c r="D68" s="48"/>
      <c r="E68" s="48"/>
      <c r="F68" s="1"/>
      <c r="G68" s="1"/>
      <c r="H68" s="1"/>
    </row>
    <row r="69" spans="1:8" ht="15.75" customHeight="1">
      <c r="A69" s="47"/>
      <c r="B69" s="47"/>
      <c r="C69" s="48"/>
      <c r="D69" s="48"/>
      <c r="E69" s="48"/>
      <c r="F69" s="1"/>
      <c r="G69" s="1"/>
      <c r="H69" s="1"/>
    </row>
    <row r="70" spans="1:8" ht="15.75" customHeight="1">
      <c r="A70" s="47"/>
      <c r="B70" s="47"/>
      <c r="C70" s="48"/>
      <c r="D70" s="48"/>
      <c r="E70" s="48"/>
      <c r="F70" s="1"/>
      <c r="G70" s="1"/>
      <c r="H70" s="1"/>
    </row>
    <row r="71" spans="1:8" ht="15.75" customHeight="1">
      <c r="A71" s="47"/>
      <c r="B71" s="47"/>
      <c r="C71" s="48"/>
      <c r="D71" s="48"/>
      <c r="E71" s="48"/>
      <c r="F71" s="1"/>
      <c r="G71" s="1"/>
      <c r="H71" s="1"/>
    </row>
    <row r="72" spans="1:8" ht="15.75" customHeight="1">
      <c r="A72" s="47"/>
      <c r="B72" s="47"/>
      <c r="C72" s="48"/>
      <c r="D72" s="48"/>
      <c r="E72" s="48"/>
      <c r="F72" s="1"/>
      <c r="G72" s="1"/>
      <c r="H72" s="1"/>
    </row>
    <row r="73" spans="1:8" ht="15.75" customHeight="1">
      <c r="A73" s="47"/>
      <c r="B73" s="47"/>
      <c r="C73" s="48"/>
      <c r="D73" s="48"/>
      <c r="E73" s="48"/>
      <c r="F73" s="1"/>
      <c r="G73" s="1"/>
      <c r="H73" s="1"/>
    </row>
    <row r="74" spans="1:8" ht="15.75" customHeight="1">
      <c r="A74" s="47"/>
      <c r="B74" s="47"/>
      <c r="C74" s="48"/>
      <c r="D74" s="48"/>
      <c r="E74" s="48"/>
      <c r="F74" s="1"/>
      <c r="G74" s="1"/>
      <c r="H74" s="1"/>
    </row>
    <row r="75" spans="1:8" ht="15.75" customHeight="1">
      <c r="A75" s="47"/>
      <c r="B75" s="47"/>
      <c r="C75" s="48"/>
      <c r="D75" s="48"/>
      <c r="E75" s="48"/>
      <c r="F75" s="1"/>
      <c r="G75" s="1"/>
      <c r="H75" s="1"/>
    </row>
    <row r="76" spans="1:8" ht="15.75" customHeight="1">
      <c r="A76" s="47"/>
      <c r="B76" s="47"/>
      <c r="C76" s="48"/>
      <c r="D76" s="48"/>
      <c r="E76" s="48"/>
      <c r="F76" s="1"/>
      <c r="G76" s="1"/>
      <c r="H76" s="1"/>
    </row>
    <row r="77" spans="1:8" ht="15.75" customHeight="1">
      <c r="A77" s="47"/>
      <c r="B77" s="47"/>
      <c r="C77" s="48"/>
      <c r="D77" s="48"/>
      <c r="E77" s="48"/>
      <c r="F77" s="1"/>
      <c r="G77" s="1"/>
      <c r="H77" s="1"/>
    </row>
    <row r="78" spans="1:8" ht="15.75" customHeight="1">
      <c r="A78" s="47"/>
      <c r="B78" s="47"/>
      <c r="C78" s="48"/>
      <c r="D78" s="48"/>
      <c r="E78" s="48"/>
      <c r="F78" s="1"/>
      <c r="G78" s="1"/>
      <c r="H78" s="1"/>
    </row>
    <row r="79" spans="1:8" ht="15.75" customHeight="1">
      <c r="A79" s="47"/>
      <c r="B79" s="47"/>
      <c r="C79" s="48"/>
      <c r="D79" s="48"/>
      <c r="E79" s="48"/>
      <c r="F79" s="1"/>
      <c r="G79" s="1"/>
      <c r="H79" s="1"/>
    </row>
    <row r="80" spans="1:8" ht="15.75" customHeight="1">
      <c r="A80" s="47"/>
      <c r="B80" s="47"/>
      <c r="C80" s="48"/>
      <c r="D80" s="48"/>
      <c r="E80" s="48"/>
      <c r="F80" s="1"/>
      <c r="G80" s="1"/>
      <c r="H80" s="1"/>
    </row>
    <row r="81" spans="1:8" ht="15.75" customHeight="1">
      <c r="A81" s="47"/>
      <c r="B81" s="47"/>
      <c r="C81" s="48"/>
      <c r="D81" s="48"/>
      <c r="E81" s="48"/>
      <c r="F81" s="1"/>
      <c r="G81" s="1"/>
      <c r="H81" s="1"/>
    </row>
    <row r="82" spans="1:8" ht="15.75" customHeight="1">
      <c r="A82" s="47"/>
      <c r="B82" s="47"/>
      <c r="C82" s="48"/>
      <c r="D82" s="48"/>
      <c r="E82" s="48"/>
      <c r="F82" s="1"/>
      <c r="G82" s="1"/>
      <c r="H82" s="1"/>
    </row>
    <row r="83" spans="1:8" ht="15.75" customHeight="1">
      <c r="A83" s="47"/>
      <c r="B83" s="47"/>
      <c r="C83" s="48"/>
      <c r="D83" s="48"/>
      <c r="E83" s="48"/>
      <c r="F83" s="1"/>
      <c r="G83" s="1"/>
      <c r="H83" s="1"/>
    </row>
    <row r="84" spans="1:8" ht="15.75" customHeight="1">
      <c r="A84" s="47"/>
      <c r="B84" s="47"/>
      <c r="C84" s="48"/>
      <c r="D84" s="48"/>
      <c r="E84" s="48"/>
      <c r="F84" s="1"/>
      <c r="G84" s="1"/>
      <c r="H84" s="1"/>
    </row>
    <row r="85" spans="1:8" ht="15.75" customHeight="1">
      <c r="A85" s="47"/>
      <c r="B85" s="47"/>
      <c r="C85" s="48"/>
      <c r="D85" s="48"/>
      <c r="E85" s="48"/>
      <c r="F85" s="1"/>
      <c r="G85" s="1"/>
      <c r="H85" s="1"/>
    </row>
    <row r="86" spans="1:8" ht="15.75" customHeight="1">
      <c r="A86" s="47"/>
      <c r="B86" s="47"/>
      <c r="C86" s="48"/>
      <c r="D86" s="48"/>
      <c r="E86" s="48"/>
      <c r="F86" s="1"/>
      <c r="G86" s="1"/>
      <c r="H86" s="1"/>
    </row>
    <row r="87" spans="1:8" ht="15.75" customHeight="1">
      <c r="A87" s="47"/>
      <c r="B87" s="47"/>
      <c r="C87" s="48"/>
      <c r="D87" s="48"/>
      <c r="E87" s="48"/>
      <c r="F87" s="1"/>
      <c r="G87" s="1"/>
      <c r="H87" s="1"/>
    </row>
    <row r="88" spans="1:8" ht="15.75" customHeight="1">
      <c r="A88" s="47"/>
      <c r="B88" s="47"/>
      <c r="C88" s="48"/>
      <c r="D88" s="48"/>
      <c r="E88" s="48"/>
      <c r="F88" s="1"/>
      <c r="G88" s="1"/>
      <c r="H88" s="1"/>
    </row>
    <row r="89" spans="1:8" ht="15.75" customHeight="1">
      <c r="A89" s="47"/>
      <c r="B89" s="47"/>
      <c r="C89" s="48"/>
      <c r="D89" s="48"/>
      <c r="E89" s="48"/>
      <c r="F89" s="1"/>
      <c r="G89" s="1"/>
      <c r="H89" s="1"/>
    </row>
    <row r="90" spans="1:8" ht="15.75" customHeight="1">
      <c r="A90" s="47"/>
      <c r="B90" s="47"/>
      <c r="C90" s="48"/>
      <c r="D90" s="48"/>
      <c r="E90" s="48"/>
      <c r="F90" s="1"/>
      <c r="G90" s="1"/>
      <c r="H90" s="1"/>
    </row>
    <row r="91" spans="1:8" ht="15.75" customHeight="1">
      <c r="A91" s="47"/>
      <c r="B91" s="47"/>
      <c r="C91" s="48"/>
      <c r="D91" s="48"/>
      <c r="E91" s="48"/>
      <c r="F91" s="1"/>
      <c r="G91" s="1"/>
      <c r="H91" s="1"/>
    </row>
    <row r="92" spans="1:8" ht="15.75" customHeight="1">
      <c r="A92" s="47"/>
      <c r="B92" s="47"/>
      <c r="C92" s="48"/>
      <c r="D92" s="48"/>
      <c r="E92" s="48"/>
      <c r="F92" s="1"/>
      <c r="G92" s="1"/>
      <c r="H92" s="1"/>
    </row>
    <row r="93" spans="1:8" ht="15.75" customHeight="1">
      <c r="A93" s="47"/>
      <c r="B93" s="47"/>
      <c r="C93" s="48"/>
      <c r="D93" s="48"/>
      <c r="E93" s="48"/>
      <c r="F93" s="1"/>
      <c r="G93" s="1"/>
      <c r="H93" s="1"/>
    </row>
    <row r="94" spans="1:8" ht="15.75" customHeight="1">
      <c r="A94" s="47"/>
      <c r="B94" s="47"/>
      <c r="C94" s="48"/>
      <c r="D94" s="48"/>
      <c r="E94" s="48"/>
      <c r="F94" s="1"/>
      <c r="G94" s="1"/>
      <c r="H94" s="1"/>
    </row>
    <row r="95" spans="1:8" ht="15.75" customHeight="1">
      <c r="A95" s="47"/>
      <c r="B95" s="47"/>
      <c r="C95" s="48"/>
      <c r="D95" s="48"/>
      <c r="E95" s="48"/>
      <c r="F95" s="1"/>
      <c r="G95" s="1"/>
      <c r="H95" s="1"/>
    </row>
    <row r="96" spans="1:8" ht="15.75" customHeight="1">
      <c r="A96" s="47"/>
      <c r="B96" s="47"/>
      <c r="C96" s="48"/>
      <c r="D96" s="48"/>
      <c r="E96" s="48"/>
      <c r="F96" s="1"/>
      <c r="G96" s="1"/>
      <c r="H96" s="1"/>
    </row>
    <row r="97" spans="1:8" ht="15.75" customHeight="1">
      <c r="A97" s="47"/>
      <c r="B97" s="47"/>
      <c r="C97" s="48"/>
      <c r="D97" s="48"/>
      <c r="E97" s="48"/>
      <c r="F97" s="1"/>
      <c r="G97" s="1"/>
      <c r="H97" s="1"/>
    </row>
    <row r="98" spans="1:8" ht="15.75" customHeight="1">
      <c r="A98" s="47"/>
      <c r="B98" s="47"/>
      <c r="C98" s="48"/>
      <c r="D98" s="48"/>
      <c r="E98" s="48"/>
      <c r="F98" s="1"/>
      <c r="G98" s="1"/>
      <c r="H98" s="1"/>
    </row>
    <row r="99" spans="1:8" ht="15.75" customHeight="1">
      <c r="A99" s="47"/>
      <c r="B99" s="47"/>
      <c r="C99" s="48"/>
      <c r="D99" s="48"/>
      <c r="E99" s="48"/>
      <c r="F99" s="1"/>
      <c r="G99" s="1"/>
      <c r="H99" s="1"/>
    </row>
    <row r="100" spans="1:8" ht="15.75" customHeight="1">
      <c r="A100" s="47"/>
      <c r="B100" s="47"/>
      <c r="C100" s="48"/>
      <c r="D100" s="48"/>
      <c r="E100" s="48"/>
      <c r="F100" s="1"/>
      <c r="G100" s="1"/>
      <c r="H100" s="1"/>
    </row>
    <row r="101" spans="1:8" ht="15.75" customHeight="1">
      <c r="A101" s="47"/>
      <c r="B101" s="47"/>
      <c r="C101" s="48"/>
      <c r="D101" s="48"/>
      <c r="E101" s="48"/>
      <c r="F101" s="1"/>
      <c r="G101" s="1"/>
      <c r="H101" s="1"/>
    </row>
    <row r="102" spans="1:8" ht="15.75" customHeight="1">
      <c r="A102" s="47"/>
      <c r="B102" s="47"/>
      <c r="C102" s="48"/>
      <c r="D102" s="48"/>
      <c r="E102" s="48"/>
      <c r="F102" s="1"/>
      <c r="G102" s="1"/>
      <c r="H102" s="1"/>
    </row>
    <row r="103" spans="1:8" ht="15.75" customHeight="1">
      <c r="A103" s="47"/>
      <c r="B103" s="47"/>
      <c r="C103" s="48"/>
      <c r="D103" s="48"/>
      <c r="E103" s="48"/>
      <c r="F103" s="1"/>
      <c r="G103" s="1"/>
      <c r="H103" s="1"/>
    </row>
    <row r="104" spans="1:8" ht="15.75" customHeight="1">
      <c r="A104" s="47"/>
      <c r="B104" s="47"/>
      <c r="C104" s="48"/>
      <c r="D104" s="48"/>
      <c r="E104" s="48"/>
      <c r="F104" s="1"/>
      <c r="G104" s="1"/>
      <c r="H104" s="1"/>
    </row>
    <row r="105" spans="1:8" ht="15.75" customHeight="1">
      <c r="A105" s="47"/>
      <c r="B105" s="47"/>
      <c r="C105" s="48"/>
      <c r="D105" s="48"/>
      <c r="E105" s="48"/>
      <c r="F105" s="1"/>
      <c r="G105" s="1"/>
      <c r="H105" s="1"/>
    </row>
    <row r="106" spans="1:8" ht="15.75" customHeight="1">
      <c r="A106" s="47"/>
      <c r="B106" s="47"/>
      <c r="C106" s="48"/>
      <c r="D106" s="48"/>
      <c r="E106" s="48"/>
      <c r="F106" s="1"/>
      <c r="G106" s="1"/>
      <c r="H106" s="1"/>
    </row>
    <row r="107" spans="1:8" ht="15.75" customHeight="1">
      <c r="A107" s="47"/>
      <c r="B107" s="47"/>
      <c r="C107" s="48"/>
      <c r="D107" s="48"/>
      <c r="E107" s="48"/>
      <c r="F107" s="1"/>
      <c r="G107" s="1"/>
      <c r="H107" s="1"/>
    </row>
    <row r="108" spans="1:8" ht="15.75" customHeight="1">
      <c r="A108" s="47"/>
      <c r="B108" s="47"/>
      <c r="C108" s="48"/>
      <c r="D108" s="48"/>
      <c r="E108" s="48"/>
      <c r="F108" s="1"/>
      <c r="G108" s="1"/>
      <c r="H108" s="1"/>
    </row>
    <row r="109" spans="1:8" ht="15.75" customHeight="1">
      <c r="A109" s="47"/>
      <c r="B109" s="47"/>
      <c r="C109" s="48"/>
      <c r="D109" s="48"/>
      <c r="E109" s="48"/>
      <c r="F109" s="1"/>
      <c r="G109" s="1"/>
      <c r="H109" s="1"/>
    </row>
    <row r="110" spans="1:8" ht="15.75" customHeight="1">
      <c r="A110" s="47"/>
      <c r="B110" s="47"/>
      <c r="C110" s="48"/>
      <c r="D110" s="48"/>
      <c r="E110" s="48"/>
      <c r="F110" s="1"/>
      <c r="G110" s="1"/>
      <c r="H110" s="1"/>
    </row>
    <row r="111" spans="1:8" ht="15.75" customHeight="1">
      <c r="A111" s="47"/>
      <c r="B111" s="47"/>
      <c r="C111" s="48"/>
      <c r="D111" s="48"/>
      <c r="E111" s="48"/>
      <c r="F111" s="1"/>
      <c r="G111" s="1"/>
      <c r="H111" s="1"/>
    </row>
    <row r="112" spans="1:8"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c r="A221" s="47"/>
      <c r="B221" s="47"/>
      <c r="C221" s="48"/>
      <c r="D221" s="48"/>
      <c r="E221" s="48"/>
      <c r="F221" s="1"/>
      <c r="G221" s="1"/>
      <c r="H221" s="1"/>
    </row>
    <row r="222" spans="1:8" ht="15.75" customHeight="1">
      <c r="A222" s="47"/>
      <c r="B222" s="47"/>
      <c r="C222" s="48"/>
      <c r="D222" s="48"/>
      <c r="E222" s="48"/>
      <c r="F222" s="1"/>
      <c r="G222" s="1"/>
      <c r="H222" s="1"/>
    </row>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M10"/>
    <mergeCell ref="A11:M11"/>
    <mergeCell ref="A22:H22"/>
    <mergeCell ref="A2:M2"/>
    <mergeCell ref="A4:M4"/>
    <mergeCell ref="A5:M5"/>
    <mergeCell ref="A6:M6"/>
    <mergeCell ref="A7:M7"/>
    <mergeCell ref="A8:M8"/>
    <mergeCell ref="A9:M9"/>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sheetPr>
  <dimension ref="A1:Y1000"/>
  <sheetViews>
    <sheetView workbookViewId="0"/>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6" width="24.59765625" customWidth="1"/>
    <col min="7" max="8" width="13.73046875" customWidth="1"/>
    <col min="9" max="25" width="8" customWidth="1"/>
  </cols>
  <sheetData>
    <row r="1" spans="1:25" ht="14.25">
      <c r="A1" s="47"/>
      <c r="B1" s="47"/>
      <c r="C1" s="48"/>
      <c r="D1" s="48"/>
      <c r="E1" s="48"/>
      <c r="F1" s="1"/>
      <c r="G1" s="1"/>
      <c r="H1" s="1"/>
    </row>
    <row r="2" spans="1:25" ht="15.75" customHeight="1">
      <c r="A2" s="309" t="s">
        <v>5094</v>
      </c>
      <c r="B2" s="276"/>
      <c r="C2" s="276"/>
      <c r="D2" s="276"/>
      <c r="E2" s="277"/>
      <c r="F2" s="251"/>
      <c r="G2" s="251"/>
      <c r="H2" s="251"/>
      <c r="I2" s="50"/>
      <c r="J2" s="50"/>
      <c r="K2" s="50"/>
      <c r="L2" s="50"/>
      <c r="M2" s="50"/>
      <c r="N2" s="50"/>
      <c r="O2" s="50"/>
      <c r="P2" s="50"/>
      <c r="Q2" s="50"/>
      <c r="R2" s="50"/>
      <c r="S2" s="50"/>
      <c r="T2" s="50"/>
      <c r="U2" s="50"/>
      <c r="V2" s="50"/>
      <c r="W2" s="50"/>
      <c r="X2" s="50"/>
      <c r="Y2" s="50"/>
    </row>
    <row r="3" spans="1:25" ht="15.75" customHeight="1">
      <c r="A3" s="123"/>
      <c r="B3" s="123"/>
      <c r="C3" s="123"/>
      <c r="D3" s="123"/>
      <c r="E3" s="252"/>
      <c r="F3" s="251"/>
      <c r="G3" s="251"/>
      <c r="H3" s="251"/>
      <c r="I3" s="50"/>
      <c r="J3" s="50"/>
      <c r="K3" s="50"/>
      <c r="L3" s="50"/>
      <c r="M3" s="50"/>
      <c r="N3" s="50"/>
      <c r="O3" s="50"/>
      <c r="P3" s="50"/>
      <c r="Q3" s="50"/>
      <c r="R3" s="50"/>
      <c r="S3" s="50"/>
      <c r="T3" s="50"/>
      <c r="U3" s="50"/>
      <c r="V3" s="50"/>
      <c r="W3" s="50"/>
      <c r="X3" s="50"/>
      <c r="Y3" s="50"/>
    </row>
    <row r="4" spans="1:25" ht="18" customHeight="1">
      <c r="A4" s="285" t="s">
        <v>5095</v>
      </c>
      <c r="B4" s="276"/>
      <c r="C4" s="276"/>
      <c r="D4" s="276"/>
      <c r="E4" s="277"/>
      <c r="F4" s="251"/>
      <c r="G4" s="251"/>
      <c r="H4" s="251"/>
      <c r="I4" s="50"/>
      <c r="J4" s="50"/>
      <c r="K4" s="50"/>
      <c r="L4" s="50"/>
      <c r="M4" s="50"/>
      <c r="N4" s="50"/>
      <c r="O4" s="50"/>
      <c r="P4" s="50"/>
      <c r="Q4" s="50"/>
      <c r="R4" s="50"/>
      <c r="S4" s="50"/>
      <c r="T4" s="50"/>
      <c r="U4" s="50"/>
      <c r="V4" s="50"/>
      <c r="W4" s="50"/>
      <c r="X4" s="50"/>
      <c r="Y4" s="50"/>
    </row>
    <row r="5" spans="1:25" ht="15" customHeight="1">
      <c r="A5" s="293" t="s">
        <v>5096</v>
      </c>
      <c r="B5" s="276"/>
      <c r="C5" s="276"/>
      <c r="D5" s="276"/>
      <c r="E5" s="277"/>
      <c r="F5" s="251"/>
      <c r="G5" s="251"/>
      <c r="H5" s="251"/>
      <c r="I5" s="50"/>
      <c r="J5" s="50"/>
      <c r="K5" s="50"/>
      <c r="L5" s="50"/>
      <c r="M5" s="50"/>
      <c r="N5" s="50"/>
      <c r="O5" s="50"/>
      <c r="P5" s="50"/>
      <c r="Q5" s="50"/>
      <c r="R5" s="50"/>
      <c r="S5" s="50"/>
      <c r="T5" s="50"/>
      <c r="U5" s="50"/>
      <c r="V5" s="50"/>
      <c r="W5" s="50"/>
      <c r="X5" s="50"/>
      <c r="Y5" s="50"/>
    </row>
    <row r="6" spans="1:25" ht="104.25" customHeight="1">
      <c r="A6" s="293" t="s">
        <v>5097</v>
      </c>
      <c r="B6" s="276"/>
      <c r="C6" s="276"/>
      <c r="D6" s="276"/>
      <c r="E6" s="277"/>
      <c r="F6" s="251"/>
      <c r="G6" s="251"/>
      <c r="H6" s="251"/>
      <c r="I6" s="50"/>
      <c r="J6" s="50"/>
      <c r="K6" s="50"/>
      <c r="L6" s="50"/>
      <c r="M6" s="50"/>
      <c r="N6" s="50"/>
      <c r="O6" s="50"/>
      <c r="P6" s="50"/>
      <c r="Q6" s="50"/>
      <c r="R6" s="50"/>
      <c r="S6" s="50"/>
      <c r="T6" s="50"/>
      <c r="U6" s="50"/>
      <c r="V6" s="50"/>
      <c r="W6" s="50"/>
      <c r="X6" s="50"/>
      <c r="Y6" s="50"/>
    </row>
    <row r="7" spans="1:25" ht="56.25" customHeight="1">
      <c r="A7" s="293" t="s">
        <v>5098</v>
      </c>
      <c r="B7" s="276"/>
      <c r="C7" s="276"/>
      <c r="D7" s="276"/>
      <c r="E7" s="277"/>
      <c r="F7" s="251"/>
      <c r="G7" s="251"/>
      <c r="H7" s="251"/>
      <c r="I7" s="50"/>
      <c r="J7" s="50"/>
      <c r="K7" s="50"/>
      <c r="L7" s="50"/>
      <c r="M7" s="50"/>
      <c r="N7" s="50"/>
      <c r="O7" s="50"/>
      <c r="P7" s="50"/>
      <c r="Q7" s="50"/>
      <c r="R7" s="50"/>
      <c r="S7" s="50"/>
      <c r="T7" s="50"/>
      <c r="U7" s="50"/>
      <c r="V7" s="50"/>
      <c r="W7" s="50"/>
      <c r="X7" s="50"/>
      <c r="Y7" s="50"/>
    </row>
    <row r="8" spans="1:25" ht="17.25" customHeight="1">
      <c r="A8" s="293" t="s">
        <v>5099</v>
      </c>
      <c r="B8" s="276"/>
      <c r="C8" s="276"/>
      <c r="D8" s="276"/>
      <c r="E8" s="277"/>
      <c r="F8" s="251"/>
      <c r="G8" s="251"/>
      <c r="H8" s="251"/>
      <c r="I8" s="50"/>
      <c r="J8" s="50"/>
      <c r="K8" s="50"/>
      <c r="L8" s="50"/>
      <c r="M8" s="50"/>
      <c r="N8" s="50"/>
      <c r="O8" s="50"/>
      <c r="P8" s="50"/>
      <c r="Q8" s="50"/>
      <c r="R8" s="50"/>
      <c r="S8" s="50"/>
      <c r="T8" s="50"/>
      <c r="U8" s="50"/>
      <c r="V8" s="50"/>
      <c r="W8" s="50"/>
      <c r="X8" s="50"/>
      <c r="Y8" s="50"/>
    </row>
    <row r="9" spans="1:25" ht="210" customHeight="1">
      <c r="A9" s="303" t="s">
        <v>5100</v>
      </c>
      <c r="B9" s="276"/>
      <c r="C9" s="276"/>
      <c r="D9" s="276"/>
      <c r="E9" s="277"/>
      <c r="F9" s="251"/>
      <c r="G9" s="251"/>
      <c r="H9" s="251"/>
      <c r="I9" s="50"/>
      <c r="J9" s="50"/>
      <c r="K9" s="50"/>
      <c r="L9" s="50"/>
      <c r="M9" s="50"/>
      <c r="N9" s="50"/>
      <c r="O9" s="50"/>
      <c r="P9" s="50"/>
      <c r="Q9" s="50"/>
      <c r="R9" s="50"/>
      <c r="S9" s="50"/>
      <c r="T9" s="50"/>
      <c r="U9" s="50"/>
      <c r="V9" s="50"/>
      <c r="W9" s="50"/>
      <c r="X9" s="50"/>
      <c r="Y9" s="50"/>
    </row>
    <row r="10" spans="1:25" ht="14.25">
      <c r="A10" s="53"/>
      <c r="B10" s="53"/>
      <c r="C10" s="54"/>
      <c r="D10" s="54"/>
      <c r="E10" s="54"/>
      <c r="F10" s="53"/>
      <c r="G10" s="53"/>
      <c r="H10" s="53"/>
      <c r="I10" s="50"/>
      <c r="J10" s="50"/>
      <c r="K10" s="50"/>
      <c r="L10" s="50"/>
      <c r="M10" s="50"/>
      <c r="N10" s="50"/>
      <c r="O10" s="50"/>
      <c r="P10" s="50"/>
      <c r="Q10" s="50"/>
      <c r="R10" s="50"/>
      <c r="S10" s="50"/>
      <c r="T10" s="50"/>
      <c r="U10" s="50"/>
      <c r="V10" s="50"/>
      <c r="W10" s="50"/>
      <c r="X10" s="50"/>
      <c r="Y10" s="50"/>
    </row>
    <row r="11" spans="1:25" ht="61.5" customHeight="1">
      <c r="A11" s="113" t="s">
        <v>2393</v>
      </c>
      <c r="B11" s="57" t="s">
        <v>7</v>
      </c>
      <c r="C11" s="57" t="s">
        <v>5101</v>
      </c>
      <c r="D11" s="113" t="s">
        <v>158</v>
      </c>
      <c r="E11" s="113" t="s">
        <v>162</v>
      </c>
      <c r="F11" s="60" t="s">
        <v>163</v>
      </c>
      <c r="I11" s="50"/>
      <c r="J11" s="50"/>
      <c r="K11" s="50"/>
      <c r="L11" s="50"/>
      <c r="M11" s="50"/>
      <c r="N11" s="50"/>
      <c r="O11" s="50"/>
      <c r="P11" s="50"/>
      <c r="Q11" s="50"/>
      <c r="R11" s="50"/>
      <c r="S11" s="50"/>
      <c r="T11" s="50"/>
      <c r="U11" s="50"/>
      <c r="V11" s="50"/>
      <c r="W11" s="50"/>
      <c r="X11" s="50"/>
      <c r="Y11" s="50"/>
    </row>
    <row r="12" spans="1:25" ht="14.25">
      <c r="A12" s="95" t="s">
        <v>4161</v>
      </c>
      <c r="B12" s="124" t="s">
        <v>51</v>
      </c>
      <c r="C12" s="124" t="s">
        <v>5102</v>
      </c>
      <c r="D12" s="194">
        <v>16</v>
      </c>
      <c r="E12" s="195">
        <v>16</v>
      </c>
      <c r="F12" s="23" t="s">
        <v>56</v>
      </c>
    </row>
    <row r="13" spans="1:25" ht="14.25">
      <c r="A13" s="95" t="s">
        <v>57</v>
      </c>
      <c r="B13" s="124" t="s">
        <v>51</v>
      </c>
      <c r="C13" s="124" t="s">
        <v>5103</v>
      </c>
      <c r="D13" s="194">
        <v>16</v>
      </c>
      <c r="E13" s="195">
        <v>16</v>
      </c>
      <c r="F13" s="23" t="s">
        <v>318</v>
      </c>
    </row>
    <row r="14" spans="1:25" ht="14.25">
      <c r="A14" s="95" t="s">
        <v>57</v>
      </c>
      <c r="B14" s="124" t="s">
        <v>51</v>
      </c>
      <c r="C14" s="124" t="s">
        <v>5104</v>
      </c>
      <c r="D14" s="194">
        <v>16</v>
      </c>
      <c r="E14" s="195">
        <v>16</v>
      </c>
      <c r="F14" s="23" t="s">
        <v>318</v>
      </c>
    </row>
    <row r="15" spans="1:25" ht="14.25">
      <c r="A15" s="95" t="s">
        <v>4272</v>
      </c>
      <c r="B15" s="124" t="s">
        <v>5042</v>
      </c>
      <c r="C15" s="124" t="s">
        <v>5105</v>
      </c>
      <c r="D15" s="194">
        <v>24</v>
      </c>
      <c r="E15" s="195">
        <v>24</v>
      </c>
      <c r="F15" s="23" t="s">
        <v>4272</v>
      </c>
    </row>
    <row r="16" spans="1:25" ht="14.25">
      <c r="A16" s="95" t="s">
        <v>60</v>
      </c>
      <c r="B16" s="124" t="s">
        <v>51</v>
      </c>
      <c r="C16" s="124" t="s">
        <v>5106</v>
      </c>
      <c r="D16" s="194" t="s">
        <v>5107</v>
      </c>
      <c r="E16" s="195">
        <v>48</v>
      </c>
      <c r="F16" s="23" t="s">
        <v>60</v>
      </c>
    </row>
    <row r="17" spans="1:6" ht="14.25">
      <c r="A17" s="95" t="s">
        <v>60</v>
      </c>
      <c r="B17" s="124" t="s">
        <v>51</v>
      </c>
      <c r="C17" s="124" t="s">
        <v>5108</v>
      </c>
      <c r="D17" s="194">
        <v>8</v>
      </c>
      <c r="E17" s="195">
        <v>8</v>
      </c>
      <c r="F17" s="23" t="s">
        <v>60</v>
      </c>
    </row>
    <row r="18" spans="1:6" ht="14.25">
      <c r="A18" s="95" t="s">
        <v>60</v>
      </c>
      <c r="B18" s="124" t="s">
        <v>51</v>
      </c>
      <c r="C18" s="124" t="s">
        <v>5109</v>
      </c>
      <c r="D18" s="194">
        <v>2</v>
      </c>
      <c r="E18" s="195">
        <v>2</v>
      </c>
      <c r="F18" s="23" t="s">
        <v>60</v>
      </c>
    </row>
    <row r="19" spans="1:6" ht="14.25">
      <c r="A19" s="95" t="s">
        <v>60</v>
      </c>
      <c r="B19" s="124" t="s">
        <v>51</v>
      </c>
      <c r="C19" s="124" t="s">
        <v>5110</v>
      </c>
      <c r="D19" s="194">
        <v>10</v>
      </c>
      <c r="E19" s="195">
        <v>10</v>
      </c>
      <c r="F19" s="23" t="s">
        <v>60</v>
      </c>
    </row>
    <row r="20" spans="1:6" ht="14.25">
      <c r="A20" s="95" t="s">
        <v>60</v>
      </c>
      <c r="B20" s="124" t="s">
        <v>51</v>
      </c>
      <c r="C20" s="124" t="s">
        <v>5111</v>
      </c>
      <c r="D20" s="194">
        <v>32</v>
      </c>
      <c r="E20" s="194">
        <v>32</v>
      </c>
      <c r="F20" s="23" t="s">
        <v>60</v>
      </c>
    </row>
    <row r="21" spans="1:6" ht="15.75" customHeight="1">
      <c r="A21" s="95" t="s">
        <v>3510</v>
      </c>
      <c r="B21" s="124" t="s">
        <v>51</v>
      </c>
      <c r="C21" s="124" t="s">
        <v>5112</v>
      </c>
      <c r="D21" s="194">
        <v>30</v>
      </c>
      <c r="E21" s="194">
        <v>30</v>
      </c>
      <c r="F21" s="23" t="s">
        <v>1404</v>
      </c>
    </row>
    <row r="22" spans="1:6" ht="15.75" customHeight="1">
      <c r="A22" s="95" t="s">
        <v>3510</v>
      </c>
      <c r="B22" s="124" t="s">
        <v>51</v>
      </c>
      <c r="C22" s="124" t="s">
        <v>5113</v>
      </c>
      <c r="D22" s="194">
        <v>30</v>
      </c>
      <c r="E22" s="194">
        <v>30</v>
      </c>
      <c r="F22" s="23" t="s">
        <v>1404</v>
      </c>
    </row>
    <row r="23" spans="1:6" ht="15.75" customHeight="1">
      <c r="A23" s="95" t="s">
        <v>3510</v>
      </c>
      <c r="B23" s="124" t="s">
        <v>51</v>
      </c>
      <c r="C23" s="124" t="s">
        <v>5114</v>
      </c>
      <c r="D23" s="194">
        <v>8</v>
      </c>
      <c r="E23" s="194">
        <v>8</v>
      </c>
      <c r="F23" s="23" t="s">
        <v>1404</v>
      </c>
    </row>
    <row r="24" spans="1:6" ht="15.75" customHeight="1">
      <c r="A24" s="95" t="s">
        <v>3510</v>
      </c>
      <c r="B24" s="124" t="s">
        <v>51</v>
      </c>
      <c r="C24" s="124" t="s">
        <v>5115</v>
      </c>
      <c r="D24" s="194">
        <v>20</v>
      </c>
      <c r="E24" s="194">
        <v>20</v>
      </c>
      <c r="F24" s="23" t="s">
        <v>1404</v>
      </c>
    </row>
    <row r="25" spans="1:6" ht="15.75" customHeight="1">
      <c r="A25" s="95" t="s">
        <v>3885</v>
      </c>
      <c r="B25" s="124" t="s">
        <v>51</v>
      </c>
      <c r="C25" s="124" t="s">
        <v>5105</v>
      </c>
      <c r="D25" s="194">
        <v>8</v>
      </c>
      <c r="E25" s="194">
        <v>8</v>
      </c>
      <c r="F25" s="23" t="s">
        <v>3885</v>
      </c>
    </row>
    <row r="26" spans="1:6" ht="15.75" customHeight="1">
      <c r="A26" s="95" t="s">
        <v>3515</v>
      </c>
      <c r="B26" s="124" t="s">
        <v>51</v>
      </c>
      <c r="C26" s="124" t="s">
        <v>5116</v>
      </c>
      <c r="D26" s="194">
        <v>8</v>
      </c>
      <c r="E26" s="194">
        <v>8</v>
      </c>
      <c r="F26" s="23" t="s">
        <v>66</v>
      </c>
    </row>
    <row r="27" spans="1:6" ht="15.75" customHeight="1">
      <c r="A27" s="95" t="s">
        <v>3515</v>
      </c>
      <c r="B27" s="124" t="s">
        <v>51</v>
      </c>
      <c r="C27" s="124" t="s">
        <v>5117</v>
      </c>
      <c r="D27" s="194" t="s">
        <v>5107</v>
      </c>
      <c r="E27" s="194">
        <v>24</v>
      </c>
      <c r="F27" s="23" t="s">
        <v>66</v>
      </c>
    </row>
    <row r="28" spans="1:6" ht="15.75" customHeight="1">
      <c r="A28" s="95" t="s">
        <v>2684</v>
      </c>
      <c r="B28" s="124" t="s">
        <v>51</v>
      </c>
      <c r="C28" s="124" t="s">
        <v>5118</v>
      </c>
      <c r="D28" s="194">
        <v>8</v>
      </c>
      <c r="E28" s="194">
        <v>8</v>
      </c>
      <c r="F28" s="23" t="s">
        <v>2684</v>
      </c>
    </row>
    <row r="29" spans="1:6" ht="15.75" customHeight="1">
      <c r="A29" s="95" t="s">
        <v>2684</v>
      </c>
      <c r="B29" s="124" t="s">
        <v>51</v>
      </c>
      <c r="C29" s="124" t="s">
        <v>5115</v>
      </c>
      <c r="D29" s="194">
        <v>20</v>
      </c>
      <c r="E29" s="194">
        <v>20</v>
      </c>
      <c r="F29" s="23" t="s">
        <v>2684</v>
      </c>
    </row>
    <row r="30" spans="1:6" ht="15.75" customHeight="1">
      <c r="A30" s="95" t="s">
        <v>68</v>
      </c>
      <c r="B30" s="124" t="s">
        <v>51</v>
      </c>
      <c r="C30" s="124" t="s">
        <v>5119</v>
      </c>
      <c r="D30" s="194">
        <v>64</v>
      </c>
      <c r="E30" s="194">
        <v>64</v>
      </c>
      <c r="F30" s="23" t="s">
        <v>68</v>
      </c>
    </row>
    <row r="31" spans="1:6" ht="15.75" customHeight="1">
      <c r="A31" s="95" t="s">
        <v>397</v>
      </c>
      <c r="B31" s="124" t="s">
        <v>51</v>
      </c>
      <c r="C31" s="124" t="s">
        <v>5120</v>
      </c>
      <c r="D31" s="194">
        <v>80</v>
      </c>
      <c r="E31" s="194">
        <v>80</v>
      </c>
      <c r="F31" s="23" t="s">
        <v>70</v>
      </c>
    </row>
    <row r="32" spans="1:6" ht="15.75" customHeight="1">
      <c r="A32" s="95" t="s">
        <v>4407</v>
      </c>
      <c r="B32" s="124" t="s">
        <v>51</v>
      </c>
      <c r="C32" s="124" t="s">
        <v>5121</v>
      </c>
      <c r="D32" s="194" t="s">
        <v>4348</v>
      </c>
      <c r="E32" s="194">
        <v>14.66</v>
      </c>
      <c r="F32" s="23" t="s">
        <v>70</v>
      </c>
    </row>
    <row r="33" spans="1:6" ht="15.75" customHeight="1">
      <c r="A33" s="95" t="s">
        <v>73</v>
      </c>
      <c r="B33" s="124" t="s">
        <v>51</v>
      </c>
      <c r="C33" s="124" t="s">
        <v>5105</v>
      </c>
      <c r="D33" s="194" t="s">
        <v>5107</v>
      </c>
      <c r="E33" s="194">
        <v>8</v>
      </c>
      <c r="F33" s="23" t="s">
        <v>73</v>
      </c>
    </row>
    <row r="34" spans="1:6" ht="15.75" customHeight="1">
      <c r="A34" s="95" t="s">
        <v>3563</v>
      </c>
      <c r="B34" s="124" t="s">
        <v>51</v>
      </c>
      <c r="C34" s="124" t="s">
        <v>5105</v>
      </c>
      <c r="D34" s="194" t="s">
        <v>5107</v>
      </c>
      <c r="E34" s="194">
        <v>8</v>
      </c>
      <c r="F34" s="23" t="s">
        <v>74</v>
      </c>
    </row>
    <row r="35" spans="1:6" ht="15.75" customHeight="1">
      <c r="A35" s="95" t="s">
        <v>1598</v>
      </c>
      <c r="B35" s="124" t="s">
        <v>51</v>
      </c>
      <c r="C35" s="124" t="s">
        <v>5122</v>
      </c>
      <c r="D35" s="194">
        <v>48</v>
      </c>
      <c r="E35" s="194">
        <v>48</v>
      </c>
      <c r="F35" s="23" t="s">
        <v>75</v>
      </c>
    </row>
    <row r="36" spans="1:6" ht="15.75" customHeight="1">
      <c r="A36" s="95" t="s">
        <v>77</v>
      </c>
      <c r="B36" s="124" t="s">
        <v>51</v>
      </c>
      <c r="C36" s="124" t="s">
        <v>5123</v>
      </c>
      <c r="D36" s="194">
        <v>80</v>
      </c>
      <c r="E36" s="194">
        <v>80</v>
      </c>
      <c r="F36" s="23" t="s">
        <v>77</v>
      </c>
    </row>
    <row r="37" spans="1:6" ht="15.75" customHeight="1">
      <c r="A37" s="95" t="s">
        <v>77</v>
      </c>
      <c r="B37" s="124" t="s">
        <v>51</v>
      </c>
      <c r="C37" s="124" t="s">
        <v>5124</v>
      </c>
      <c r="D37" s="194">
        <v>400</v>
      </c>
      <c r="E37" s="194">
        <v>400</v>
      </c>
      <c r="F37" s="23" t="s">
        <v>77</v>
      </c>
    </row>
    <row r="38" spans="1:6" ht="15.75" customHeight="1">
      <c r="A38" s="95" t="s">
        <v>3636</v>
      </c>
      <c r="B38" s="124" t="s">
        <v>51</v>
      </c>
      <c r="C38" s="124" t="s">
        <v>5125</v>
      </c>
      <c r="D38" s="194" t="s">
        <v>5126</v>
      </c>
      <c r="E38" s="194">
        <v>24</v>
      </c>
      <c r="F38" s="23" t="s">
        <v>3639</v>
      </c>
    </row>
    <row r="39" spans="1:6" ht="15.75" customHeight="1">
      <c r="A39" s="95" t="s">
        <v>3966</v>
      </c>
      <c r="B39" s="124" t="s">
        <v>5127</v>
      </c>
      <c r="C39" s="124" t="s">
        <v>5128</v>
      </c>
      <c r="D39" s="194" t="s">
        <v>5129</v>
      </c>
      <c r="E39" s="194">
        <v>24</v>
      </c>
      <c r="F39" s="23" t="s">
        <v>81</v>
      </c>
    </row>
    <row r="40" spans="1:6" ht="15.75" customHeight="1">
      <c r="A40" s="95" t="s">
        <v>3966</v>
      </c>
      <c r="B40" s="124" t="s">
        <v>5127</v>
      </c>
      <c r="C40" s="124" t="s">
        <v>5130</v>
      </c>
      <c r="D40" s="194" t="s">
        <v>5131</v>
      </c>
      <c r="E40" s="194">
        <v>72</v>
      </c>
      <c r="F40" s="23" t="s">
        <v>81</v>
      </c>
    </row>
    <row r="41" spans="1:6" ht="15.75" customHeight="1">
      <c r="A41" s="95" t="s">
        <v>82</v>
      </c>
      <c r="B41" s="124" t="s">
        <v>51</v>
      </c>
      <c r="C41" s="124" t="s">
        <v>5132</v>
      </c>
      <c r="D41" s="194">
        <v>30</v>
      </c>
      <c r="E41" s="194">
        <v>30</v>
      </c>
      <c r="F41" s="23" t="s">
        <v>82</v>
      </c>
    </row>
    <row r="42" spans="1:6" ht="15.75" customHeight="1">
      <c r="A42" s="95" t="s">
        <v>3666</v>
      </c>
      <c r="B42" s="124" t="s">
        <v>51</v>
      </c>
      <c r="C42" s="124" t="s">
        <v>5133</v>
      </c>
      <c r="D42" s="194" t="s">
        <v>5134</v>
      </c>
      <c r="E42" s="194">
        <v>24</v>
      </c>
      <c r="F42" s="23" t="s">
        <v>1675</v>
      </c>
    </row>
    <row r="43" spans="1:6" ht="15.75" customHeight="1">
      <c r="A43" s="95" t="s">
        <v>3666</v>
      </c>
      <c r="B43" s="124" t="s">
        <v>51</v>
      </c>
      <c r="C43" s="124" t="s">
        <v>5135</v>
      </c>
      <c r="D43" s="194" t="s">
        <v>5136</v>
      </c>
      <c r="E43" s="194">
        <v>72</v>
      </c>
      <c r="F43" s="23" t="s">
        <v>1675</v>
      </c>
    </row>
    <row r="44" spans="1:6" ht="15.75" customHeight="1">
      <c r="A44" s="95" t="s">
        <v>3666</v>
      </c>
      <c r="B44" s="124" t="s">
        <v>51</v>
      </c>
      <c r="C44" s="124" t="s">
        <v>5137</v>
      </c>
      <c r="D44" s="194" t="s">
        <v>5138</v>
      </c>
      <c r="E44" s="194">
        <v>15</v>
      </c>
      <c r="F44" s="23" t="s">
        <v>1675</v>
      </c>
    </row>
    <row r="45" spans="1:6" ht="15.75" customHeight="1">
      <c r="A45" s="95" t="s">
        <v>4125</v>
      </c>
      <c r="B45" s="124" t="s">
        <v>89</v>
      </c>
      <c r="C45" s="124" t="s">
        <v>5123</v>
      </c>
      <c r="D45" s="194">
        <v>80</v>
      </c>
      <c r="E45" s="194">
        <v>80</v>
      </c>
      <c r="F45" s="23" t="s">
        <v>493</v>
      </c>
    </row>
    <row r="46" spans="1:6" ht="15.75" customHeight="1">
      <c r="A46" s="95" t="s">
        <v>4125</v>
      </c>
      <c r="B46" s="124" t="s">
        <v>89</v>
      </c>
      <c r="C46" s="124" t="s">
        <v>5139</v>
      </c>
      <c r="D46" s="194" t="s">
        <v>5140</v>
      </c>
      <c r="E46" s="194">
        <v>48.66</v>
      </c>
      <c r="F46" s="23" t="s">
        <v>493</v>
      </c>
    </row>
    <row r="47" spans="1:6" ht="15.75" customHeight="1">
      <c r="A47" s="95" t="s">
        <v>4125</v>
      </c>
      <c r="B47" s="124" t="s">
        <v>89</v>
      </c>
      <c r="C47" s="124" t="s">
        <v>5141</v>
      </c>
      <c r="D47" s="194" t="s">
        <v>5142</v>
      </c>
      <c r="E47" s="194">
        <v>39.99</v>
      </c>
      <c r="F47" s="23" t="s">
        <v>493</v>
      </c>
    </row>
    <row r="48" spans="1:6" ht="15.75" customHeight="1">
      <c r="A48" s="95" t="s">
        <v>98</v>
      </c>
      <c r="B48" s="124" t="s">
        <v>89</v>
      </c>
      <c r="C48" s="124" t="s">
        <v>5143</v>
      </c>
      <c r="D48" s="194">
        <v>30</v>
      </c>
      <c r="E48" s="194">
        <v>30</v>
      </c>
      <c r="F48" s="23" t="s">
        <v>98</v>
      </c>
    </row>
    <row r="49" spans="1:6" ht="15.75" customHeight="1">
      <c r="A49" s="95" t="s">
        <v>98</v>
      </c>
      <c r="B49" s="124" t="s">
        <v>89</v>
      </c>
      <c r="C49" s="124" t="s">
        <v>5144</v>
      </c>
      <c r="D49" s="194">
        <v>30</v>
      </c>
      <c r="E49" s="194">
        <v>30</v>
      </c>
      <c r="F49" s="23" t="s">
        <v>98</v>
      </c>
    </row>
    <row r="50" spans="1:6" ht="15.75" customHeight="1">
      <c r="A50" s="95" t="s">
        <v>98</v>
      </c>
      <c r="B50" s="124" t="s">
        <v>89</v>
      </c>
      <c r="C50" s="124" t="s">
        <v>5145</v>
      </c>
      <c r="D50" s="194" t="s">
        <v>5146</v>
      </c>
      <c r="E50" s="194">
        <v>120</v>
      </c>
      <c r="F50" s="23" t="s">
        <v>98</v>
      </c>
    </row>
    <row r="51" spans="1:6" ht="15.75" customHeight="1">
      <c r="A51" s="95" t="s">
        <v>109</v>
      </c>
      <c r="B51" s="124" t="s">
        <v>89</v>
      </c>
      <c r="C51" s="124" t="s">
        <v>5147</v>
      </c>
      <c r="D51" s="194">
        <v>40</v>
      </c>
      <c r="E51" s="194">
        <v>40</v>
      </c>
      <c r="F51" s="23" t="s">
        <v>109</v>
      </c>
    </row>
    <row r="52" spans="1:6" ht="15.75" customHeight="1">
      <c r="A52" s="95" t="s">
        <v>112</v>
      </c>
      <c r="B52" s="124" t="s">
        <v>89</v>
      </c>
      <c r="C52" s="124" t="s">
        <v>5148</v>
      </c>
      <c r="D52" s="194">
        <v>8</v>
      </c>
      <c r="E52" s="194">
        <v>8</v>
      </c>
      <c r="F52" s="23" t="s">
        <v>112</v>
      </c>
    </row>
    <row r="53" spans="1:6" ht="15.75" customHeight="1">
      <c r="A53" s="95" t="s">
        <v>4291</v>
      </c>
      <c r="B53" s="124" t="s">
        <v>89</v>
      </c>
      <c r="C53" s="124" t="s">
        <v>5149</v>
      </c>
      <c r="D53" s="194">
        <v>80</v>
      </c>
      <c r="E53" s="194">
        <v>80</v>
      </c>
      <c r="F53" s="23" t="s">
        <v>4291</v>
      </c>
    </row>
    <row r="54" spans="1:6" ht="15.75" customHeight="1">
      <c r="A54" s="95" t="s">
        <v>4291</v>
      </c>
      <c r="B54" s="124" t="s">
        <v>89</v>
      </c>
      <c r="C54" s="124" t="s">
        <v>5150</v>
      </c>
      <c r="D54" s="194" t="s">
        <v>5151</v>
      </c>
      <c r="E54" s="194">
        <v>16</v>
      </c>
      <c r="F54" s="23" t="s">
        <v>4291</v>
      </c>
    </row>
    <row r="55" spans="1:6" ht="15.75" customHeight="1">
      <c r="A55" s="95" t="s">
        <v>4291</v>
      </c>
      <c r="B55" s="124" t="s">
        <v>89</v>
      </c>
      <c r="C55" s="124" t="s">
        <v>5152</v>
      </c>
      <c r="D55" s="194">
        <v>8</v>
      </c>
      <c r="E55" s="194">
        <v>8</v>
      </c>
      <c r="F55" s="23" t="s">
        <v>4291</v>
      </c>
    </row>
    <row r="56" spans="1:6" ht="15.75" customHeight="1">
      <c r="A56" s="95" t="s">
        <v>4291</v>
      </c>
      <c r="B56" s="124" t="s">
        <v>89</v>
      </c>
      <c r="C56" s="124" t="s">
        <v>5153</v>
      </c>
      <c r="D56" s="194" t="s">
        <v>5154</v>
      </c>
      <c r="E56" s="194">
        <v>24</v>
      </c>
      <c r="F56" s="23" t="s">
        <v>4291</v>
      </c>
    </row>
    <row r="57" spans="1:6" ht="15.75" customHeight="1">
      <c r="A57" s="95" t="s">
        <v>4291</v>
      </c>
      <c r="B57" s="124" t="s">
        <v>89</v>
      </c>
      <c r="C57" s="124" t="s">
        <v>5155</v>
      </c>
      <c r="D57" s="194" t="s">
        <v>5156</v>
      </c>
      <c r="E57" s="194">
        <v>26</v>
      </c>
      <c r="F57" s="23" t="s">
        <v>4291</v>
      </c>
    </row>
    <row r="58" spans="1:6" ht="15.75" customHeight="1">
      <c r="A58" s="95" t="s">
        <v>4291</v>
      </c>
      <c r="B58" s="124" t="s">
        <v>89</v>
      </c>
      <c r="C58" s="124" t="s">
        <v>5157</v>
      </c>
      <c r="D58" s="194" t="s">
        <v>5158</v>
      </c>
      <c r="E58" s="194">
        <v>13</v>
      </c>
      <c r="F58" s="23" t="s">
        <v>4291</v>
      </c>
    </row>
    <row r="59" spans="1:6" ht="15.75" customHeight="1">
      <c r="A59" s="95" t="s">
        <v>115</v>
      </c>
      <c r="B59" s="124" t="s">
        <v>89</v>
      </c>
      <c r="C59" s="124" t="s">
        <v>5159</v>
      </c>
      <c r="D59" s="194">
        <v>50</v>
      </c>
      <c r="E59" s="194">
        <v>50</v>
      </c>
      <c r="F59" s="23" t="s">
        <v>115</v>
      </c>
    </row>
    <row r="60" spans="1:6" ht="15.75" customHeight="1">
      <c r="A60" s="95" t="s">
        <v>4296</v>
      </c>
      <c r="B60" s="124" t="s">
        <v>89</v>
      </c>
      <c r="C60" s="124" t="s">
        <v>5160</v>
      </c>
      <c r="D60" s="194">
        <v>80</v>
      </c>
      <c r="E60" s="194">
        <v>80</v>
      </c>
      <c r="F60" s="23" t="s">
        <v>4296</v>
      </c>
    </row>
    <row r="61" spans="1:6" ht="15.75" customHeight="1">
      <c r="A61" s="95" t="s">
        <v>4296</v>
      </c>
      <c r="B61" s="124" t="s">
        <v>89</v>
      </c>
      <c r="C61" s="124" t="s">
        <v>5161</v>
      </c>
      <c r="D61" s="194">
        <v>8</v>
      </c>
      <c r="E61" s="194">
        <v>8</v>
      </c>
      <c r="F61" s="23" t="s">
        <v>4296</v>
      </c>
    </row>
    <row r="62" spans="1:6" ht="15.75" customHeight="1">
      <c r="A62" s="95" t="s">
        <v>120</v>
      </c>
      <c r="B62" s="124" t="s">
        <v>89</v>
      </c>
      <c r="C62" s="124" t="s">
        <v>5162</v>
      </c>
      <c r="D62" s="194">
        <v>30</v>
      </c>
      <c r="E62" s="194">
        <v>30</v>
      </c>
      <c r="F62" s="23" t="s">
        <v>120</v>
      </c>
    </row>
    <row r="63" spans="1:6" ht="15.75" customHeight="1">
      <c r="A63" s="95" t="s">
        <v>120</v>
      </c>
      <c r="B63" s="124" t="s">
        <v>89</v>
      </c>
      <c r="C63" s="124" t="s">
        <v>5163</v>
      </c>
      <c r="D63" s="194" t="s">
        <v>5164</v>
      </c>
      <c r="E63" s="194">
        <v>24</v>
      </c>
      <c r="F63" s="23" t="s">
        <v>120</v>
      </c>
    </row>
    <row r="64" spans="1:6" ht="15.75" customHeight="1">
      <c r="A64" s="95" t="s">
        <v>120</v>
      </c>
      <c r="B64" s="124" t="s">
        <v>89</v>
      </c>
      <c r="C64" s="124" t="s">
        <v>5165</v>
      </c>
      <c r="D64" s="194">
        <v>20</v>
      </c>
      <c r="E64" s="194">
        <v>20</v>
      </c>
      <c r="F64" s="23" t="s">
        <v>120</v>
      </c>
    </row>
    <row r="65" spans="1:25" ht="15.75" customHeight="1">
      <c r="A65" s="54" t="s">
        <v>768</v>
      </c>
      <c r="B65" s="211"/>
      <c r="C65" s="211"/>
      <c r="D65" s="212"/>
      <c r="E65" s="212">
        <f>SUM(E12:E64)</f>
        <v>2067.3100000000004</v>
      </c>
      <c r="F65" s="3"/>
    </row>
    <row r="66" spans="1:25" ht="15.75" customHeight="1">
      <c r="A66" s="47"/>
      <c r="B66" s="47"/>
      <c r="C66" s="48"/>
      <c r="D66" s="48"/>
      <c r="E66" s="48"/>
      <c r="F66" s="1"/>
      <c r="G66" s="1"/>
      <c r="H66" s="1"/>
    </row>
    <row r="67" spans="1:25" ht="15.75" customHeight="1">
      <c r="A67" s="279" t="s">
        <v>726</v>
      </c>
      <c r="B67" s="280"/>
      <c r="C67" s="280"/>
      <c r="D67" s="280"/>
      <c r="E67" s="280"/>
      <c r="F67" s="280"/>
      <c r="G67" s="280"/>
      <c r="H67" s="281"/>
      <c r="I67" s="47"/>
      <c r="J67" s="47"/>
      <c r="K67" s="47"/>
      <c r="L67" s="47"/>
      <c r="M67" s="47"/>
      <c r="N67" s="47"/>
      <c r="O67" s="47"/>
      <c r="P67" s="47"/>
      <c r="Q67" s="47"/>
      <c r="R67" s="47"/>
      <c r="S67" s="47"/>
      <c r="T67" s="47"/>
      <c r="U67" s="47"/>
      <c r="V67" s="47"/>
      <c r="W67" s="47"/>
      <c r="X67" s="47"/>
      <c r="Y67" s="47"/>
    </row>
    <row r="68" spans="1:25" ht="15.75" customHeight="1">
      <c r="A68" s="47"/>
      <c r="B68" s="47"/>
      <c r="C68" s="48"/>
      <c r="D68" s="48"/>
      <c r="E68" s="1"/>
      <c r="F68" s="1"/>
      <c r="G68" s="1"/>
      <c r="H68" s="1"/>
    </row>
    <row r="69" spans="1:25" ht="15.75" customHeight="1">
      <c r="A69" s="47"/>
      <c r="B69" s="47"/>
      <c r="C69" s="48"/>
      <c r="D69" s="48"/>
      <c r="E69" s="48"/>
      <c r="F69" s="1"/>
      <c r="G69" s="1"/>
      <c r="H69" s="1"/>
    </row>
    <row r="70" spans="1:25" ht="15.75" customHeight="1">
      <c r="A70" s="47"/>
      <c r="B70" s="47"/>
      <c r="C70" s="48"/>
      <c r="D70" s="48"/>
      <c r="E70" s="1"/>
      <c r="F70" s="1"/>
      <c r="G70" s="1"/>
      <c r="H70" s="1"/>
    </row>
    <row r="71" spans="1:25" ht="15.75" customHeight="1">
      <c r="A71" s="47"/>
      <c r="B71" s="47"/>
      <c r="C71" s="48"/>
      <c r="D71" s="48"/>
      <c r="E71" s="48"/>
      <c r="F71" s="1"/>
      <c r="G71" s="1"/>
      <c r="H71" s="1"/>
    </row>
    <row r="72" spans="1:25" ht="15.75" customHeight="1">
      <c r="A72" s="47"/>
      <c r="B72" s="47"/>
      <c r="C72" s="48"/>
      <c r="D72" s="48"/>
      <c r="E72" s="48"/>
      <c r="F72" s="1"/>
      <c r="G72" s="1"/>
      <c r="H72" s="1"/>
    </row>
    <row r="73" spans="1:25" ht="15.75" customHeight="1">
      <c r="A73" s="47"/>
      <c r="B73" s="47"/>
      <c r="C73" s="48"/>
      <c r="D73" s="48"/>
      <c r="E73" s="48"/>
      <c r="F73" s="1"/>
      <c r="G73" s="1"/>
      <c r="H73" s="1"/>
    </row>
    <row r="74" spans="1:25" ht="15.75" customHeight="1">
      <c r="A74" s="47"/>
      <c r="B74" s="47"/>
      <c r="C74" s="48"/>
      <c r="D74" s="48"/>
      <c r="E74" s="48"/>
      <c r="F74" s="1"/>
      <c r="G74" s="1"/>
      <c r="H74" s="1"/>
    </row>
    <row r="75" spans="1:25" ht="15.75" customHeight="1">
      <c r="A75" s="47"/>
      <c r="B75" s="47"/>
      <c r="C75" s="48"/>
      <c r="D75" s="48"/>
      <c r="E75" s="48"/>
      <c r="F75" s="1"/>
      <c r="G75" s="1"/>
      <c r="H75" s="1"/>
    </row>
    <row r="76" spans="1:25" ht="15.75" customHeight="1">
      <c r="A76" s="47"/>
      <c r="B76" s="47"/>
      <c r="C76" s="48"/>
      <c r="D76" s="48"/>
      <c r="E76" s="48"/>
      <c r="F76" s="1"/>
      <c r="G76" s="1"/>
      <c r="H76" s="1"/>
    </row>
    <row r="77" spans="1:25" ht="15.75" customHeight="1">
      <c r="A77" s="47"/>
      <c r="B77" s="47"/>
      <c r="C77" s="48"/>
      <c r="D77" s="48"/>
      <c r="E77" s="48"/>
      <c r="F77" s="1"/>
      <c r="G77" s="1"/>
      <c r="H77" s="1"/>
    </row>
    <row r="78" spans="1:25" ht="15.75" customHeight="1">
      <c r="A78" s="47"/>
      <c r="B78" s="47"/>
      <c r="C78" s="48"/>
      <c r="D78" s="48"/>
      <c r="E78" s="48"/>
      <c r="F78" s="1"/>
      <c r="G78" s="1"/>
      <c r="H78" s="1"/>
    </row>
    <row r="79" spans="1:25" ht="15.75" customHeight="1">
      <c r="A79" s="47"/>
      <c r="B79" s="47"/>
      <c r="C79" s="48"/>
      <c r="D79" s="48"/>
      <c r="E79" s="48"/>
      <c r="F79" s="1"/>
      <c r="G79" s="1"/>
      <c r="H79" s="1"/>
    </row>
    <row r="80" spans="1:25" ht="15.75" customHeight="1">
      <c r="A80" s="47"/>
      <c r="B80" s="47"/>
      <c r="C80" s="48"/>
      <c r="D80" s="48"/>
      <c r="E80" s="48"/>
      <c r="F80" s="1"/>
      <c r="G80" s="1"/>
      <c r="H80" s="1"/>
    </row>
    <row r="81" spans="1:8" ht="15.75" customHeight="1">
      <c r="A81" s="47"/>
      <c r="B81" s="47"/>
      <c r="C81" s="48"/>
      <c r="D81" s="48"/>
      <c r="E81" s="48"/>
      <c r="F81" s="1"/>
      <c r="G81" s="1"/>
      <c r="H81" s="1"/>
    </row>
    <row r="82" spans="1:8" ht="15.75" customHeight="1">
      <c r="A82" s="47"/>
      <c r="B82" s="47"/>
      <c r="C82" s="48"/>
      <c r="D82" s="48"/>
      <c r="E82" s="48"/>
      <c r="F82" s="1"/>
      <c r="G82" s="1"/>
      <c r="H82" s="1"/>
    </row>
    <row r="83" spans="1:8" ht="15.75" customHeight="1">
      <c r="A83" s="47"/>
      <c r="B83" s="47"/>
      <c r="C83" s="48"/>
      <c r="D83" s="48"/>
      <c r="E83" s="48"/>
      <c r="F83" s="1"/>
      <c r="G83" s="1"/>
      <c r="H83" s="1"/>
    </row>
    <row r="84" spans="1:8" ht="15.75" customHeight="1">
      <c r="A84" s="47"/>
      <c r="B84" s="47"/>
      <c r="C84" s="48"/>
      <c r="D84" s="48"/>
      <c r="E84" s="48"/>
      <c r="F84" s="1"/>
      <c r="G84" s="1"/>
      <c r="H84" s="1"/>
    </row>
    <row r="85" spans="1:8" ht="15.75" customHeight="1">
      <c r="A85" s="47"/>
      <c r="B85" s="47"/>
      <c r="C85" s="48"/>
      <c r="D85" s="48"/>
      <c r="E85" s="48"/>
      <c r="F85" s="1"/>
      <c r="G85" s="1"/>
      <c r="H85" s="1"/>
    </row>
    <row r="86" spans="1:8" ht="15.75" customHeight="1">
      <c r="A86" s="47"/>
      <c r="B86" s="47"/>
      <c r="C86" s="48"/>
      <c r="D86" s="48"/>
      <c r="E86" s="48"/>
      <c r="F86" s="1"/>
      <c r="G86" s="1"/>
      <c r="H86" s="1"/>
    </row>
    <row r="87" spans="1:8" ht="15.75" customHeight="1">
      <c r="A87" s="47"/>
      <c r="B87" s="47"/>
      <c r="C87" s="48"/>
      <c r="D87" s="48"/>
      <c r="E87" s="48"/>
      <c r="F87" s="1"/>
      <c r="G87" s="1"/>
      <c r="H87" s="1"/>
    </row>
    <row r="88" spans="1:8" ht="15.75" customHeight="1">
      <c r="A88" s="47"/>
      <c r="B88" s="47"/>
      <c r="C88" s="48"/>
      <c r="D88" s="48"/>
      <c r="E88" s="48"/>
      <c r="F88" s="1"/>
      <c r="G88" s="1"/>
      <c r="H88" s="1"/>
    </row>
    <row r="89" spans="1:8" ht="15.75" customHeight="1">
      <c r="A89" s="47"/>
      <c r="B89" s="47"/>
      <c r="C89" s="48"/>
      <c r="D89" s="48"/>
      <c r="E89" s="48"/>
      <c r="F89" s="1"/>
      <c r="G89" s="1"/>
      <c r="H89" s="1"/>
    </row>
    <row r="90" spans="1:8" ht="15.75" customHeight="1">
      <c r="A90" s="47"/>
      <c r="B90" s="47"/>
      <c r="C90" s="48"/>
      <c r="D90" s="48"/>
      <c r="E90" s="48"/>
      <c r="F90" s="1"/>
      <c r="G90" s="1"/>
      <c r="H90" s="1"/>
    </row>
    <row r="91" spans="1:8" ht="15.75" customHeight="1">
      <c r="A91" s="47"/>
      <c r="B91" s="47"/>
      <c r="C91" s="48"/>
      <c r="D91" s="48"/>
      <c r="E91" s="48"/>
      <c r="F91" s="1"/>
      <c r="G91" s="1"/>
      <c r="H91" s="1"/>
    </row>
    <row r="92" spans="1:8" ht="15.75" customHeight="1">
      <c r="A92" s="47"/>
      <c r="B92" s="47"/>
      <c r="C92" s="48"/>
      <c r="D92" s="48"/>
      <c r="E92" s="48"/>
      <c r="F92" s="1"/>
      <c r="G92" s="1"/>
      <c r="H92" s="1"/>
    </row>
    <row r="93" spans="1:8" ht="15.75" customHeight="1">
      <c r="A93" s="47"/>
      <c r="B93" s="47"/>
      <c r="C93" s="48"/>
      <c r="D93" s="48"/>
      <c r="E93" s="48"/>
      <c r="F93" s="1"/>
      <c r="G93" s="1"/>
      <c r="H93" s="1"/>
    </row>
    <row r="94" spans="1:8" ht="15.75" customHeight="1">
      <c r="A94" s="47"/>
      <c r="B94" s="47"/>
      <c r="C94" s="48"/>
      <c r="D94" s="48"/>
      <c r="E94" s="48"/>
      <c r="F94" s="1"/>
      <c r="G94" s="1"/>
      <c r="H94" s="1"/>
    </row>
    <row r="95" spans="1:8" ht="15.75" customHeight="1">
      <c r="A95" s="47"/>
      <c r="B95" s="47"/>
      <c r="C95" s="48"/>
      <c r="D95" s="48"/>
      <c r="E95" s="48"/>
      <c r="F95" s="1"/>
      <c r="G95" s="1"/>
      <c r="H95" s="1"/>
    </row>
    <row r="96" spans="1:8" ht="15.75" customHeight="1">
      <c r="A96" s="47"/>
      <c r="B96" s="47"/>
      <c r="C96" s="48"/>
      <c r="D96" s="48"/>
      <c r="E96" s="48"/>
      <c r="F96" s="1"/>
      <c r="G96" s="1"/>
      <c r="H96" s="1"/>
    </row>
    <row r="97" spans="1:8" ht="15.75" customHeight="1">
      <c r="A97" s="47"/>
      <c r="B97" s="47"/>
      <c r="C97" s="48"/>
      <c r="D97" s="48"/>
      <c r="E97" s="48"/>
      <c r="F97" s="1"/>
      <c r="G97" s="1"/>
      <c r="H97" s="1"/>
    </row>
    <row r="98" spans="1:8" ht="15.75" customHeight="1">
      <c r="A98" s="47"/>
      <c r="B98" s="47"/>
      <c r="C98" s="48"/>
      <c r="D98" s="48"/>
      <c r="E98" s="48"/>
      <c r="F98" s="1"/>
      <c r="G98" s="1"/>
      <c r="H98" s="1"/>
    </row>
    <row r="99" spans="1:8" ht="15.75" customHeight="1">
      <c r="A99" s="47"/>
      <c r="B99" s="47"/>
      <c r="C99" s="48"/>
      <c r="D99" s="48"/>
      <c r="E99" s="48"/>
      <c r="F99" s="1"/>
      <c r="G99" s="1"/>
      <c r="H99" s="1"/>
    </row>
    <row r="100" spans="1:8" ht="15.75" customHeight="1">
      <c r="A100" s="47"/>
      <c r="B100" s="47"/>
      <c r="C100" s="48"/>
      <c r="D100" s="48"/>
      <c r="E100" s="48"/>
      <c r="F100" s="1"/>
      <c r="G100" s="1"/>
      <c r="H100" s="1"/>
    </row>
    <row r="101" spans="1:8" ht="15.75" customHeight="1">
      <c r="A101" s="47"/>
      <c r="B101" s="47"/>
      <c r="C101" s="48"/>
      <c r="D101" s="48"/>
      <c r="E101" s="48"/>
      <c r="F101" s="1"/>
      <c r="G101" s="1"/>
      <c r="H101" s="1"/>
    </row>
    <row r="102" spans="1:8" ht="15.75" customHeight="1">
      <c r="A102" s="47"/>
      <c r="B102" s="47"/>
      <c r="C102" s="48"/>
      <c r="D102" s="48"/>
      <c r="E102" s="48"/>
      <c r="F102" s="1"/>
      <c r="G102" s="1"/>
      <c r="H102" s="1"/>
    </row>
    <row r="103" spans="1:8" ht="15.75" customHeight="1">
      <c r="A103" s="47"/>
      <c r="B103" s="47"/>
      <c r="C103" s="48"/>
      <c r="D103" s="48"/>
      <c r="E103" s="48"/>
      <c r="F103" s="1"/>
      <c r="G103" s="1"/>
      <c r="H103" s="1"/>
    </row>
    <row r="104" spans="1:8" ht="15.75" customHeight="1">
      <c r="A104" s="47"/>
      <c r="B104" s="47"/>
      <c r="C104" s="48"/>
      <c r="D104" s="48"/>
      <c r="E104" s="48"/>
      <c r="F104" s="1"/>
      <c r="G104" s="1"/>
      <c r="H104" s="1"/>
    </row>
    <row r="105" spans="1:8" ht="15.75" customHeight="1">
      <c r="A105" s="47"/>
      <c r="B105" s="47"/>
      <c r="C105" s="48"/>
      <c r="D105" s="48"/>
      <c r="E105" s="48"/>
      <c r="F105" s="1"/>
      <c r="G105" s="1"/>
      <c r="H105" s="1"/>
    </row>
    <row r="106" spans="1:8" ht="15.75" customHeight="1">
      <c r="A106" s="47"/>
      <c r="B106" s="47"/>
      <c r="C106" s="48"/>
      <c r="D106" s="48"/>
      <c r="E106" s="48"/>
      <c r="F106" s="1"/>
      <c r="G106" s="1"/>
      <c r="H106" s="1"/>
    </row>
    <row r="107" spans="1:8" ht="15.75" customHeight="1">
      <c r="A107" s="47"/>
      <c r="B107" s="47"/>
      <c r="C107" s="48"/>
      <c r="D107" s="48"/>
      <c r="E107" s="48"/>
      <c r="F107" s="1"/>
      <c r="G107" s="1"/>
      <c r="H107" s="1"/>
    </row>
    <row r="108" spans="1:8" ht="15.75" customHeight="1">
      <c r="A108" s="47"/>
      <c r="B108" s="47"/>
      <c r="C108" s="48"/>
      <c r="D108" s="48"/>
      <c r="E108" s="48"/>
      <c r="F108" s="1"/>
      <c r="G108" s="1"/>
      <c r="H108" s="1"/>
    </row>
    <row r="109" spans="1:8" ht="15.75" customHeight="1">
      <c r="A109" s="47"/>
      <c r="B109" s="47"/>
      <c r="C109" s="48"/>
      <c r="D109" s="48"/>
      <c r="E109" s="48"/>
      <c r="F109" s="1"/>
      <c r="G109" s="1"/>
      <c r="H109" s="1"/>
    </row>
    <row r="110" spans="1:8" ht="15.75" customHeight="1">
      <c r="A110" s="47"/>
      <c r="B110" s="47"/>
      <c r="C110" s="48"/>
      <c r="D110" s="48"/>
      <c r="E110" s="48"/>
      <c r="F110" s="1"/>
      <c r="G110" s="1"/>
      <c r="H110" s="1"/>
    </row>
    <row r="111" spans="1:8" ht="15.75" customHeight="1">
      <c r="A111" s="47"/>
      <c r="B111" s="47"/>
      <c r="C111" s="48"/>
      <c r="D111" s="48"/>
      <c r="E111" s="48"/>
      <c r="F111" s="1"/>
      <c r="G111" s="1"/>
      <c r="H111" s="1"/>
    </row>
    <row r="112" spans="1:8" ht="15.75" customHeight="1">
      <c r="A112" s="47"/>
      <c r="B112" s="47"/>
      <c r="C112" s="48"/>
      <c r="D112" s="48"/>
      <c r="E112" s="48"/>
      <c r="F112" s="1"/>
      <c r="G112" s="1"/>
      <c r="H112" s="1"/>
    </row>
    <row r="113" spans="1:8" ht="15.75" customHeight="1">
      <c r="A113" s="47"/>
      <c r="B113" s="47"/>
      <c r="C113" s="48"/>
      <c r="D113" s="48"/>
      <c r="E113" s="48"/>
      <c r="F113" s="1"/>
      <c r="G113" s="1"/>
      <c r="H113" s="1"/>
    </row>
    <row r="114" spans="1:8" ht="15.75" customHeight="1">
      <c r="A114" s="47"/>
      <c r="B114" s="47"/>
      <c r="C114" s="48"/>
      <c r="D114" s="48"/>
      <c r="E114" s="48"/>
      <c r="F114" s="1"/>
      <c r="G114" s="1"/>
      <c r="H114" s="1"/>
    </row>
    <row r="115" spans="1:8" ht="15.75" customHeight="1">
      <c r="A115" s="47"/>
      <c r="B115" s="47"/>
      <c r="C115" s="48"/>
      <c r="D115" s="48"/>
      <c r="E115" s="48"/>
      <c r="F115" s="1"/>
      <c r="G115" s="1"/>
      <c r="H115" s="1"/>
    </row>
    <row r="116" spans="1:8" ht="15.75" customHeight="1">
      <c r="A116" s="47"/>
      <c r="B116" s="47"/>
      <c r="C116" s="48"/>
      <c r="D116" s="48"/>
      <c r="E116" s="48"/>
      <c r="F116" s="1"/>
      <c r="G116" s="1"/>
      <c r="H116" s="1"/>
    </row>
    <row r="117" spans="1:8" ht="15.75" customHeight="1">
      <c r="A117" s="47"/>
      <c r="B117" s="47"/>
      <c r="C117" s="48"/>
      <c r="D117" s="48"/>
      <c r="E117" s="48"/>
      <c r="F117" s="1"/>
      <c r="G117" s="1"/>
      <c r="H117" s="1"/>
    </row>
    <row r="118" spans="1:8" ht="15.75" customHeight="1">
      <c r="A118" s="47"/>
      <c r="B118" s="47"/>
      <c r="C118" s="48"/>
      <c r="D118" s="48"/>
      <c r="E118" s="48"/>
      <c r="F118" s="1"/>
      <c r="G118" s="1"/>
      <c r="H118" s="1"/>
    </row>
    <row r="119" spans="1:8" ht="15.75" customHeight="1">
      <c r="A119" s="47"/>
      <c r="B119" s="47"/>
      <c r="C119" s="48"/>
      <c r="D119" s="48"/>
      <c r="E119" s="48"/>
      <c r="F119" s="1"/>
      <c r="G119" s="1"/>
      <c r="H119" s="1"/>
    </row>
    <row r="120" spans="1:8" ht="15.75" customHeight="1">
      <c r="A120" s="47"/>
      <c r="B120" s="47"/>
      <c r="C120" s="48"/>
      <c r="D120" s="48"/>
      <c r="E120" s="48"/>
      <c r="F120" s="1"/>
      <c r="G120" s="1"/>
      <c r="H120" s="1"/>
    </row>
    <row r="121" spans="1:8" ht="15.75" customHeight="1">
      <c r="A121" s="47"/>
      <c r="B121" s="47"/>
      <c r="C121" s="48"/>
      <c r="D121" s="48"/>
      <c r="E121" s="48"/>
      <c r="F121" s="1"/>
      <c r="G121" s="1"/>
      <c r="H121" s="1"/>
    </row>
    <row r="122" spans="1:8" ht="15.75" customHeight="1">
      <c r="A122" s="47"/>
      <c r="B122" s="47"/>
      <c r="C122" s="48"/>
      <c r="D122" s="48"/>
      <c r="E122" s="48"/>
      <c r="F122" s="1"/>
      <c r="G122" s="1"/>
      <c r="H122" s="1"/>
    </row>
    <row r="123" spans="1:8" ht="15.75" customHeight="1">
      <c r="A123" s="47"/>
      <c r="B123" s="47"/>
      <c r="C123" s="48"/>
      <c r="D123" s="48"/>
      <c r="E123" s="48"/>
      <c r="F123" s="1"/>
      <c r="G123" s="1"/>
      <c r="H123" s="1"/>
    </row>
    <row r="124" spans="1:8" ht="15.75" customHeight="1">
      <c r="A124" s="47"/>
      <c r="B124" s="47"/>
      <c r="C124" s="48"/>
      <c r="D124" s="48"/>
      <c r="E124" s="48"/>
      <c r="F124" s="1"/>
      <c r="G124" s="1"/>
      <c r="H124" s="1"/>
    </row>
    <row r="125" spans="1:8" ht="15.75" customHeight="1">
      <c r="A125" s="47"/>
      <c r="B125" s="47"/>
      <c r="C125" s="48"/>
      <c r="D125" s="48"/>
      <c r="E125" s="48"/>
      <c r="F125" s="1"/>
      <c r="G125" s="1"/>
      <c r="H125" s="1"/>
    </row>
    <row r="126" spans="1:8" ht="15.75" customHeight="1">
      <c r="A126" s="47"/>
      <c r="B126" s="47"/>
      <c r="C126" s="48"/>
      <c r="D126" s="48"/>
      <c r="E126" s="48"/>
      <c r="F126" s="1"/>
      <c r="G126" s="1"/>
      <c r="H126" s="1"/>
    </row>
    <row r="127" spans="1:8" ht="15.75" customHeight="1">
      <c r="A127" s="47"/>
      <c r="B127" s="47"/>
      <c r="C127" s="48"/>
      <c r="D127" s="48"/>
      <c r="E127" s="48"/>
      <c r="F127" s="1"/>
      <c r="G127" s="1"/>
      <c r="H127" s="1"/>
    </row>
    <row r="128" spans="1:8" ht="15.75" customHeight="1">
      <c r="A128" s="47"/>
      <c r="B128" s="47"/>
      <c r="C128" s="48"/>
      <c r="D128" s="48"/>
      <c r="E128" s="48"/>
      <c r="F128" s="1"/>
      <c r="G128" s="1"/>
      <c r="H128" s="1"/>
    </row>
    <row r="129" spans="1:8" ht="15.75" customHeight="1">
      <c r="A129" s="47"/>
      <c r="B129" s="47"/>
      <c r="C129" s="48"/>
      <c r="D129" s="48"/>
      <c r="E129" s="48"/>
      <c r="F129" s="1"/>
      <c r="G129" s="1"/>
      <c r="H129" s="1"/>
    </row>
    <row r="130" spans="1:8" ht="15.75" customHeight="1">
      <c r="A130" s="47"/>
      <c r="B130" s="47"/>
      <c r="C130" s="48"/>
      <c r="D130" s="48"/>
      <c r="E130" s="48"/>
      <c r="F130" s="1"/>
      <c r="G130" s="1"/>
      <c r="H130" s="1"/>
    </row>
    <row r="131" spans="1:8" ht="15.75" customHeight="1">
      <c r="A131" s="47"/>
      <c r="B131" s="47"/>
      <c r="C131" s="48"/>
      <c r="D131" s="48"/>
      <c r="E131" s="48"/>
      <c r="F131" s="1"/>
      <c r="G131" s="1"/>
      <c r="H131" s="1"/>
    </row>
    <row r="132" spans="1:8" ht="15.75" customHeight="1">
      <c r="A132" s="47"/>
      <c r="B132" s="47"/>
      <c r="C132" s="48"/>
      <c r="D132" s="48"/>
      <c r="E132" s="48"/>
      <c r="F132" s="1"/>
      <c r="G132" s="1"/>
      <c r="H132" s="1"/>
    </row>
    <row r="133" spans="1:8" ht="15.75" customHeight="1">
      <c r="A133" s="47"/>
      <c r="B133" s="47"/>
      <c r="C133" s="48"/>
      <c r="D133" s="48"/>
      <c r="E133" s="48"/>
      <c r="F133" s="1"/>
      <c r="G133" s="1"/>
      <c r="H133" s="1"/>
    </row>
    <row r="134" spans="1:8" ht="15.75" customHeight="1">
      <c r="A134" s="47"/>
      <c r="B134" s="47"/>
      <c r="C134" s="48"/>
      <c r="D134" s="48"/>
      <c r="E134" s="48"/>
      <c r="F134" s="1"/>
      <c r="G134" s="1"/>
      <c r="H134" s="1"/>
    </row>
    <row r="135" spans="1:8" ht="15.75" customHeight="1">
      <c r="A135" s="47"/>
      <c r="B135" s="47"/>
      <c r="C135" s="48"/>
      <c r="D135" s="48"/>
      <c r="E135" s="48"/>
      <c r="F135" s="1"/>
      <c r="G135" s="1"/>
      <c r="H135" s="1"/>
    </row>
    <row r="136" spans="1:8" ht="15.75" customHeight="1">
      <c r="A136" s="47"/>
      <c r="B136" s="47"/>
      <c r="C136" s="48"/>
      <c r="D136" s="48"/>
      <c r="E136" s="48"/>
      <c r="F136" s="1"/>
      <c r="G136" s="1"/>
      <c r="H136" s="1"/>
    </row>
    <row r="137" spans="1:8" ht="15.75" customHeight="1">
      <c r="A137" s="47"/>
      <c r="B137" s="47"/>
      <c r="C137" s="48"/>
      <c r="D137" s="48"/>
      <c r="E137" s="48"/>
      <c r="F137" s="1"/>
      <c r="G137" s="1"/>
      <c r="H137" s="1"/>
    </row>
    <row r="138" spans="1:8" ht="15.75" customHeight="1">
      <c r="A138" s="47"/>
      <c r="B138" s="47"/>
      <c r="C138" s="48"/>
      <c r="D138" s="48"/>
      <c r="E138" s="48"/>
      <c r="F138" s="1"/>
      <c r="G138" s="1"/>
      <c r="H138" s="1"/>
    </row>
    <row r="139" spans="1:8" ht="15.75" customHeight="1">
      <c r="A139" s="47"/>
      <c r="B139" s="47"/>
      <c r="C139" s="48"/>
      <c r="D139" s="48"/>
      <c r="E139" s="48"/>
      <c r="F139" s="1"/>
      <c r="G139" s="1"/>
      <c r="H139" s="1"/>
    </row>
    <row r="140" spans="1:8" ht="15.75" customHeight="1">
      <c r="A140" s="47"/>
      <c r="B140" s="47"/>
      <c r="C140" s="48"/>
      <c r="D140" s="48"/>
      <c r="E140" s="48"/>
      <c r="F140" s="1"/>
      <c r="G140" s="1"/>
      <c r="H140" s="1"/>
    </row>
    <row r="141" spans="1:8" ht="15.75" customHeight="1">
      <c r="A141" s="47"/>
      <c r="B141" s="47"/>
      <c r="C141" s="48"/>
      <c r="D141" s="48"/>
      <c r="E141" s="48"/>
      <c r="F141" s="1"/>
      <c r="G141" s="1"/>
      <c r="H141" s="1"/>
    </row>
    <row r="142" spans="1:8" ht="15.75" customHeight="1">
      <c r="A142" s="47"/>
      <c r="B142" s="47"/>
      <c r="C142" s="48"/>
      <c r="D142" s="48"/>
      <c r="E142" s="48"/>
      <c r="F142" s="1"/>
      <c r="G142" s="1"/>
      <c r="H142" s="1"/>
    </row>
    <row r="143" spans="1:8" ht="15.75" customHeight="1">
      <c r="A143" s="47"/>
      <c r="B143" s="47"/>
      <c r="C143" s="48"/>
      <c r="D143" s="48"/>
      <c r="E143" s="48"/>
      <c r="F143" s="1"/>
      <c r="G143" s="1"/>
      <c r="H143" s="1"/>
    </row>
    <row r="144" spans="1:8" ht="15.75" customHeight="1">
      <c r="A144" s="47"/>
      <c r="B144" s="47"/>
      <c r="C144" s="48"/>
      <c r="D144" s="48"/>
      <c r="E144" s="48"/>
      <c r="F144" s="1"/>
      <c r="G144" s="1"/>
      <c r="H144" s="1"/>
    </row>
    <row r="145" spans="1:8" ht="15.75" customHeight="1">
      <c r="A145" s="47"/>
      <c r="B145" s="47"/>
      <c r="C145" s="48"/>
      <c r="D145" s="48"/>
      <c r="E145" s="48"/>
      <c r="F145" s="1"/>
      <c r="G145" s="1"/>
      <c r="H145" s="1"/>
    </row>
    <row r="146" spans="1:8" ht="15.75" customHeight="1">
      <c r="A146" s="47"/>
      <c r="B146" s="47"/>
      <c r="C146" s="48"/>
      <c r="D146" s="48"/>
      <c r="E146" s="48"/>
      <c r="F146" s="1"/>
      <c r="G146" s="1"/>
      <c r="H146" s="1"/>
    </row>
    <row r="147" spans="1:8" ht="15.75" customHeight="1">
      <c r="A147" s="47"/>
      <c r="B147" s="47"/>
      <c r="C147" s="48"/>
      <c r="D147" s="48"/>
      <c r="E147" s="48"/>
      <c r="F147" s="1"/>
      <c r="G147" s="1"/>
      <c r="H147" s="1"/>
    </row>
    <row r="148" spans="1:8" ht="15.75" customHeight="1">
      <c r="A148" s="47"/>
      <c r="B148" s="47"/>
      <c r="C148" s="48"/>
      <c r="D148" s="48"/>
      <c r="E148" s="48"/>
      <c r="F148" s="1"/>
      <c r="G148" s="1"/>
      <c r="H148" s="1"/>
    </row>
    <row r="149" spans="1:8" ht="15.75" customHeight="1">
      <c r="A149" s="47"/>
      <c r="B149" s="47"/>
      <c r="C149" s="48"/>
      <c r="D149" s="48"/>
      <c r="E149" s="48"/>
      <c r="F149" s="1"/>
      <c r="G149" s="1"/>
      <c r="H149" s="1"/>
    </row>
    <row r="150" spans="1:8" ht="15.75" customHeight="1">
      <c r="A150" s="47"/>
      <c r="B150" s="47"/>
      <c r="C150" s="48"/>
      <c r="D150" s="48"/>
      <c r="E150" s="48"/>
      <c r="F150" s="1"/>
      <c r="G150" s="1"/>
      <c r="H150" s="1"/>
    </row>
    <row r="151" spans="1:8" ht="15.75" customHeight="1">
      <c r="A151" s="47"/>
      <c r="B151" s="47"/>
      <c r="C151" s="48"/>
      <c r="D151" s="48"/>
      <c r="E151" s="48"/>
      <c r="F151" s="1"/>
      <c r="G151" s="1"/>
      <c r="H151" s="1"/>
    </row>
    <row r="152" spans="1:8" ht="15.75" customHeight="1">
      <c r="A152" s="47"/>
      <c r="B152" s="47"/>
      <c r="C152" s="48"/>
      <c r="D152" s="48"/>
      <c r="E152" s="48"/>
      <c r="F152" s="1"/>
      <c r="G152" s="1"/>
      <c r="H152" s="1"/>
    </row>
    <row r="153" spans="1:8" ht="15.75" customHeight="1">
      <c r="A153" s="47"/>
      <c r="B153" s="47"/>
      <c r="C153" s="48"/>
      <c r="D153" s="48"/>
      <c r="E153" s="48"/>
      <c r="F153" s="1"/>
      <c r="G153" s="1"/>
      <c r="H153" s="1"/>
    </row>
    <row r="154" spans="1:8" ht="15.75" customHeight="1">
      <c r="A154" s="47"/>
      <c r="B154" s="47"/>
      <c r="C154" s="48"/>
      <c r="D154" s="48"/>
      <c r="E154" s="48"/>
      <c r="F154" s="1"/>
      <c r="G154" s="1"/>
      <c r="H154" s="1"/>
    </row>
    <row r="155" spans="1:8" ht="15.75" customHeight="1">
      <c r="A155" s="47"/>
      <c r="B155" s="47"/>
      <c r="C155" s="48"/>
      <c r="D155" s="48"/>
      <c r="E155" s="48"/>
      <c r="F155" s="1"/>
      <c r="G155" s="1"/>
      <c r="H155" s="1"/>
    </row>
    <row r="156" spans="1:8" ht="15.75" customHeight="1">
      <c r="A156" s="47"/>
      <c r="B156" s="47"/>
      <c r="C156" s="48"/>
      <c r="D156" s="48"/>
      <c r="E156" s="48"/>
      <c r="F156" s="1"/>
      <c r="G156" s="1"/>
      <c r="H156" s="1"/>
    </row>
    <row r="157" spans="1:8" ht="15.75" customHeight="1">
      <c r="A157" s="47"/>
      <c r="B157" s="47"/>
      <c r="C157" s="48"/>
      <c r="D157" s="48"/>
      <c r="E157" s="48"/>
      <c r="F157" s="1"/>
      <c r="G157" s="1"/>
      <c r="H157" s="1"/>
    </row>
    <row r="158" spans="1:8" ht="15.75" customHeight="1">
      <c r="A158" s="47"/>
      <c r="B158" s="47"/>
      <c r="C158" s="48"/>
      <c r="D158" s="48"/>
      <c r="E158" s="48"/>
      <c r="F158" s="1"/>
      <c r="G158" s="1"/>
      <c r="H158" s="1"/>
    </row>
    <row r="159" spans="1:8" ht="15.75" customHeight="1">
      <c r="A159" s="47"/>
      <c r="B159" s="47"/>
      <c r="C159" s="48"/>
      <c r="D159" s="48"/>
      <c r="E159" s="48"/>
      <c r="F159" s="1"/>
      <c r="G159" s="1"/>
      <c r="H159" s="1"/>
    </row>
    <row r="160" spans="1:8" ht="15.75" customHeight="1">
      <c r="A160" s="47"/>
      <c r="B160" s="47"/>
      <c r="C160" s="48"/>
      <c r="D160" s="48"/>
      <c r="E160" s="48"/>
      <c r="F160" s="1"/>
      <c r="G160" s="1"/>
      <c r="H160" s="1"/>
    </row>
    <row r="161" spans="1:8" ht="15.75" customHeight="1">
      <c r="A161" s="47"/>
      <c r="B161" s="47"/>
      <c r="C161" s="48"/>
      <c r="D161" s="48"/>
      <c r="E161" s="48"/>
      <c r="F161" s="1"/>
      <c r="G161" s="1"/>
      <c r="H161" s="1"/>
    </row>
    <row r="162" spans="1:8" ht="15.75" customHeight="1">
      <c r="A162" s="47"/>
      <c r="B162" s="47"/>
      <c r="C162" s="48"/>
      <c r="D162" s="48"/>
      <c r="E162" s="48"/>
      <c r="F162" s="1"/>
      <c r="G162" s="1"/>
      <c r="H162" s="1"/>
    </row>
    <row r="163" spans="1:8" ht="15.75" customHeight="1">
      <c r="A163" s="47"/>
      <c r="B163" s="47"/>
      <c r="C163" s="48"/>
      <c r="D163" s="48"/>
      <c r="E163" s="48"/>
      <c r="F163" s="1"/>
      <c r="G163" s="1"/>
      <c r="H163" s="1"/>
    </row>
    <row r="164" spans="1:8" ht="15.75" customHeight="1">
      <c r="A164" s="47"/>
      <c r="B164" s="47"/>
      <c r="C164" s="48"/>
      <c r="D164" s="48"/>
      <c r="E164" s="48"/>
      <c r="F164" s="1"/>
      <c r="G164" s="1"/>
      <c r="H164" s="1"/>
    </row>
    <row r="165" spans="1:8" ht="15.75" customHeight="1">
      <c r="A165" s="47"/>
      <c r="B165" s="47"/>
      <c r="C165" s="48"/>
      <c r="D165" s="48"/>
      <c r="E165" s="48"/>
      <c r="F165" s="1"/>
      <c r="G165" s="1"/>
      <c r="H165" s="1"/>
    </row>
    <row r="166" spans="1:8" ht="15.75" customHeight="1">
      <c r="A166" s="47"/>
      <c r="B166" s="47"/>
      <c r="C166" s="48"/>
      <c r="D166" s="48"/>
      <c r="E166" s="48"/>
      <c r="F166" s="1"/>
      <c r="G166" s="1"/>
      <c r="H166" s="1"/>
    </row>
    <row r="167" spans="1:8" ht="15.75" customHeight="1">
      <c r="A167" s="47"/>
      <c r="B167" s="47"/>
      <c r="C167" s="48"/>
      <c r="D167" s="48"/>
      <c r="E167" s="48"/>
      <c r="F167" s="1"/>
      <c r="G167" s="1"/>
      <c r="H167" s="1"/>
    </row>
    <row r="168" spans="1:8" ht="15.75" customHeight="1">
      <c r="A168" s="47"/>
      <c r="B168" s="47"/>
      <c r="C168" s="48"/>
      <c r="D168" s="48"/>
      <c r="E168" s="48"/>
      <c r="F168" s="1"/>
      <c r="G168" s="1"/>
      <c r="H168" s="1"/>
    </row>
    <row r="169" spans="1:8" ht="15.75" customHeight="1">
      <c r="A169" s="47"/>
      <c r="B169" s="47"/>
      <c r="C169" s="48"/>
      <c r="D169" s="48"/>
      <c r="E169" s="48"/>
      <c r="F169" s="1"/>
      <c r="G169" s="1"/>
      <c r="H169" s="1"/>
    </row>
    <row r="170" spans="1:8" ht="15.75" customHeight="1">
      <c r="A170" s="47"/>
      <c r="B170" s="47"/>
      <c r="C170" s="48"/>
      <c r="D170" s="48"/>
      <c r="E170" s="48"/>
      <c r="F170" s="1"/>
      <c r="G170" s="1"/>
      <c r="H170" s="1"/>
    </row>
    <row r="171" spans="1:8" ht="15.75" customHeight="1">
      <c r="A171" s="47"/>
      <c r="B171" s="47"/>
      <c r="C171" s="48"/>
      <c r="D171" s="48"/>
      <c r="E171" s="48"/>
      <c r="F171" s="1"/>
      <c r="G171" s="1"/>
      <c r="H171" s="1"/>
    </row>
    <row r="172" spans="1:8" ht="15.75" customHeight="1">
      <c r="A172" s="47"/>
      <c r="B172" s="47"/>
      <c r="C172" s="48"/>
      <c r="D172" s="48"/>
      <c r="E172" s="48"/>
      <c r="F172" s="1"/>
      <c r="G172" s="1"/>
      <c r="H172" s="1"/>
    </row>
    <row r="173" spans="1:8" ht="15.75" customHeight="1">
      <c r="A173" s="47"/>
      <c r="B173" s="47"/>
      <c r="C173" s="48"/>
      <c r="D173" s="48"/>
      <c r="E173" s="48"/>
      <c r="F173" s="1"/>
      <c r="G173" s="1"/>
      <c r="H173" s="1"/>
    </row>
    <row r="174" spans="1:8" ht="15.75" customHeight="1">
      <c r="A174" s="47"/>
      <c r="B174" s="47"/>
      <c r="C174" s="48"/>
      <c r="D174" s="48"/>
      <c r="E174" s="48"/>
      <c r="F174" s="1"/>
      <c r="G174" s="1"/>
      <c r="H174" s="1"/>
    </row>
    <row r="175" spans="1:8" ht="15.75" customHeight="1">
      <c r="A175" s="47"/>
      <c r="B175" s="47"/>
      <c r="C175" s="48"/>
      <c r="D175" s="48"/>
      <c r="E175" s="48"/>
      <c r="F175" s="1"/>
      <c r="G175" s="1"/>
      <c r="H175" s="1"/>
    </row>
    <row r="176" spans="1:8" ht="15.75" customHeight="1">
      <c r="A176" s="47"/>
      <c r="B176" s="47"/>
      <c r="C176" s="48"/>
      <c r="D176" s="48"/>
      <c r="E176" s="48"/>
      <c r="F176" s="1"/>
      <c r="G176" s="1"/>
      <c r="H176" s="1"/>
    </row>
    <row r="177" spans="1:8" ht="15.75" customHeight="1">
      <c r="A177" s="47"/>
      <c r="B177" s="47"/>
      <c r="C177" s="48"/>
      <c r="D177" s="48"/>
      <c r="E177" s="48"/>
      <c r="F177" s="1"/>
      <c r="G177" s="1"/>
      <c r="H177" s="1"/>
    </row>
    <row r="178" spans="1:8" ht="15.75" customHeight="1">
      <c r="A178" s="47"/>
      <c r="B178" s="47"/>
      <c r="C178" s="48"/>
      <c r="D178" s="48"/>
      <c r="E178" s="48"/>
      <c r="F178" s="1"/>
      <c r="G178" s="1"/>
      <c r="H178" s="1"/>
    </row>
    <row r="179" spans="1:8" ht="15.75" customHeight="1">
      <c r="A179" s="47"/>
      <c r="B179" s="47"/>
      <c r="C179" s="48"/>
      <c r="D179" s="48"/>
      <c r="E179" s="48"/>
      <c r="F179" s="1"/>
      <c r="G179" s="1"/>
      <c r="H179" s="1"/>
    </row>
    <row r="180" spans="1:8" ht="15.75" customHeight="1">
      <c r="A180" s="47"/>
      <c r="B180" s="47"/>
      <c r="C180" s="48"/>
      <c r="D180" s="48"/>
      <c r="E180" s="48"/>
      <c r="F180" s="1"/>
      <c r="G180" s="1"/>
      <c r="H180" s="1"/>
    </row>
    <row r="181" spans="1:8" ht="15.75" customHeight="1">
      <c r="A181" s="47"/>
      <c r="B181" s="47"/>
      <c r="C181" s="48"/>
      <c r="D181" s="48"/>
      <c r="E181" s="48"/>
      <c r="F181" s="1"/>
      <c r="G181" s="1"/>
      <c r="H181" s="1"/>
    </row>
    <row r="182" spans="1:8" ht="15.75" customHeight="1">
      <c r="A182" s="47"/>
      <c r="B182" s="47"/>
      <c r="C182" s="48"/>
      <c r="D182" s="48"/>
      <c r="E182" s="48"/>
      <c r="F182" s="1"/>
      <c r="G182" s="1"/>
      <c r="H182" s="1"/>
    </row>
    <row r="183" spans="1:8" ht="15.75" customHeight="1">
      <c r="A183" s="47"/>
      <c r="B183" s="47"/>
      <c r="C183" s="48"/>
      <c r="D183" s="48"/>
      <c r="E183" s="48"/>
      <c r="F183" s="1"/>
      <c r="G183" s="1"/>
      <c r="H183" s="1"/>
    </row>
    <row r="184" spans="1:8" ht="15.75" customHeight="1">
      <c r="A184" s="47"/>
      <c r="B184" s="47"/>
      <c r="C184" s="48"/>
      <c r="D184" s="48"/>
      <c r="E184" s="48"/>
      <c r="F184" s="1"/>
      <c r="G184" s="1"/>
      <c r="H184" s="1"/>
    </row>
    <row r="185" spans="1:8" ht="15.75" customHeight="1">
      <c r="A185" s="47"/>
      <c r="B185" s="47"/>
      <c r="C185" s="48"/>
      <c r="D185" s="48"/>
      <c r="E185" s="48"/>
      <c r="F185" s="1"/>
      <c r="G185" s="1"/>
      <c r="H185" s="1"/>
    </row>
    <row r="186" spans="1:8" ht="15.75" customHeight="1">
      <c r="A186" s="47"/>
      <c r="B186" s="47"/>
      <c r="C186" s="48"/>
      <c r="D186" s="48"/>
      <c r="E186" s="48"/>
      <c r="F186" s="1"/>
      <c r="G186" s="1"/>
      <c r="H186" s="1"/>
    </row>
    <row r="187" spans="1:8" ht="15.75" customHeight="1">
      <c r="A187" s="47"/>
      <c r="B187" s="47"/>
      <c r="C187" s="48"/>
      <c r="D187" s="48"/>
      <c r="E187" s="48"/>
      <c r="F187" s="1"/>
      <c r="G187" s="1"/>
      <c r="H187" s="1"/>
    </row>
    <row r="188" spans="1:8" ht="15.75" customHeight="1">
      <c r="A188" s="47"/>
      <c r="B188" s="47"/>
      <c r="C188" s="48"/>
      <c r="D188" s="48"/>
      <c r="E188" s="48"/>
      <c r="F188" s="1"/>
      <c r="G188" s="1"/>
      <c r="H188" s="1"/>
    </row>
    <row r="189" spans="1:8" ht="15.75" customHeight="1">
      <c r="A189" s="47"/>
      <c r="B189" s="47"/>
      <c r="C189" s="48"/>
      <c r="D189" s="48"/>
      <c r="E189" s="48"/>
      <c r="F189" s="1"/>
      <c r="G189" s="1"/>
      <c r="H189" s="1"/>
    </row>
    <row r="190" spans="1:8" ht="15.75" customHeight="1">
      <c r="A190" s="47"/>
      <c r="B190" s="47"/>
      <c r="C190" s="48"/>
      <c r="D190" s="48"/>
      <c r="E190" s="48"/>
      <c r="F190" s="1"/>
      <c r="G190" s="1"/>
      <c r="H190" s="1"/>
    </row>
    <row r="191" spans="1:8" ht="15.75" customHeight="1">
      <c r="A191" s="47"/>
      <c r="B191" s="47"/>
      <c r="C191" s="48"/>
      <c r="D191" s="48"/>
      <c r="E191" s="48"/>
      <c r="F191" s="1"/>
      <c r="G191" s="1"/>
      <c r="H191" s="1"/>
    </row>
    <row r="192" spans="1:8" ht="15.75" customHeight="1">
      <c r="A192" s="47"/>
      <c r="B192" s="47"/>
      <c r="C192" s="48"/>
      <c r="D192" s="48"/>
      <c r="E192" s="48"/>
      <c r="F192" s="1"/>
      <c r="G192" s="1"/>
      <c r="H192" s="1"/>
    </row>
    <row r="193" spans="1:8" ht="15.75" customHeight="1">
      <c r="A193" s="47"/>
      <c r="B193" s="47"/>
      <c r="C193" s="48"/>
      <c r="D193" s="48"/>
      <c r="E193" s="48"/>
      <c r="F193" s="1"/>
      <c r="G193" s="1"/>
      <c r="H193" s="1"/>
    </row>
    <row r="194" spans="1:8" ht="15.75" customHeight="1">
      <c r="A194" s="47"/>
      <c r="B194" s="47"/>
      <c r="C194" s="48"/>
      <c r="D194" s="48"/>
      <c r="E194" s="48"/>
      <c r="F194" s="1"/>
      <c r="G194" s="1"/>
      <c r="H194" s="1"/>
    </row>
    <row r="195" spans="1:8" ht="15.75" customHeight="1">
      <c r="A195" s="47"/>
      <c r="B195" s="47"/>
      <c r="C195" s="48"/>
      <c r="D195" s="48"/>
      <c r="E195" s="48"/>
      <c r="F195" s="1"/>
      <c r="G195" s="1"/>
      <c r="H195" s="1"/>
    </row>
    <row r="196" spans="1:8" ht="15.75" customHeight="1">
      <c r="A196" s="47"/>
      <c r="B196" s="47"/>
      <c r="C196" s="48"/>
      <c r="D196" s="48"/>
      <c r="E196" s="48"/>
      <c r="F196" s="1"/>
      <c r="G196" s="1"/>
      <c r="H196" s="1"/>
    </row>
    <row r="197" spans="1:8" ht="15.75" customHeight="1">
      <c r="A197" s="47"/>
      <c r="B197" s="47"/>
      <c r="C197" s="48"/>
      <c r="D197" s="48"/>
      <c r="E197" s="48"/>
      <c r="F197" s="1"/>
      <c r="G197" s="1"/>
      <c r="H197" s="1"/>
    </row>
    <row r="198" spans="1:8" ht="15.75" customHeight="1">
      <c r="A198" s="47"/>
      <c r="B198" s="47"/>
      <c r="C198" s="48"/>
      <c r="D198" s="48"/>
      <c r="E198" s="48"/>
      <c r="F198" s="1"/>
      <c r="G198" s="1"/>
      <c r="H198" s="1"/>
    </row>
    <row r="199" spans="1:8" ht="15.75" customHeight="1">
      <c r="A199" s="47"/>
      <c r="B199" s="47"/>
      <c r="C199" s="48"/>
      <c r="D199" s="48"/>
      <c r="E199" s="48"/>
      <c r="F199" s="1"/>
      <c r="G199" s="1"/>
      <c r="H199" s="1"/>
    </row>
    <row r="200" spans="1:8" ht="15.75" customHeight="1">
      <c r="A200" s="47"/>
      <c r="B200" s="47"/>
      <c r="C200" s="48"/>
      <c r="D200" s="48"/>
      <c r="E200" s="48"/>
      <c r="F200" s="1"/>
      <c r="G200" s="1"/>
      <c r="H200" s="1"/>
    </row>
    <row r="201" spans="1:8" ht="15.75" customHeight="1">
      <c r="A201" s="47"/>
      <c r="B201" s="47"/>
      <c r="C201" s="48"/>
      <c r="D201" s="48"/>
      <c r="E201" s="48"/>
      <c r="F201" s="1"/>
      <c r="G201" s="1"/>
      <c r="H201" s="1"/>
    </row>
    <row r="202" spans="1:8" ht="15.75" customHeight="1">
      <c r="A202" s="47"/>
      <c r="B202" s="47"/>
      <c r="C202" s="48"/>
      <c r="D202" s="48"/>
      <c r="E202" s="48"/>
      <c r="F202" s="1"/>
      <c r="G202" s="1"/>
      <c r="H202" s="1"/>
    </row>
    <row r="203" spans="1:8" ht="15.75" customHeight="1">
      <c r="A203" s="47"/>
      <c r="B203" s="47"/>
      <c r="C203" s="48"/>
      <c r="D203" s="48"/>
      <c r="E203" s="48"/>
      <c r="F203" s="1"/>
      <c r="G203" s="1"/>
      <c r="H203" s="1"/>
    </row>
    <row r="204" spans="1:8" ht="15.75" customHeight="1">
      <c r="A204" s="47"/>
      <c r="B204" s="47"/>
      <c r="C204" s="48"/>
      <c r="D204" s="48"/>
      <c r="E204" s="48"/>
      <c r="F204" s="1"/>
      <c r="G204" s="1"/>
      <c r="H204" s="1"/>
    </row>
    <row r="205" spans="1:8" ht="15.75" customHeight="1">
      <c r="A205" s="47"/>
      <c r="B205" s="47"/>
      <c r="C205" s="48"/>
      <c r="D205" s="48"/>
      <c r="E205" s="48"/>
      <c r="F205" s="1"/>
      <c r="G205" s="1"/>
      <c r="H205" s="1"/>
    </row>
    <row r="206" spans="1:8" ht="15.75" customHeight="1">
      <c r="A206" s="47"/>
      <c r="B206" s="47"/>
      <c r="C206" s="48"/>
      <c r="D206" s="48"/>
      <c r="E206" s="48"/>
      <c r="F206" s="1"/>
      <c r="G206" s="1"/>
      <c r="H206" s="1"/>
    </row>
    <row r="207" spans="1:8" ht="15.75" customHeight="1">
      <c r="A207" s="47"/>
      <c r="B207" s="47"/>
      <c r="C207" s="48"/>
      <c r="D207" s="48"/>
      <c r="E207" s="48"/>
      <c r="F207" s="1"/>
      <c r="G207" s="1"/>
      <c r="H207" s="1"/>
    </row>
    <row r="208" spans="1:8" ht="15.75" customHeight="1">
      <c r="A208" s="47"/>
      <c r="B208" s="47"/>
      <c r="C208" s="48"/>
      <c r="D208" s="48"/>
      <c r="E208" s="48"/>
      <c r="F208" s="1"/>
      <c r="G208" s="1"/>
      <c r="H208" s="1"/>
    </row>
    <row r="209" spans="1:8" ht="15.75" customHeight="1">
      <c r="A209" s="47"/>
      <c r="B209" s="47"/>
      <c r="C209" s="48"/>
      <c r="D209" s="48"/>
      <c r="E209" s="48"/>
      <c r="F209" s="1"/>
      <c r="G209" s="1"/>
      <c r="H209" s="1"/>
    </row>
    <row r="210" spans="1:8" ht="15.75" customHeight="1">
      <c r="A210" s="47"/>
      <c r="B210" s="47"/>
      <c r="C210" s="48"/>
      <c r="D210" s="48"/>
      <c r="E210" s="48"/>
      <c r="F210" s="1"/>
      <c r="G210" s="1"/>
      <c r="H210" s="1"/>
    </row>
    <row r="211" spans="1:8" ht="15.75" customHeight="1">
      <c r="A211" s="47"/>
      <c r="B211" s="47"/>
      <c r="C211" s="48"/>
      <c r="D211" s="48"/>
      <c r="E211" s="48"/>
      <c r="F211" s="1"/>
      <c r="G211" s="1"/>
      <c r="H211" s="1"/>
    </row>
    <row r="212" spans="1:8" ht="15.75" customHeight="1">
      <c r="A212" s="47"/>
      <c r="B212" s="47"/>
      <c r="C212" s="48"/>
      <c r="D212" s="48"/>
      <c r="E212" s="48"/>
      <c r="F212" s="1"/>
      <c r="G212" s="1"/>
      <c r="H212" s="1"/>
    </row>
    <row r="213" spans="1:8" ht="15.75" customHeight="1">
      <c r="A213" s="47"/>
      <c r="B213" s="47"/>
      <c r="C213" s="48"/>
      <c r="D213" s="48"/>
      <c r="E213" s="48"/>
      <c r="F213" s="1"/>
      <c r="G213" s="1"/>
      <c r="H213" s="1"/>
    </row>
    <row r="214" spans="1:8" ht="15.75" customHeight="1">
      <c r="A214" s="47"/>
      <c r="B214" s="47"/>
      <c r="C214" s="48"/>
      <c r="D214" s="48"/>
      <c r="E214" s="48"/>
      <c r="F214" s="1"/>
      <c r="G214" s="1"/>
      <c r="H214" s="1"/>
    </row>
    <row r="215" spans="1:8" ht="15.75" customHeight="1">
      <c r="A215" s="47"/>
      <c r="B215" s="47"/>
      <c r="C215" s="48"/>
      <c r="D215" s="48"/>
      <c r="E215" s="48"/>
      <c r="F215" s="1"/>
      <c r="G215" s="1"/>
      <c r="H215" s="1"/>
    </row>
    <row r="216" spans="1:8" ht="15.75" customHeight="1">
      <c r="A216" s="47"/>
      <c r="B216" s="47"/>
      <c r="C216" s="48"/>
      <c r="D216" s="48"/>
      <c r="E216" s="48"/>
      <c r="F216" s="1"/>
      <c r="G216" s="1"/>
      <c r="H216" s="1"/>
    </row>
    <row r="217" spans="1:8" ht="15.75" customHeight="1">
      <c r="A217" s="47"/>
      <c r="B217" s="47"/>
      <c r="C217" s="48"/>
      <c r="D217" s="48"/>
      <c r="E217" s="48"/>
      <c r="F217" s="1"/>
      <c r="G217" s="1"/>
      <c r="H217" s="1"/>
    </row>
    <row r="218" spans="1:8" ht="15.75" customHeight="1">
      <c r="A218" s="47"/>
      <c r="B218" s="47"/>
      <c r="C218" s="48"/>
      <c r="D218" s="48"/>
      <c r="E218" s="48"/>
      <c r="F218" s="1"/>
      <c r="G218" s="1"/>
      <c r="H218" s="1"/>
    </row>
    <row r="219" spans="1:8" ht="15.75" customHeight="1">
      <c r="A219" s="47"/>
      <c r="B219" s="47"/>
      <c r="C219" s="48"/>
      <c r="D219" s="48"/>
      <c r="E219" s="48"/>
      <c r="F219" s="1"/>
      <c r="G219" s="1"/>
      <c r="H219" s="1"/>
    </row>
    <row r="220" spans="1:8" ht="15.75" customHeight="1">
      <c r="A220" s="47"/>
      <c r="B220" s="47"/>
      <c r="C220" s="48"/>
      <c r="D220" s="48"/>
      <c r="E220" s="48"/>
      <c r="F220" s="1"/>
      <c r="G220" s="1"/>
      <c r="H220" s="1"/>
    </row>
    <row r="221" spans="1:8" ht="15.75" customHeight="1">
      <c r="A221" s="47"/>
      <c r="B221" s="47"/>
      <c r="C221" s="48"/>
      <c r="D221" s="48"/>
      <c r="E221" s="48"/>
      <c r="F221" s="1"/>
      <c r="G221" s="1"/>
      <c r="H221" s="1"/>
    </row>
    <row r="222" spans="1:8" ht="15.75" customHeight="1">
      <c r="A222" s="47"/>
      <c r="B222" s="47"/>
      <c r="C222" s="48"/>
      <c r="D222" s="48"/>
      <c r="E222" s="48"/>
      <c r="F222" s="1"/>
      <c r="G222" s="1"/>
      <c r="H222" s="1"/>
    </row>
    <row r="223" spans="1:8" ht="15.75" customHeight="1">
      <c r="A223" s="47"/>
      <c r="B223" s="47"/>
      <c r="C223" s="48"/>
      <c r="D223" s="48"/>
      <c r="E223" s="48"/>
      <c r="F223" s="1"/>
      <c r="G223" s="1"/>
      <c r="H223" s="1"/>
    </row>
    <row r="224" spans="1:8" ht="15.75" customHeight="1">
      <c r="A224" s="47"/>
      <c r="B224" s="47"/>
      <c r="C224" s="48"/>
      <c r="D224" s="48"/>
      <c r="E224" s="48"/>
      <c r="F224" s="1"/>
      <c r="G224" s="1"/>
      <c r="H224" s="1"/>
    </row>
    <row r="225" spans="1:8" ht="15.75" customHeight="1">
      <c r="A225" s="47"/>
      <c r="B225" s="47"/>
      <c r="C225" s="48"/>
      <c r="D225" s="48"/>
      <c r="E225" s="48"/>
      <c r="F225" s="1"/>
      <c r="G225" s="1"/>
      <c r="H225" s="1"/>
    </row>
    <row r="226" spans="1:8" ht="15.75" customHeight="1">
      <c r="A226" s="47"/>
      <c r="B226" s="47"/>
      <c r="C226" s="48"/>
      <c r="D226" s="48"/>
      <c r="E226" s="48"/>
      <c r="F226" s="1"/>
      <c r="G226" s="1"/>
      <c r="H226" s="1"/>
    </row>
    <row r="227" spans="1:8" ht="15.75" customHeight="1">
      <c r="A227" s="47"/>
      <c r="B227" s="47"/>
      <c r="C227" s="48"/>
      <c r="D227" s="48"/>
      <c r="E227" s="48"/>
      <c r="F227" s="1"/>
      <c r="G227" s="1"/>
      <c r="H227" s="1"/>
    </row>
    <row r="228" spans="1:8" ht="15.75" customHeight="1">
      <c r="A228" s="47"/>
      <c r="B228" s="47"/>
      <c r="C228" s="48"/>
      <c r="D228" s="48"/>
      <c r="E228" s="48"/>
      <c r="F228" s="1"/>
      <c r="G228" s="1"/>
      <c r="H228" s="1"/>
    </row>
    <row r="229" spans="1:8" ht="15.75" customHeight="1">
      <c r="A229" s="47"/>
      <c r="B229" s="47"/>
      <c r="C229" s="48"/>
      <c r="D229" s="48"/>
      <c r="E229" s="48"/>
      <c r="F229" s="1"/>
      <c r="G229" s="1"/>
      <c r="H229" s="1"/>
    </row>
    <row r="230" spans="1:8" ht="15.75" customHeight="1">
      <c r="A230" s="47"/>
      <c r="B230" s="47"/>
      <c r="C230" s="48"/>
      <c r="D230" s="48"/>
      <c r="E230" s="48"/>
      <c r="F230" s="1"/>
      <c r="G230" s="1"/>
      <c r="H230" s="1"/>
    </row>
    <row r="231" spans="1:8" ht="15.75" customHeight="1">
      <c r="A231" s="47"/>
      <c r="B231" s="47"/>
      <c r="C231" s="48"/>
      <c r="D231" s="48"/>
      <c r="E231" s="48"/>
      <c r="F231" s="1"/>
      <c r="G231" s="1"/>
      <c r="H231" s="1"/>
    </row>
    <row r="232" spans="1:8" ht="15.75" customHeight="1">
      <c r="A232" s="47"/>
      <c r="B232" s="47"/>
      <c r="C232" s="48"/>
      <c r="D232" s="48"/>
      <c r="E232" s="48"/>
      <c r="F232" s="1"/>
      <c r="G232" s="1"/>
      <c r="H232" s="1"/>
    </row>
    <row r="233" spans="1:8" ht="15.75" customHeight="1">
      <c r="A233" s="47"/>
      <c r="B233" s="47"/>
      <c r="C233" s="48"/>
      <c r="D233" s="48"/>
      <c r="E233" s="48"/>
      <c r="F233" s="1"/>
      <c r="G233" s="1"/>
      <c r="H233" s="1"/>
    </row>
    <row r="234" spans="1:8" ht="15.75" customHeight="1">
      <c r="A234" s="47"/>
      <c r="B234" s="47"/>
      <c r="C234" s="48"/>
      <c r="D234" s="48"/>
      <c r="E234" s="48"/>
      <c r="F234" s="1"/>
      <c r="G234" s="1"/>
      <c r="H234" s="1"/>
    </row>
    <row r="235" spans="1:8" ht="15.75" customHeight="1">
      <c r="A235" s="47"/>
      <c r="B235" s="47"/>
      <c r="C235" s="48"/>
      <c r="D235" s="48"/>
      <c r="E235" s="48"/>
      <c r="F235" s="1"/>
      <c r="G235" s="1"/>
      <c r="H235" s="1"/>
    </row>
    <row r="236" spans="1:8" ht="15.75" customHeight="1">
      <c r="A236" s="47"/>
      <c r="B236" s="47"/>
      <c r="C236" s="48"/>
      <c r="D236" s="48"/>
      <c r="E236" s="48"/>
      <c r="F236" s="1"/>
      <c r="G236" s="1"/>
      <c r="H236" s="1"/>
    </row>
    <row r="237" spans="1:8" ht="15.75" customHeight="1">
      <c r="A237" s="47"/>
      <c r="B237" s="47"/>
      <c r="C237" s="48"/>
      <c r="D237" s="48"/>
      <c r="E237" s="48"/>
      <c r="F237" s="1"/>
      <c r="G237" s="1"/>
      <c r="H237" s="1"/>
    </row>
    <row r="238" spans="1:8" ht="15.75" customHeight="1">
      <c r="A238" s="47"/>
      <c r="B238" s="47"/>
      <c r="C238" s="48"/>
      <c r="D238" s="48"/>
      <c r="E238" s="48"/>
      <c r="F238" s="1"/>
      <c r="G238" s="1"/>
      <c r="H238" s="1"/>
    </row>
    <row r="239" spans="1:8" ht="15.75" customHeight="1">
      <c r="A239" s="47"/>
      <c r="B239" s="47"/>
      <c r="C239" s="48"/>
      <c r="D239" s="48"/>
      <c r="E239" s="48"/>
      <c r="F239" s="1"/>
      <c r="G239" s="1"/>
      <c r="H239" s="1"/>
    </row>
    <row r="240" spans="1:8" ht="15.75" customHeight="1">
      <c r="A240" s="47"/>
      <c r="B240" s="47"/>
      <c r="C240" s="48"/>
      <c r="D240" s="48"/>
      <c r="E240" s="48"/>
      <c r="F240" s="1"/>
      <c r="G240" s="1"/>
      <c r="H240" s="1"/>
    </row>
    <row r="241" spans="1:8" ht="15.75" customHeight="1">
      <c r="A241" s="47"/>
      <c r="B241" s="47"/>
      <c r="C241" s="48"/>
      <c r="D241" s="48"/>
      <c r="E241" s="48"/>
      <c r="F241" s="1"/>
      <c r="G241" s="1"/>
      <c r="H241" s="1"/>
    </row>
    <row r="242" spans="1:8" ht="15.75" customHeight="1">
      <c r="A242" s="47"/>
      <c r="B242" s="47"/>
      <c r="C242" s="48"/>
      <c r="D242" s="48"/>
      <c r="E242" s="48"/>
      <c r="F242" s="1"/>
      <c r="G242" s="1"/>
      <c r="H242" s="1"/>
    </row>
    <row r="243" spans="1:8" ht="15.75" customHeight="1">
      <c r="A243" s="47"/>
      <c r="B243" s="47"/>
      <c r="C243" s="48"/>
      <c r="D243" s="48"/>
      <c r="E243" s="48"/>
      <c r="F243" s="1"/>
      <c r="G243" s="1"/>
      <c r="H243" s="1"/>
    </row>
    <row r="244" spans="1:8" ht="15.75" customHeight="1">
      <c r="A244" s="47"/>
      <c r="B244" s="47"/>
      <c r="C244" s="48"/>
      <c r="D244" s="48"/>
      <c r="E244" s="48"/>
      <c r="F244" s="1"/>
      <c r="G244" s="1"/>
      <c r="H244" s="1"/>
    </row>
    <row r="245" spans="1:8" ht="15.75" customHeight="1">
      <c r="A245" s="47"/>
      <c r="B245" s="47"/>
      <c r="C245" s="48"/>
      <c r="D245" s="48"/>
      <c r="E245" s="48"/>
      <c r="F245" s="1"/>
      <c r="G245" s="1"/>
      <c r="H245" s="1"/>
    </row>
    <row r="246" spans="1:8" ht="15.75" customHeight="1">
      <c r="A246" s="47"/>
      <c r="B246" s="47"/>
      <c r="C246" s="48"/>
      <c r="D246" s="48"/>
      <c r="E246" s="48"/>
      <c r="F246" s="1"/>
      <c r="G246" s="1"/>
      <c r="H246" s="1"/>
    </row>
    <row r="247" spans="1:8" ht="15.75" customHeight="1">
      <c r="A247" s="47"/>
      <c r="B247" s="47"/>
      <c r="C247" s="48"/>
      <c r="D247" s="48"/>
      <c r="E247" s="48"/>
      <c r="F247" s="1"/>
      <c r="G247" s="1"/>
      <c r="H247" s="1"/>
    </row>
    <row r="248" spans="1:8" ht="15.75" customHeight="1">
      <c r="A248" s="47"/>
      <c r="B248" s="47"/>
      <c r="C248" s="48"/>
      <c r="D248" s="48"/>
      <c r="E248" s="48"/>
      <c r="F248" s="1"/>
      <c r="G248" s="1"/>
      <c r="H248" s="1"/>
    </row>
    <row r="249" spans="1:8" ht="15.75" customHeight="1">
      <c r="A249" s="47"/>
      <c r="B249" s="47"/>
      <c r="C249" s="48"/>
      <c r="D249" s="48"/>
      <c r="E249" s="48"/>
      <c r="F249" s="1"/>
      <c r="G249" s="1"/>
      <c r="H249" s="1"/>
    </row>
    <row r="250" spans="1:8" ht="15.75" customHeight="1">
      <c r="A250" s="47"/>
      <c r="B250" s="47"/>
      <c r="C250" s="48"/>
      <c r="D250" s="48"/>
      <c r="E250" s="48"/>
      <c r="F250" s="1"/>
      <c r="G250" s="1"/>
      <c r="H250" s="1"/>
    </row>
    <row r="251" spans="1:8" ht="15.75" customHeight="1">
      <c r="A251" s="47"/>
      <c r="B251" s="47"/>
      <c r="C251" s="48"/>
      <c r="D251" s="48"/>
      <c r="E251" s="48"/>
      <c r="F251" s="1"/>
      <c r="G251" s="1"/>
      <c r="H251" s="1"/>
    </row>
    <row r="252" spans="1:8" ht="15.75" customHeight="1">
      <c r="A252" s="47"/>
      <c r="B252" s="47"/>
      <c r="C252" s="48"/>
      <c r="D252" s="48"/>
      <c r="E252" s="48"/>
      <c r="F252" s="1"/>
      <c r="G252" s="1"/>
      <c r="H252" s="1"/>
    </row>
    <row r="253" spans="1:8" ht="15.75" customHeight="1">
      <c r="A253" s="47"/>
      <c r="B253" s="47"/>
      <c r="C253" s="48"/>
      <c r="D253" s="48"/>
      <c r="E253" s="48"/>
      <c r="F253" s="1"/>
      <c r="G253" s="1"/>
      <c r="H253" s="1"/>
    </row>
    <row r="254" spans="1:8" ht="15.75" customHeight="1">
      <c r="A254" s="47"/>
      <c r="B254" s="47"/>
      <c r="C254" s="48"/>
      <c r="D254" s="48"/>
      <c r="E254" s="48"/>
      <c r="F254" s="1"/>
      <c r="G254" s="1"/>
      <c r="H254" s="1"/>
    </row>
    <row r="255" spans="1:8" ht="15.75" customHeight="1">
      <c r="A255" s="47"/>
      <c r="B255" s="47"/>
      <c r="C255" s="48"/>
      <c r="D255" s="48"/>
      <c r="E255" s="48"/>
      <c r="F255" s="1"/>
      <c r="G255" s="1"/>
      <c r="H255" s="1"/>
    </row>
    <row r="256" spans="1:8" ht="15.75" customHeight="1">
      <c r="A256" s="47"/>
      <c r="B256" s="47"/>
      <c r="C256" s="48"/>
      <c r="D256" s="48"/>
      <c r="E256" s="48"/>
      <c r="F256" s="1"/>
      <c r="G256" s="1"/>
      <c r="H256" s="1"/>
    </row>
    <row r="257" spans="1:8" ht="15.75" customHeight="1">
      <c r="A257" s="47"/>
      <c r="B257" s="47"/>
      <c r="C257" s="48"/>
      <c r="D257" s="48"/>
      <c r="E257" s="48"/>
      <c r="F257" s="1"/>
      <c r="G257" s="1"/>
      <c r="H257" s="1"/>
    </row>
    <row r="258" spans="1:8" ht="15.75" customHeight="1">
      <c r="A258" s="47"/>
      <c r="B258" s="47"/>
      <c r="C258" s="48"/>
      <c r="D258" s="48"/>
      <c r="E258" s="48"/>
      <c r="F258" s="1"/>
      <c r="G258" s="1"/>
      <c r="H258" s="1"/>
    </row>
    <row r="259" spans="1:8" ht="15.75" customHeight="1">
      <c r="A259" s="47"/>
      <c r="B259" s="47"/>
      <c r="C259" s="48"/>
      <c r="D259" s="48"/>
      <c r="E259" s="48"/>
      <c r="F259" s="1"/>
      <c r="G259" s="1"/>
      <c r="H259" s="1"/>
    </row>
    <row r="260" spans="1:8" ht="15.75" customHeight="1">
      <c r="A260" s="47"/>
      <c r="B260" s="47"/>
      <c r="C260" s="48"/>
      <c r="D260" s="48"/>
      <c r="E260" s="48"/>
      <c r="F260" s="1"/>
      <c r="G260" s="1"/>
      <c r="H260" s="1"/>
    </row>
    <row r="261" spans="1:8" ht="15.75" customHeight="1">
      <c r="A261" s="47"/>
      <c r="B261" s="47"/>
      <c r="C261" s="48"/>
      <c r="D261" s="48"/>
      <c r="E261" s="48"/>
      <c r="F261" s="1"/>
      <c r="G261" s="1"/>
      <c r="H261" s="1"/>
    </row>
    <row r="262" spans="1:8" ht="15.75" customHeight="1">
      <c r="A262" s="47"/>
      <c r="B262" s="47"/>
      <c r="C262" s="48"/>
      <c r="D262" s="48"/>
      <c r="E262" s="48"/>
      <c r="F262" s="1"/>
      <c r="G262" s="1"/>
      <c r="H262" s="1"/>
    </row>
    <row r="263" spans="1:8" ht="15.75" customHeight="1">
      <c r="A263" s="47"/>
      <c r="B263" s="47"/>
      <c r="C263" s="48"/>
      <c r="D263" s="48"/>
      <c r="E263" s="48"/>
      <c r="F263" s="1"/>
      <c r="G263" s="1"/>
      <c r="H263" s="1"/>
    </row>
    <row r="264" spans="1:8" ht="15.75" customHeight="1">
      <c r="A264" s="47"/>
      <c r="B264" s="47"/>
      <c r="C264" s="48"/>
      <c r="D264" s="48"/>
      <c r="E264" s="48"/>
      <c r="F264" s="1"/>
      <c r="G264" s="1"/>
      <c r="H264" s="1"/>
    </row>
    <row r="265" spans="1:8" ht="15.75" customHeight="1">
      <c r="A265" s="47"/>
      <c r="B265" s="47"/>
      <c r="C265" s="48"/>
      <c r="D265" s="48"/>
      <c r="E265" s="48"/>
      <c r="F265" s="1"/>
      <c r="G265" s="1"/>
      <c r="H265" s="1"/>
    </row>
    <row r="266" spans="1:8" ht="15.75" customHeight="1">
      <c r="A266" s="47"/>
      <c r="B266" s="47"/>
      <c r="C266" s="48"/>
      <c r="D266" s="48"/>
      <c r="E266" s="48"/>
      <c r="F266" s="1"/>
      <c r="G266" s="1"/>
      <c r="H266" s="1"/>
    </row>
    <row r="267" spans="1:8" ht="15.75" customHeight="1">
      <c r="A267" s="47"/>
      <c r="B267" s="47"/>
      <c r="C267" s="48"/>
      <c r="D267" s="48"/>
      <c r="E267" s="48"/>
      <c r="F267" s="1"/>
      <c r="G267" s="1"/>
      <c r="H267" s="1"/>
    </row>
    <row r="268" spans="1:8" ht="15.75" customHeight="1"/>
    <row r="269" spans="1:8" ht="15.75" customHeight="1"/>
    <row r="270" spans="1:8" ht="15.75" customHeight="1"/>
    <row r="271" spans="1:8" ht="15.75" customHeight="1"/>
    <row r="272" spans="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E8"/>
    <mergeCell ref="A9:E9"/>
    <mergeCell ref="A67:H67"/>
    <mergeCell ref="A2:E2"/>
    <mergeCell ref="A4:E4"/>
    <mergeCell ref="A5:E5"/>
    <mergeCell ref="A6:E6"/>
    <mergeCell ref="A7:E7"/>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B1000"/>
  <sheetViews>
    <sheetView workbookViewId="0"/>
  </sheetViews>
  <sheetFormatPr defaultColWidth="14.3984375" defaultRowHeight="15" customHeight="1"/>
  <cols>
    <col min="1" max="1" width="23.73046875" customWidth="1"/>
    <col min="2" max="2" width="16" customWidth="1"/>
    <col min="3" max="3" width="15" customWidth="1"/>
    <col min="4" max="4" width="18.73046875" customWidth="1"/>
    <col min="5" max="5" width="9" customWidth="1"/>
    <col min="6" max="6" width="11.73046875" customWidth="1"/>
    <col min="7" max="7" width="18.265625" customWidth="1"/>
    <col min="8" max="10" width="15.265625" customWidth="1"/>
    <col min="11" max="13" width="9.1328125" customWidth="1"/>
    <col min="14" max="14" width="8.1328125" customWidth="1"/>
    <col min="15" max="15" width="10.1328125" customWidth="1"/>
    <col min="16" max="20" width="8.86328125" customWidth="1"/>
    <col min="21" max="28" width="8" customWidth="1"/>
  </cols>
  <sheetData>
    <row r="1" spans="1:28" ht="14.25">
      <c r="A1" s="47"/>
      <c r="B1" s="48"/>
      <c r="C1" s="1"/>
      <c r="D1" s="1"/>
      <c r="E1" s="1"/>
      <c r="F1" s="1"/>
      <c r="G1" s="1"/>
      <c r="H1" s="1"/>
      <c r="I1" s="1"/>
      <c r="J1" s="1"/>
      <c r="K1" s="1"/>
      <c r="L1" s="1"/>
      <c r="M1" s="1"/>
      <c r="N1" s="1"/>
    </row>
    <row r="2" spans="1:28" ht="21.75" customHeight="1">
      <c r="A2" s="283" t="s">
        <v>739</v>
      </c>
      <c r="B2" s="276"/>
      <c r="C2" s="276"/>
      <c r="D2" s="276"/>
      <c r="E2" s="276"/>
      <c r="F2" s="276"/>
      <c r="G2" s="276"/>
      <c r="H2" s="276"/>
      <c r="I2" s="276"/>
      <c r="J2" s="276"/>
      <c r="K2" s="276"/>
      <c r="L2" s="284"/>
      <c r="M2" s="108"/>
      <c r="N2" s="108"/>
      <c r="O2" s="108"/>
      <c r="P2" s="109"/>
      <c r="Q2" s="110"/>
      <c r="R2" s="110"/>
      <c r="S2" s="110"/>
      <c r="T2" s="110"/>
      <c r="U2" s="110"/>
      <c r="V2" s="110"/>
      <c r="W2" s="110"/>
      <c r="X2" s="110"/>
      <c r="Y2" s="110"/>
      <c r="Z2" s="110"/>
      <c r="AA2" s="110"/>
      <c r="AB2" s="110"/>
    </row>
    <row r="3" spans="1:28" ht="18" customHeight="1">
      <c r="A3" s="111"/>
      <c r="B3" s="111"/>
      <c r="C3" s="111"/>
      <c r="D3" s="111"/>
      <c r="E3" s="111"/>
      <c r="F3" s="111"/>
      <c r="G3" s="111"/>
      <c r="H3" s="49"/>
      <c r="I3" s="49"/>
      <c r="J3" s="49"/>
      <c r="K3" s="49"/>
      <c r="L3" s="49"/>
      <c r="M3" s="49"/>
      <c r="N3" s="49"/>
      <c r="O3" s="50"/>
      <c r="P3" s="50"/>
      <c r="Q3" s="50"/>
      <c r="R3" s="50"/>
      <c r="S3" s="50"/>
      <c r="T3" s="50"/>
      <c r="U3" s="50"/>
      <c r="V3" s="50"/>
      <c r="W3" s="50"/>
      <c r="X3" s="50"/>
      <c r="Y3" s="50"/>
      <c r="Z3" s="50"/>
      <c r="AA3" s="50"/>
      <c r="AB3" s="50"/>
    </row>
    <row r="4" spans="1:28" ht="41.25" customHeight="1">
      <c r="A4" s="285" t="s">
        <v>740</v>
      </c>
      <c r="B4" s="276"/>
      <c r="C4" s="276"/>
      <c r="D4" s="276"/>
      <c r="E4" s="276"/>
      <c r="F4" s="276"/>
      <c r="G4" s="276"/>
      <c r="H4" s="276"/>
      <c r="I4" s="276"/>
      <c r="J4" s="276"/>
      <c r="K4" s="276"/>
      <c r="L4" s="284"/>
      <c r="M4" s="108"/>
      <c r="N4" s="108"/>
      <c r="O4" s="108"/>
      <c r="P4" s="109"/>
      <c r="Q4" s="50"/>
      <c r="R4" s="50"/>
      <c r="S4" s="50"/>
      <c r="T4" s="50"/>
      <c r="U4" s="50"/>
      <c r="V4" s="50"/>
      <c r="W4" s="50"/>
      <c r="X4" s="50"/>
      <c r="Y4" s="50"/>
      <c r="Z4" s="50"/>
      <c r="AA4" s="50"/>
      <c r="AB4" s="50"/>
    </row>
    <row r="5" spans="1:28" ht="13.5" customHeight="1">
      <c r="A5" s="286" t="s">
        <v>741</v>
      </c>
      <c r="B5" s="276"/>
      <c r="C5" s="276"/>
      <c r="D5" s="276"/>
      <c r="E5" s="276"/>
      <c r="F5" s="276"/>
      <c r="G5" s="276"/>
      <c r="H5" s="276"/>
      <c r="I5" s="276"/>
      <c r="J5" s="276"/>
      <c r="K5" s="276"/>
      <c r="L5" s="284"/>
      <c r="M5" s="108"/>
      <c r="N5" s="108"/>
      <c r="O5" s="108"/>
      <c r="P5" s="109"/>
      <c r="Q5" s="50"/>
      <c r="R5" s="50"/>
      <c r="S5" s="50"/>
      <c r="T5" s="50"/>
      <c r="U5" s="50"/>
      <c r="V5" s="50"/>
      <c r="W5" s="50"/>
      <c r="X5" s="50"/>
      <c r="Y5" s="50"/>
      <c r="Z5" s="50"/>
      <c r="AA5" s="50"/>
      <c r="AB5" s="50"/>
    </row>
    <row r="6" spans="1:28" ht="14.25" customHeight="1">
      <c r="A6" s="285" t="s">
        <v>742</v>
      </c>
      <c r="B6" s="276"/>
      <c r="C6" s="276"/>
      <c r="D6" s="276"/>
      <c r="E6" s="276"/>
      <c r="F6" s="276"/>
      <c r="G6" s="276"/>
      <c r="H6" s="276"/>
      <c r="I6" s="276"/>
      <c r="J6" s="276"/>
      <c r="K6" s="276"/>
      <c r="L6" s="284"/>
      <c r="M6" s="108"/>
      <c r="N6" s="108"/>
      <c r="O6" s="108"/>
      <c r="P6" s="109"/>
      <c r="Q6" s="50"/>
      <c r="R6" s="50"/>
      <c r="S6" s="50"/>
      <c r="T6" s="50"/>
      <c r="U6" s="50"/>
      <c r="V6" s="50"/>
      <c r="W6" s="50"/>
      <c r="X6" s="50"/>
      <c r="Y6" s="50"/>
      <c r="Z6" s="50"/>
      <c r="AA6" s="50"/>
      <c r="AB6" s="50"/>
    </row>
    <row r="7" spans="1:28" ht="14.25" customHeight="1">
      <c r="A7" s="275" t="s">
        <v>743</v>
      </c>
      <c r="B7" s="276"/>
      <c r="C7" s="276"/>
      <c r="D7" s="276"/>
      <c r="E7" s="276"/>
      <c r="F7" s="276"/>
      <c r="G7" s="276"/>
      <c r="H7" s="276"/>
      <c r="I7" s="276"/>
      <c r="J7" s="276"/>
      <c r="K7" s="276"/>
      <c r="L7" s="284"/>
      <c r="M7" s="108"/>
      <c r="N7" s="108"/>
      <c r="O7" s="108"/>
      <c r="P7" s="109"/>
      <c r="Q7" s="49"/>
      <c r="R7" s="49"/>
      <c r="S7" s="49"/>
      <c r="T7" s="49"/>
      <c r="U7" s="50"/>
      <c r="V7" s="50"/>
      <c r="W7" s="50"/>
      <c r="X7" s="50"/>
      <c r="Y7" s="50"/>
      <c r="Z7" s="50"/>
      <c r="AA7" s="50"/>
      <c r="AB7" s="50"/>
    </row>
    <row r="8" spans="1:28" ht="15" customHeight="1">
      <c r="A8" s="286" t="s">
        <v>744</v>
      </c>
      <c r="B8" s="276"/>
      <c r="C8" s="276"/>
      <c r="D8" s="276"/>
      <c r="E8" s="276"/>
      <c r="F8" s="276"/>
      <c r="G8" s="276"/>
      <c r="H8" s="276"/>
      <c r="I8" s="276"/>
      <c r="J8" s="276"/>
      <c r="K8" s="276"/>
      <c r="L8" s="284"/>
      <c r="M8" s="108"/>
      <c r="N8" s="108"/>
      <c r="O8" s="108"/>
      <c r="P8" s="109"/>
      <c r="Q8" s="49"/>
      <c r="R8" s="49"/>
      <c r="S8" s="49"/>
      <c r="T8" s="49"/>
      <c r="U8" s="50"/>
      <c r="V8" s="50"/>
      <c r="W8" s="50"/>
      <c r="X8" s="50"/>
      <c r="Y8" s="50"/>
      <c r="Z8" s="50"/>
      <c r="AA8" s="50"/>
      <c r="AB8" s="50"/>
    </row>
    <row r="9" spans="1:28" ht="14.25" customHeight="1">
      <c r="A9" s="275" t="s">
        <v>745</v>
      </c>
      <c r="B9" s="276"/>
      <c r="C9" s="276"/>
      <c r="D9" s="276"/>
      <c r="E9" s="276"/>
      <c r="F9" s="276"/>
      <c r="G9" s="276"/>
      <c r="H9" s="276"/>
      <c r="I9" s="276"/>
      <c r="J9" s="276"/>
      <c r="K9" s="276"/>
      <c r="L9" s="284"/>
      <c r="M9" s="108"/>
      <c r="N9" s="108"/>
      <c r="O9" s="108"/>
      <c r="P9" s="109"/>
      <c r="Q9" s="49"/>
      <c r="R9" s="49"/>
      <c r="S9" s="49"/>
      <c r="T9" s="49"/>
      <c r="U9" s="50"/>
      <c r="V9" s="50"/>
      <c r="W9" s="50"/>
      <c r="X9" s="50"/>
      <c r="Y9" s="50"/>
      <c r="Z9" s="50"/>
      <c r="AA9" s="50"/>
      <c r="AB9" s="50"/>
    </row>
    <row r="10" spans="1:28" ht="14.25" customHeight="1">
      <c r="A10" s="275" t="s">
        <v>746</v>
      </c>
      <c r="B10" s="276"/>
      <c r="C10" s="276"/>
      <c r="D10" s="276"/>
      <c r="E10" s="276"/>
      <c r="F10" s="276"/>
      <c r="G10" s="276"/>
      <c r="H10" s="276"/>
      <c r="I10" s="276"/>
      <c r="J10" s="276"/>
      <c r="K10" s="276"/>
      <c r="L10" s="284"/>
      <c r="M10" s="108"/>
      <c r="N10" s="108"/>
      <c r="O10" s="108"/>
      <c r="P10" s="109"/>
      <c r="Q10" s="49"/>
      <c r="R10" s="49"/>
      <c r="S10" s="49"/>
      <c r="T10" s="49"/>
      <c r="U10" s="50"/>
      <c r="V10" s="50"/>
      <c r="W10" s="50"/>
      <c r="X10" s="50"/>
      <c r="Y10" s="50"/>
      <c r="Z10" s="50"/>
      <c r="AA10" s="50"/>
      <c r="AB10" s="50"/>
    </row>
    <row r="11" spans="1:28" ht="66.75" customHeight="1">
      <c r="A11" s="278" t="s">
        <v>747</v>
      </c>
      <c r="B11" s="276"/>
      <c r="C11" s="276"/>
      <c r="D11" s="276"/>
      <c r="E11" s="276"/>
      <c r="F11" s="276"/>
      <c r="G11" s="276"/>
      <c r="H11" s="276"/>
      <c r="I11" s="276"/>
      <c r="J11" s="276"/>
      <c r="K11" s="276"/>
      <c r="L11" s="284"/>
      <c r="M11" s="108"/>
      <c r="N11" s="108"/>
      <c r="O11" s="108"/>
      <c r="P11" s="109"/>
      <c r="Q11" s="50"/>
      <c r="R11" s="50"/>
      <c r="S11" s="50"/>
      <c r="T11" s="50"/>
      <c r="U11" s="50"/>
      <c r="V11" s="50"/>
      <c r="W11" s="50"/>
      <c r="X11" s="50"/>
      <c r="Y11" s="50"/>
      <c r="Z11" s="50"/>
      <c r="AA11" s="50"/>
      <c r="AB11" s="50"/>
    </row>
    <row r="12" spans="1:28" ht="14.25">
      <c r="A12" s="112"/>
      <c r="B12" s="112"/>
      <c r="C12" s="112"/>
      <c r="D12" s="112"/>
      <c r="E12" s="112"/>
      <c r="F12" s="112"/>
      <c r="G12" s="112"/>
      <c r="H12" s="112"/>
      <c r="I12" s="112"/>
      <c r="J12" s="112"/>
      <c r="K12" s="112"/>
      <c r="L12" s="112"/>
      <c r="M12" s="112"/>
      <c r="N12" s="112"/>
      <c r="O12" s="50"/>
      <c r="P12" s="50"/>
      <c r="Q12" s="50"/>
      <c r="R12" s="50"/>
      <c r="S12" s="50"/>
      <c r="T12" s="50"/>
      <c r="U12" s="50"/>
      <c r="V12" s="50"/>
      <c r="W12" s="50"/>
      <c r="X12" s="50"/>
      <c r="Y12" s="50"/>
      <c r="Z12" s="50"/>
      <c r="AA12" s="50"/>
      <c r="AB12" s="50"/>
    </row>
    <row r="13" spans="1:28" ht="38.25">
      <c r="A13" s="113" t="s">
        <v>6</v>
      </c>
      <c r="B13" s="113" t="s">
        <v>748</v>
      </c>
      <c r="C13" s="113" t="s">
        <v>749</v>
      </c>
      <c r="D13" s="113" t="s">
        <v>750</v>
      </c>
      <c r="E13" s="113" t="s">
        <v>751</v>
      </c>
      <c r="F13" s="57" t="s">
        <v>7</v>
      </c>
      <c r="G13" s="113" t="s">
        <v>752</v>
      </c>
      <c r="H13" s="113" t="s">
        <v>753</v>
      </c>
      <c r="I13" s="113" t="s">
        <v>754</v>
      </c>
      <c r="J13" s="113" t="s">
        <v>755</v>
      </c>
      <c r="K13" s="113" t="s">
        <v>756</v>
      </c>
      <c r="L13" s="114" t="s">
        <v>162</v>
      </c>
      <c r="M13" s="60" t="s">
        <v>163</v>
      </c>
      <c r="N13" s="112"/>
      <c r="O13" s="50"/>
      <c r="P13" s="50"/>
    </row>
    <row r="14" spans="1:28" ht="38.25">
      <c r="A14" s="115" t="s">
        <v>73</v>
      </c>
      <c r="B14" s="115" t="s">
        <v>757</v>
      </c>
      <c r="C14" s="115" t="s">
        <v>758</v>
      </c>
      <c r="D14" s="115" t="s">
        <v>759</v>
      </c>
      <c r="E14" s="115" t="s">
        <v>73</v>
      </c>
      <c r="F14" s="116" t="s">
        <v>51</v>
      </c>
      <c r="G14" s="117" t="s">
        <v>760</v>
      </c>
      <c r="H14" s="115">
        <v>2021</v>
      </c>
      <c r="I14" s="115">
        <v>2022</v>
      </c>
      <c r="J14" s="115" t="s">
        <v>761</v>
      </c>
      <c r="K14" s="115">
        <v>400</v>
      </c>
      <c r="L14" s="118">
        <v>400</v>
      </c>
      <c r="M14" s="115" t="s">
        <v>445</v>
      </c>
      <c r="N14" s="112"/>
      <c r="O14" s="50"/>
      <c r="P14" s="50"/>
    </row>
    <row r="15" spans="1:28" ht="63.75">
      <c r="A15" s="115" t="s">
        <v>762</v>
      </c>
      <c r="B15" s="115" t="s">
        <v>763</v>
      </c>
      <c r="C15" s="115" t="s">
        <v>764</v>
      </c>
      <c r="D15" s="115" t="s">
        <v>759</v>
      </c>
      <c r="E15" s="115" t="s">
        <v>765</v>
      </c>
      <c r="F15" s="116" t="s">
        <v>89</v>
      </c>
      <c r="G15" s="115" t="s">
        <v>766</v>
      </c>
      <c r="H15" s="115" t="s">
        <v>767</v>
      </c>
      <c r="I15" s="115"/>
      <c r="J15" s="115"/>
      <c r="K15" s="115">
        <v>400</v>
      </c>
      <c r="L15" s="118">
        <v>100</v>
      </c>
      <c r="M15" s="115" t="s">
        <v>710</v>
      </c>
      <c r="N15" s="112"/>
      <c r="O15" s="50"/>
      <c r="P15" s="50"/>
    </row>
    <row r="16" spans="1:28" ht="14.25">
      <c r="A16" s="119"/>
      <c r="B16" s="119"/>
      <c r="C16" s="119"/>
      <c r="D16" s="119"/>
      <c r="E16" s="119"/>
      <c r="F16" s="119"/>
      <c r="G16" s="119"/>
      <c r="H16" s="119"/>
      <c r="I16" s="119"/>
      <c r="J16" s="119"/>
      <c r="K16" s="119"/>
      <c r="L16" s="120"/>
      <c r="M16" s="112"/>
      <c r="N16" s="112"/>
      <c r="O16" s="50"/>
      <c r="P16" s="50"/>
    </row>
    <row r="17" spans="1:16" ht="14.25">
      <c r="A17" s="121" t="s">
        <v>768</v>
      </c>
      <c r="B17" s="121"/>
      <c r="C17" s="121"/>
      <c r="D17" s="121"/>
      <c r="E17" s="121"/>
      <c r="F17" s="121"/>
      <c r="G17" s="121"/>
      <c r="H17" s="121"/>
      <c r="I17" s="121"/>
      <c r="J17" s="121"/>
      <c r="K17" s="121"/>
      <c r="L17" s="122">
        <f>SUM(L14:L16)</f>
        <v>500</v>
      </c>
      <c r="M17" s="112"/>
      <c r="N17" s="112"/>
      <c r="O17" s="50"/>
      <c r="P17" s="50"/>
    </row>
    <row r="18" spans="1:16" ht="14.25" customHeight="1">
      <c r="A18" s="279" t="s">
        <v>726</v>
      </c>
      <c r="B18" s="280"/>
      <c r="C18" s="280"/>
      <c r="D18" s="280"/>
      <c r="E18" s="280"/>
      <c r="F18" s="280"/>
      <c r="G18" s="280"/>
      <c r="H18" s="280"/>
      <c r="I18" s="280"/>
      <c r="J18" s="280"/>
      <c r="K18" s="280"/>
      <c r="L18" s="281"/>
      <c r="M18" s="3"/>
      <c r="N18" s="3"/>
      <c r="O18" s="3"/>
      <c r="P18" s="3"/>
    </row>
    <row r="19" spans="1:16" ht="14.25">
      <c r="A19" s="47"/>
      <c r="B19" s="48"/>
      <c r="C19" s="1"/>
      <c r="D19" s="1"/>
      <c r="E19" s="1"/>
      <c r="F19" s="1"/>
      <c r="G19" s="1"/>
      <c r="H19" s="1"/>
      <c r="I19" s="1"/>
      <c r="J19" s="1"/>
      <c r="K19" s="1"/>
      <c r="L19" s="1"/>
      <c r="M19" s="1"/>
      <c r="N19" s="1"/>
    </row>
    <row r="20" spans="1:16" ht="14.25">
      <c r="A20" s="47"/>
      <c r="B20" s="48"/>
      <c r="C20" s="1"/>
      <c r="D20" s="1"/>
      <c r="E20" s="1"/>
      <c r="F20" s="1"/>
      <c r="G20" s="1"/>
      <c r="H20" s="1"/>
      <c r="I20" s="1"/>
      <c r="J20" s="1"/>
      <c r="K20" s="1"/>
      <c r="L20" s="1"/>
      <c r="M20" s="1"/>
      <c r="N20" s="1"/>
    </row>
    <row r="21" spans="1:16" ht="15.75" customHeight="1">
      <c r="A21" s="47"/>
      <c r="B21" s="48"/>
      <c r="C21" s="1"/>
      <c r="D21" s="1"/>
      <c r="E21" s="1"/>
      <c r="F21" s="1"/>
      <c r="G21" s="1"/>
      <c r="H21" s="1"/>
      <c r="I21" s="1"/>
      <c r="J21" s="1"/>
      <c r="K21" s="1"/>
      <c r="L21" s="1"/>
      <c r="M21" s="1"/>
      <c r="N21" s="1"/>
    </row>
    <row r="22" spans="1:16" ht="15.75" customHeight="1">
      <c r="A22" s="47"/>
      <c r="B22" s="48"/>
      <c r="C22" s="1"/>
      <c r="D22" s="1"/>
      <c r="E22" s="1"/>
      <c r="F22" s="1"/>
      <c r="G22" s="1"/>
      <c r="H22" s="1"/>
      <c r="I22" s="1"/>
      <c r="J22" s="1"/>
      <c r="K22" s="1"/>
      <c r="L22" s="1"/>
      <c r="M22" s="1"/>
      <c r="N22" s="1"/>
    </row>
    <row r="23" spans="1:16" ht="15.75" customHeight="1">
      <c r="A23" s="47"/>
      <c r="B23" s="48"/>
      <c r="C23" s="1"/>
      <c r="D23" s="1"/>
      <c r="E23" s="1"/>
      <c r="F23" s="1"/>
      <c r="G23" s="1"/>
      <c r="H23" s="1"/>
      <c r="I23" s="1"/>
      <c r="J23" s="1"/>
      <c r="K23" s="1"/>
      <c r="L23" s="1"/>
      <c r="M23" s="1"/>
      <c r="N23" s="1"/>
    </row>
    <row r="24" spans="1:16" ht="15.75" customHeight="1">
      <c r="A24" s="47"/>
      <c r="B24" s="48"/>
      <c r="C24" s="1"/>
      <c r="D24" s="1"/>
      <c r="E24" s="1"/>
      <c r="F24" s="1"/>
      <c r="G24" s="1"/>
      <c r="H24" s="1"/>
      <c r="I24" s="1"/>
      <c r="J24" s="1"/>
      <c r="K24" s="1"/>
      <c r="L24" s="1"/>
      <c r="M24" s="1"/>
      <c r="N24" s="1"/>
    </row>
    <row r="25" spans="1:16" ht="15.75" customHeight="1">
      <c r="A25" s="47"/>
      <c r="B25" s="48"/>
      <c r="C25" s="1"/>
      <c r="D25" s="1"/>
      <c r="E25" s="1"/>
      <c r="F25" s="1"/>
      <c r="G25" s="1"/>
      <c r="H25" s="1"/>
      <c r="I25" s="1"/>
      <c r="J25" s="1"/>
      <c r="K25" s="1"/>
      <c r="L25" s="1"/>
      <c r="M25" s="1"/>
      <c r="N25" s="1"/>
    </row>
    <row r="26" spans="1:16" ht="15.75" customHeight="1">
      <c r="A26" s="47"/>
      <c r="B26" s="48"/>
      <c r="C26" s="1"/>
      <c r="D26" s="1"/>
      <c r="E26" s="1"/>
      <c r="F26" s="1"/>
      <c r="G26" s="1"/>
      <c r="H26" s="1"/>
      <c r="I26" s="1"/>
      <c r="J26" s="1"/>
      <c r="K26" s="1"/>
      <c r="L26" s="1"/>
      <c r="M26" s="1"/>
      <c r="N26" s="1"/>
    </row>
    <row r="27" spans="1:16" ht="15.75" customHeight="1">
      <c r="A27" s="47"/>
      <c r="B27" s="48"/>
      <c r="C27" s="1"/>
      <c r="D27" s="1"/>
      <c r="E27" s="1"/>
      <c r="F27" s="1"/>
      <c r="G27" s="1"/>
      <c r="H27" s="1"/>
      <c r="I27" s="1"/>
      <c r="J27" s="1"/>
      <c r="K27" s="1"/>
      <c r="L27" s="1"/>
      <c r="M27" s="1"/>
      <c r="N27" s="1"/>
    </row>
    <row r="28" spans="1:16" ht="15.75" customHeight="1">
      <c r="A28" s="47"/>
      <c r="B28" s="48"/>
      <c r="C28" s="1"/>
      <c r="D28" s="1"/>
      <c r="E28" s="1"/>
      <c r="F28" s="1"/>
      <c r="G28" s="1"/>
      <c r="H28" s="1"/>
      <c r="I28" s="1"/>
      <c r="J28" s="1"/>
      <c r="K28" s="1"/>
      <c r="L28" s="1"/>
      <c r="M28" s="1"/>
      <c r="N28" s="1"/>
    </row>
    <row r="29" spans="1:16" ht="15.75" customHeight="1">
      <c r="A29" s="47"/>
      <c r="B29" s="48"/>
      <c r="C29" s="1"/>
      <c r="D29" s="1"/>
      <c r="E29" s="1"/>
      <c r="F29" s="1"/>
      <c r="G29" s="1"/>
      <c r="H29" s="1"/>
      <c r="I29" s="1"/>
      <c r="J29" s="1"/>
      <c r="K29" s="1"/>
      <c r="L29" s="1"/>
      <c r="M29" s="1"/>
      <c r="N29" s="1"/>
    </row>
    <row r="30" spans="1:16" ht="15.75" customHeight="1">
      <c r="A30" s="47"/>
      <c r="B30" s="48"/>
      <c r="C30" s="1"/>
      <c r="D30" s="1"/>
      <c r="E30" s="1"/>
      <c r="F30" s="1"/>
      <c r="G30" s="1"/>
      <c r="H30" s="1"/>
      <c r="I30" s="1"/>
      <c r="J30" s="1"/>
      <c r="K30" s="1"/>
      <c r="L30" s="1"/>
      <c r="M30" s="1"/>
      <c r="N30" s="1"/>
    </row>
    <row r="31" spans="1:16" ht="15.75" customHeight="1">
      <c r="A31" s="47"/>
      <c r="B31" s="48"/>
      <c r="C31" s="1"/>
      <c r="D31" s="1"/>
      <c r="E31" s="1"/>
      <c r="F31" s="1"/>
      <c r="G31" s="1"/>
      <c r="H31" s="1"/>
      <c r="I31" s="1"/>
      <c r="J31" s="1"/>
      <c r="K31" s="1"/>
      <c r="L31" s="1"/>
      <c r="M31" s="1"/>
      <c r="N31" s="1"/>
    </row>
    <row r="32" spans="1:16" ht="15.75" customHeight="1">
      <c r="A32" s="47"/>
      <c r="B32" s="48"/>
      <c r="C32" s="1"/>
      <c r="D32" s="1"/>
      <c r="E32" s="1"/>
      <c r="F32" s="1"/>
      <c r="G32" s="1"/>
      <c r="H32" s="1"/>
      <c r="I32" s="1"/>
      <c r="J32" s="1"/>
      <c r="K32" s="1"/>
      <c r="L32" s="1"/>
      <c r="M32" s="1"/>
      <c r="N32" s="1"/>
    </row>
    <row r="33" spans="1:14" ht="15.75" customHeight="1">
      <c r="A33" s="47"/>
      <c r="B33" s="48"/>
      <c r="C33" s="1"/>
      <c r="D33" s="1"/>
      <c r="E33" s="1"/>
      <c r="F33" s="1"/>
      <c r="G33" s="1"/>
      <c r="H33" s="1"/>
      <c r="I33" s="1"/>
      <c r="J33" s="1"/>
      <c r="K33" s="1"/>
      <c r="L33" s="1"/>
      <c r="M33" s="1"/>
      <c r="N33" s="1"/>
    </row>
    <row r="34" spans="1:14" ht="15.75" customHeight="1">
      <c r="A34" s="47"/>
      <c r="B34" s="48"/>
      <c r="C34" s="1"/>
      <c r="D34" s="1"/>
      <c r="E34" s="1"/>
      <c r="F34" s="1"/>
      <c r="G34" s="1"/>
      <c r="H34" s="1"/>
      <c r="I34" s="1"/>
      <c r="J34" s="1"/>
      <c r="K34" s="1"/>
      <c r="L34" s="1"/>
      <c r="M34" s="1"/>
      <c r="N34" s="1"/>
    </row>
    <row r="35" spans="1:14" ht="15.75" customHeight="1">
      <c r="A35" s="47"/>
      <c r="B35" s="48"/>
      <c r="C35" s="1"/>
      <c r="D35" s="1"/>
      <c r="E35" s="1"/>
      <c r="F35" s="1"/>
      <c r="G35" s="1"/>
      <c r="H35" s="1"/>
      <c r="I35" s="1"/>
      <c r="J35" s="1"/>
      <c r="K35" s="1"/>
      <c r="L35" s="1"/>
      <c r="M35" s="1"/>
      <c r="N35" s="1"/>
    </row>
    <row r="36" spans="1:14" ht="15.75" customHeight="1">
      <c r="A36" s="47"/>
      <c r="B36" s="48"/>
      <c r="C36" s="1"/>
      <c r="D36" s="1"/>
      <c r="E36" s="1"/>
      <c r="F36" s="1"/>
      <c r="G36" s="1"/>
      <c r="H36" s="1"/>
      <c r="I36" s="1"/>
      <c r="J36" s="1"/>
      <c r="K36" s="1"/>
      <c r="L36" s="1"/>
      <c r="M36" s="1"/>
      <c r="N36" s="1"/>
    </row>
    <row r="37" spans="1:14" ht="15.75" customHeight="1">
      <c r="A37" s="47"/>
      <c r="B37" s="48"/>
      <c r="C37" s="1"/>
      <c r="D37" s="1"/>
      <c r="E37" s="1"/>
      <c r="F37" s="1"/>
      <c r="G37" s="1"/>
      <c r="H37" s="1"/>
      <c r="I37" s="1"/>
      <c r="J37" s="1"/>
      <c r="K37" s="1"/>
      <c r="L37" s="1"/>
      <c r="M37" s="1"/>
      <c r="N37" s="1"/>
    </row>
    <row r="38" spans="1:14" ht="15.75" customHeight="1">
      <c r="A38" s="47"/>
      <c r="B38" s="48"/>
      <c r="C38" s="1"/>
      <c r="D38" s="1"/>
      <c r="E38" s="1"/>
      <c r="F38" s="1"/>
      <c r="G38" s="1"/>
      <c r="H38" s="1"/>
      <c r="I38" s="1"/>
      <c r="J38" s="1"/>
      <c r="K38" s="1"/>
      <c r="L38" s="1"/>
      <c r="M38" s="1"/>
      <c r="N38" s="1"/>
    </row>
    <row r="39" spans="1:14" ht="15.75" customHeight="1">
      <c r="A39" s="47"/>
      <c r="B39" s="48"/>
      <c r="C39" s="1"/>
      <c r="D39" s="1"/>
      <c r="E39" s="1"/>
      <c r="F39" s="1"/>
      <c r="G39" s="1"/>
      <c r="H39" s="1"/>
      <c r="I39" s="1"/>
      <c r="J39" s="1"/>
      <c r="K39" s="1"/>
      <c r="L39" s="1"/>
      <c r="M39" s="1"/>
      <c r="N39" s="1"/>
    </row>
    <row r="40" spans="1:14" ht="15.75" customHeight="1">
      <c r="A40" s="47"/>
      <c r="B40" s="48"/>
      <c r="C40" s="1"/>
      <c r="D40" s="1"/>
      <c r="E40" s="1"/>
      <c r="F40" s="1"/>
      <c r="G40" s="1"/>
      <c r="H40" s="1"/>
      <c r="I40" s="1"/>
      <c r="J40" s="1"/>
      <c r="K40" s="1"/>
      <c r="L40" s="1"/>
      <c r="M40" s="1"/>
      <c r="N40" s="1"/>
    </row>
    <row r="41" spans="1:14" ht="15.75" customHeight="1">
      <c r="A41" s="47"/>
      <c r="B41" s="48"/>
      <c r="C41" s="1"/>
      <c r="D41" s="1"/>
      <c r="E41" s="1"/>
      <c r="F41" s="1"/>
      <c r="G41" s="1"/>
      <c r="H41" s="1"/>
      <c r="I41" s="1"/>
      <c r="J41" s="1"/>
      <c r="K41" s="1"/>
      <c r="L41" s="1"/>
      <c r="M41" s="1"/>
      <c r="N41" s="1"/>
    </row>
    <row r="42" spans="1:14" ht="15.75" customHeight="1">
      <c r="A42" s="47"/>
      <c r="B42" s="48"/>
      <c r="C42" s="1"/>
      <c r="D42" s="1"/>
      <c r="E42" s="1"/>
      <c r="F42" s="1"/>
      <c r="G42" s="1"/>
      <c r="H42" s="1"/>
      <c r="I42" s="1"/>
      <c r="J42" s="1"/>
      <c r="K42" s="1"/>
      <c r="L42" s="1"/>
      <c r="M42" s="1"/>
      <c r="N42" s="1"/>
    </row>
    <row r="43" spans="1:14" ht="15.75" customHeight="1">
      <c r="A43" s="47"/>
      <c r="B43" s="48"/>
      <c r="C43" s="1"/>
      <c r="D43" s="1"/>
      <c r="E43" s="1"/>
      <c r="F43" s="1"/>
      <c r="G43" s="1"/>
      <c r="H43" s="1"/>
      <c r="I43" s="1"/>
      <c r="J43" s="1"/>
      <c r="K43" s="1"/>
      <c r="L43" s="1"/>
      <c r="M43" s="1"/>
      <c r="N43" s="1"/>
    </row>
    <row r="44" spans="1:14" ht="15.75" customHeight="1">
      <c r="A44" s="47"/>
      <c r="B44" s="48"/>
      <c r="C44" s="1"/>
      <c r="D44" s="1"/>
      <c r="E44" s="1"/>
      <c r="F44" s="1"/>
      <c r="G44" s="1"/>
      <c r="H44" s="1"/>
      <c r="I44" s="1"/>
      <c r="J44" s="1"/>
      <c r="K44" s="1"/>
      <c r="L44" s="1"/>
      <c r="M44" s="1"/>
      <c r="N44" s="1"/>
    </row>
    <row r="45" spans="1:14" ht="15.75" customHeight="1">
      <c r="A45" s="47"/>
      <c r="B45" s="48"/>
      <c r="C45" s="1"/>
      <c r="D45" s="1"/>
      <c r="E45" s="1"/>
      <c r="F45" s="1"/>
      <c r="G45" s="1"/>
      <c r="H45" s="1"/>
      <c r="I45" s="1"/>
      <c r="J45" s="1"/>
      <c r="K45" s="1"/>
      <c r="L45" s="1"/>
      <c r="M45" s="1"/>
      <c r="N45" s="1"/>
    </row>
    <row r="46" spans="1:14" ht="15.75" customHeight="1">
      <c r="A46" s="47"/>
      <c r="B46" s="48"/>
      <c r="C46" s="1"/>
      <c r="D46" s="1"/>
      <c r="E46" s="1"/>
      <c r="F46" s="1"/>
      <c r="G46" s="1"/>
      <c r="H46" s="1"/>
      <c r="I46" s="1"/>
      <c r="J46" s="1"/>
      <c r="K46" s="1"/>
      <c r="L46" s="1"/>
      <c r="M46" s="1"/>
      <c r="N46" s="1"/>
    </row>
    <row r="47" spans="1:14" ht="15.75" customHeight="1">
      <c r="A47" s="47"/>
      <c r="B47" s="48"/>
      <c r="C47" s="1"/>
      <c r="D47" s="1"/>
      <c r="E47" s="1"/>
      <c r="F47" s="1"/>
      <c r="G47" s="1"/>
      <c r="H47" s="1"/>
      <c r="I47" s="1"/>
      <c r="J47" s="1"/>
      <c r="K47" s="1"/>
      <c r="L47" s="1"/>
      <c r="M47" s="1"/>
      <c r="N47" s="1"/>
    </row>
    <row r="48" spans="1:14" ht="15.75" customHeight="1">
      <c r="A48" s="47"/>
      <c r="B48" s="48"/>
      <c r="C48" s="1"/>
      <c r="D48" s="1"/>
      <c r="E48" s="1"/>
      <c r="F48" s="1"/>
      <c r="G48" s="1"/>
      <c r="H48" s="1"/>
      <c r="I48" s="1"/>
      <c r="J48" s="1"/>
      <c r="K48" s="1"/>
      <c r="L48" s="1"/>
      <c r="M48" s="1"/>
      <c r="N48" s="1"/>
    </row>
    <row r="49" spans="1:14" ht="15.75" customHeight="1">
      <c r="A49" s="47"/>
      <c r="B49" s="48"/>
      <c r="C49" s="1"/>
      <c r="D49" s="1"/>
      <c r="E49" s="1"/>
      <c r="F49" s="1"/>
      <c r="G49" s="1"/>
      <c r="H49" s="1"/>
      <c r="I49" s="1"/>
      <c r="J49" s="1"/>
      <c r="K49" s="1"/>
      <c r="L49" s="1"/>
      <c r="M49" s="1"/>
      <c r="N49" s="1"/>
    </row>
    <row r="50" spans="1:14" ht="15.75" customHeight="1">
      <c r="A50" s="47"/>
      <c r="B50" s="48"/>
      <c r="C50" s="1"/>
      <c r="D50" s="1"/>
      <c r="E50" s="1"/>
      <c r="F50" s="1"/>
      <c r="G50" s="1"/>
      <c r="H50" s="1"/>
      <c r="I50" s="1"/>
      <c r="J50" s="1"/>
      <c r="K50" s="1"/>
      <c r="L50" s="1"/>
      <c r="M50" s="1"/>
      <c r="N50" s="1"/>
    </row>
    <row r="51" spans="1:14" ht="15.75" customHeight="1">
      <c r="A51" s="47"/>
      <c r="B51" s="48"/>
      <c r="C51" s="1"/>
      <c r="D51" s="1"/>
      <c r="E51" s="1"/>
      <c r="F51" s="1"/>
      <c r="G51" s="1"/>
      <c r="H51" s="1"/>
      <c r="I51" s="1"/>
      <c r="J51" s="1"/>
      <c r="K51" s="1"/>
      <c r="L51" s="1"/>
      <c r="M51" s="1"/>
      <c r="N51" s="1"/>
    </row>
    <row r="52" spans="1:14" ht="15.75" customHeight="1">
      <c r="A52" s="47"/>
      <c r="B52" s="48"/>
      <c r="C52" s="1"/>
      <c r="D52" s="1"/>
      <c r="E52" s="1"/>
      <c r="F52" s="1"/>
      <c r="G52" s="1"/>
      <c r="H52" s="1"/>
      <c r="I52" s="1"/>
      <c r="J52" s="1"/>
      <c r="K52" s="1"/>
      <c r="L52" s="1"/>
      <c r="M52" s="1"/>
      <c r="N52" s="1"/>
    </row>
    <row r="53" spans="1:14" ht="15.75" customHeight="1">
      <c r="A53" s="47"/>
      <c r="B53" s="48"/>
      <c r="C53" s="1"/>
      <c r="D53" s="1"/>
      <c r="E53" s="1"/>
      <c r="F53" s="1"/>
      <c r="G53" s="1"/>
      <c r="H53" s="1"/>
      <c r="I53" s="1"/>
      <c r="J53" s="1"/>
      <c r="K53" s="1"/>
      <c r="L53" s="1"/>
      <c r="M53" s="1"/>
      <c r="N53" s="1"/>
    </row>
    <row r="54" spans="1:14" ht="15.75" customHeight="1">
      <c r="A54" s="47"/>
      <c r="B54" s="48"/>
      <c r="C54" s="1"/>
      <c r="D54" s="1"/>
      <c r="E54" s="1"/>
      <c r="F54" s="1"/>
      <c r="G54" s="1"/>
      <c r="H54" s="1"/>
      <c r="I54" s="1"/>
      <c r="J54" s="1"/>
      <c r="K54" s="1"/>
      <c r="L54" s="1"/>
      <c r="M54" s="1"/>
      <c r="N54" s="1"/>
    </row>
    <row r="55" spans="1:14" ht="15.75" customHeight="1">
      <c r="A55" s="47"/>
      <c r="B55" s="48"/>
      <c r="C55" s="1"/>
      <c r="D55" s="1"/>
      <c r="E55" s="1"/>
      <c r="F55" s="1"/>
      <c r="G55" s="1"/>
      <c r="H55" s="1"/>
      <c r="I55" s="1"/>
      <c r="J55" s="1"/>
      <c r="K55" s="1"/>
      <c r="L55" s="1"/>
      <c r="M55" s="1"/>
      <c r="N55" s="1"/>
    </row>
    <row r="56" spans="1:14" ht="15.75" customHeight="1">
      <c r="A56" s="47"/>
      <c r="B56" s="48"/>
      <c r="C56" s="1"/>
      <c r="D56" s="1"/>
      <c r="E56" s="1"/>
      <c r="F56" s="1"/>
      <c r="G56" s="1"/>
      <c r="H56" s="1"/>
      <c r="I56" s="1"/>
      <c r="J56" s="1"/>
      <c r="K56" s="1"/>
      <c r="L56" s="1"/>
      <c r="M56" s="1"/>
      <c r="N56" s="1"/>
    </row>
    <row r="57" spans="1:14" ht="15.75" customHeight="1">
      <c r="A57" s="47"/>
      <c r="B57" s="48"/>
      <c r="C57" s="1"/>
      <c r="D57" s="1"/>
      <c r="E57" s="1"/>
      <c r="F57" s="1"/>
      <c r="G57" s="1"/>
      <c r="H57" s="1"/>
      <c r="I57" s="1"/>
      <c r="J57" s="1"/>
      <c r="K57" s="1"/>
      <c r="L57" s="1"/>
      <c r="M57" s="1"/>
      <c r="N57" s="1"/>
    </row>
    <row r="58" spans="1:14" ht="15.75" customHeight="1">
      <c r="A58" s="47"/>
      <c r="B58" s="48"/>
      <c r="C58" s="1"/>
      <c r="D58" s="1"/>
      <c r="E58" s="1"/>
      <c r="F58" s="1"/>
      <c r="G58" s="1"/>
      <c r="H58" s="1"/>
      <c r="I58" s="1"/>
      <c r="J58" s="1"/>
      <c r="K58" s="1"/>
      <c r="L58" s="1"/>
      <c r="M58" s="1"/>
      <c r="N58" s="1"/>
    </row>
    <row r="59" spans="1:14" ht="15.75" customHeight="1">
      <c r="A59" s="47"/>
      <c r="B59" s="48"/>
      <c r="C59" s="1"/>
      <c r="D59" s="1"/>
      <c r="E59" s="1"/>
      <c r="F59" s="1"/>
      <c r="G59" s="1"/>
      <c r="H59" s="1"/>
      <c r="I59" s="1"/>
      <c r="J59" s="1"/>
      <c r="K59" s="1"/>
      <c r="L59" s="1"/>
      <c r="M59" s="1"/>
      <c r="N59" s="1"/>
    </row>
    <row r="60" spans="1:14" ht="15.75" customHeight="1">
      <c r="A60" s="47"/>
      <c r="B60" s="48"/>
      <c r="C60" s="1"/>
      <c r="D60" s="1"/>
      <c r="E60" s="1"/>
      <c r="F60" s="1"/>
      <c r="G60" s="1"/>
      <c r="H60" s="1"/>
      <c r="I60" s="1"/>
      <c r="J60" s="1"/>
      <c r="K60" s="1"/>
      <c r="L60" s="1"/>
      <c r="M60" s="1"/>
      <c r="N60" s="1"/>
    </row>
    <row r="61" spans="1:14" ht="15.75" customHeight="1">
      <c r="A61" s="47"/>
      <c r="B61" s="48"/>
      <c r="C61" s="1"/>
      <c r="D61" s="1"/>
      <c r="E61" s="1"/>
      <c r="F61" s="1"/>
      <c r="G61" s="1"/>
      <c r="H61" s="1"/>
      <c r="I61" s="1"/>
      <c r="J61" s="1"/>
      <c r="K61" s="1"/>
      <c r="L61" s="1"/>
      <c r="M61" s="1"/>
      <c r="N61" s="1"/>
    </row>
    <row r="62" spans="1:14" ht="15.75" customHeight="1">
      <c r="A62" s="47"/>
      <c r="B62" s="48"/>
      <c r="C62" s="1"/>
      <c r="D62" s="1"/>
      <c r="E62" s="1"/>
      <c r="F62" s="1"/>
      <c r="G62" s="1"/>
      <c r="H62" s="1"/>
      <c r="I62" s="1"/>
      <c r="J62" s="1"/>
      <c r="K62" s="1"/>
      <c r="L62" s="1"/>
      <c r="M62" s="1"/>
      <c r="N62" s="1"/>
    </row>
    <row r="63" spans="1:14" ht="15.75" customHeight="1">
      <c r="A63" s="47"/>
      <c r="B63" s="48"/>
      <c r="C63" s="1"/>
      <c r="D63" s="1"/>
      <c r="E63" s="1"/>
      <c r="F63" s="1"/>
      <c r="G63" s="1"/>
      <c r="H63" s="1"/>
      <c r="I63" s="1"/>
      <c r="J63" s="1"/>
      <c r="K63" s="1"/>
      <c r="L63" s="1"/>
      <c r="M63" s="1"/>
      <c r="N63" s="1"/>
    </row>
    <row r="64" spans="1:14" ht="15.75" customHeight="1">
      <c r="A64" s="47"/>
      <c r="B64" s="48"/>
      <c r="C64" s="1"/>
      <c r="D64" s="1"/>
      <c r="E64" s="1"/>
      <c r="F64" s="1"/>
      <c r="G64" s="1"/>
      <c r="H64" s="1"/>
      <c r="I64" s="1"/>
      <c r="J64" s="1"/>
      <c r="K64" s="1"/>
      <c r="L64" s="1"/>
      <c r="M64" s="1"/>
      <c r="N64" s="1"/>
    </row>
    <row r="65" spans="1:14" ht="15.75" customHeight="1">
      <c r="A65" s="47"/>
      <c r="B65" s="48"/>
      <c r="C65" s="1"/>
      <c r="D65" s="1"/>
      <c r="E65" s="1"/>
      <c r="F65" s="1"/>
      <c r="G65" s="1"/>
      <c r="H65" s="1"/>
      <c r="I65" s="1"/>
      <c r="J65" s="1"/>
      <c r="K65" s="1"/>
      <c r="L65" s="1"/>
      <c r="M65" s="1"/>
      <c r="N65" s="1"/>
    </row>
    <row r="66" spans="1:14" ht="15.75" customHeight="1">
      <c r="A66" s="47"/>
      <c r="B66" s="48"/>
      <c r="C66" s="1"/>
      <c r="D66" s="1"/>
      <c r="E66" s="1"/>
      <c r="F66" s="1"/>
      <c r="G66" s="1"/>
      <c r="H66" s="1"/>
      <c r="I66" s="1"/>
      <c r="J66" s="1"/>
      <c r="K66" s="1"/>
      <c r="L66" s="1"/>
      <c r="M66" s="1"/>
      <c r="N66" s="1"/>
    </row>
    <row r="67" spans="1:14" ht="15.75" customHeight="1">
      <c r="A67" s="47"/>
      <c r="B67" s="48"/>
      <c r="C67" s="1"/>
      <c r="D67" s="1"/>
      <c r="E67" s="1"/>
      <c r="F67" s="1"/>
      <c r="G67" s="1"/>
      <c r="H67" s="1"/>
      <c r="I67" s="1"/>
      <c r="J67" s="1"/>
      <c r="K67" s="1"/>
      <c r="L67" s="1"/>
      <c r="M67" s="1"/>
      <c r="N67" s="1"/>
    </row>
    <row r="68" spans="1:14" ht="15.75" customHeight="1">
      <c r="A68" s="47"/>
      <c r="B68" s="48"/>
      <c r="C68" s="1"/>
      <c r="D68" s="1"/>
      <c r="E68" s="1"/>
      <c r="F68" s="1"/>
      <c r="G68" s="1"/>
      <c r="H68" s="1"/>
      <c r="I68" s="1"/>
      <c r="J68" s="1"/>
      <c r="K68" s="1"/>
      <c r="L68" s="1"/>
      <c r="M68" s="1"/>
      <c r="N68" s="1"/>
    </row>
    <row r="69" spans="1:14" ht="15.75" customHeight="1">
      <c r="A69" s="47"/>
      <c r="B69" s="48"/>
      <c r="C69" s="1"/>
      <c r="D69" s="1"/>
      <c r="E69" s="1"/>
      <c r="F69" s="1"/>
      <c r="G69" s="1"/>
      <c r="H69" s="1"/>
      <c r="I69" s="1"/>
      <c r="J69" s="1"/>
      <c r="K69" s="1"/>
      <c r="L69" s="1"/>
      <c r="M69" s="1"/>
      <c r="N69" s="1"/>
    </row>
    <row r="70" spans="1:14" ht="15.75" customHeight="1">
      <c r="A70" s="47"/>
      <c r="B70" s="48"/>
      <c r="C70" s="1"/>
      <c r="D70" s="1"/>
      <c r="E70" s="1"/>
      <c r="F70" s="1"/>
      <c r="G70" s="1"/>
      <c r="H70" s="1"/>
      <c r="I70" s="1"/>
      <c r="J70" s="1"/>
      <c r="K70" s="1"/>
      <c r="L70" s="1"/>
      <c r="M70" s="1"/>
      <c r="N70" s="1"/>
    </row>
    <row r="71" spans="1:14" ht="15.75" customHeight="1">
      <c r="A71" s="47"/>
      <c r="B71" s="48"/>
      <c r="C71" s="1"/>
      <c r="D71" s="1"/>
      <c r="E71" s="1"/>
      <c r="F71" s="1"/>
      <c r="G71" s="1"/>
      <c r="H71" s="1"/>
      <c r="I71" s="1"/>
      <c r="J71" s="1"/>
      <c r="K71" s="1"/>
      <c r="L71" s="1"/>
      <c r="M71" s="1"/>
      <c r="N71" s="1"/>
    </row>
    <row r="72" spans="1:14" ht="15.75" customHeight="1">
      <c r="A72" s="47"/>
      <c r="B72" s="48"/>
      <c r="C72" s="1"/>
      <c r="D72" s="1"/>
      <c r="E72" s="1"/>
      <c r="F72" s="1"/>
      <c r="G72" s="1"/>
      <c r="H72" s="1"/>
      <c r="I72" s="1"/>
      <c r="J72" s="1"/>
      <c r="K72" s="1"/>
      <c r="L72" s="1"/>
      <c r="M72" s="1"/>
      <c r="N72" s="1"/>
    </row>
    <row r="73" spans="1:14" ht="15.75" customHeight="1">
      <c r="A73" s="47"/>
      <c r="B73" s="48"/>
      <c r="C73" s="1"/>
      <c r="D73" s="1"/>
      <c r="E73" s="1"/>
      <c r="F73" s="1"/>
      <c r="G73" s="1"/>
      <c r="H73" s="1"/>
      <c r="I73" s="1"/>
      <c r="J73" s="1"/>
      <c r="K73" s="1"/>
      <c r="L73" s="1"/>
      <c r="M73" s="1"/>
      <c r="N73" s="1"/>
    </row>
    <row r="74" spans="1:14" ht="15.75" customHeight="1">
      <c r="A74" s="47"/>
      <c r="B74" s="48"/>
      <c r="C74" s="1"/>
      <c r="D74" s="1"/>
      <c r="E74" s="1"/>
      <c r="F74" s="1"/>
      <c r="G74" s="1"/>
      <c r="H74" s="1"/>
      <c r="I74" s="1"/>
      <c r="J74" s="1"/>
      <c r="K74" s="1"/>
      <c r="L74" s="1"/>
      <c r="M74" s="1"/>
      <c r="N74" s="1"/>
    </row>
    <row r="75" spans="1:14" ht="15.75" customHeight="1">
      <c r="A75" s="47"/>
      <c r="B75" s="48"/>
      <c r="C75" s="1"/>
      <c r="D75" s="1"/>
      <c r="E75" s="1"/>
      <c r="F75" s="1"/>
      <c r="G75" s="1"/>
      <c r="H75" s="1"/>
      <c r="I75" s="1"/>
      <c r="J75" s="1"/>
      <c r="K75" s="1"/>
      <c r="L75" s="1"/>
      <c r="M75" s="1"/>
      <c r="N75" s="1"/>
    </row>
    <row r="76" spans="1:14" ht="15.75" customHeight="1">
      <c r="A76" s="47"/>
      <c r="B76" s="48"/>
      <c r="C76" s="1"/>
      <c r="D76" s="1"/>
      <c r="E76" s="1"/>
      <c r="F76" s="1"/>
      <c r="G76" s="1"/>
      <c r="H76" s="1"/>
      <c r="I76" s="1"/>
      <c r="J76" s="1"/>
      <c r="K76" s="1"/>
      <c r="L76" s="1"/>
      <c r="M76" s="1"/>
      <c r="N76" s="1"/>
    </row>
    <row r="77" spans="1:14" ht="15.75" customHeight="1">
      <c r="A77" s="47"/>
      <c r="B77" s="48"/>
      <c r="C77" s="1"/>
      <c r="D77" s="1"/>
      <c r="E77" s="1"/>
      <c r="F77" s="1"/>
      <c r="G77" s="1"/>
      <c r="H77" s="1"/>
      <c r="I77" s="1"/>
      <c r="J77" s="1"/>
      <c r="K77" s="1"/>
      <c r="L77" s="1"/>
      <c r="M77" s="1"/>
      <c r="N77" s="1"/>
    </row>
    <row r="78" spans="1:14" ht="15.75" customHeight="1">
      <c r="A78" s="47"/>
      <c r="B78" s="48"/>
      <c r="C78" s="1"/>
      <c r="D78" s="1"/>
      <c r="E78" s="1"/>
      <c r="F78" s="1"/>
      <c r="G78" s="1"/>
      <c r="H78" s="1"/>
      <c r="I78" s="1"/>
      <c r="J78" s="1"/>
      <c r="K78" s="1"/>
      <c r="L78" s="1"/>
      <c r="M78" s="1"/>
      <c r="N78" s="1"/>
    </row>
    <row r="79" spans="1:14" ht="15.75" customHeight="1">
      <c r="A79" s="47"/>
      <c r="B79" s="48"/>
      <c r="C79" s="1"/>
      <c r="D79" s="1"/>
      <c r="E79" s="1"/>
      <c r="F79" s="1"/>
      <c r="G79" s="1"/>
      <c r="H79" s="1"/>
      <c r="I79" s="1"/>
      <c r="J79" s="1"/>
      <c r="K79" s="1"/>
      <c r="L79" s="1"/>
      <c r="M79" s="1"/>
      <c r="N79" s="1"/>
    </row>
    <row r="80" spans="1:14" ht="15.75" customHeight="1">
      <c r="A80" s="47"/>
      <c r="B80" s="48"/>
      <c r="C80" s="1"/>
      <c r="D80" s="1"/>
      <c r="E80" s="1"/>
      <c r="F80" s="1"/>
      <c r="G80" s="1"/>
      <c r="H80" s="1"/>
      <c r="I80" s="1"/>
      <c r="J80" s="1"/>
      <c r="K80" s="1"/>
      <c r="L80" s="1"/>
      <c r="M80" s="1"/>
      <c r="N80" s="1"/>
    </row>
    <row r="81" spans="1:14" ht="15.75" customHeight="1">
      <c r="A81" s="47"/>
      <c r="B81" s="48"/>
      <c r="C81" s="1"/>
      <c r="D81" s="1"/>
      <c r="E81" s="1"/>
      <c r="F81" s="1"/>
      <c r="G81" s="1"/>
      <c r="H81" s="1"/>
      <c r="I81" s="1"/>
      <c r="J81" s="1"/>
      <c r="K81" s="1"/>
      <c r="L81" s="1"/>
      <c r="M81" s="1"/>
      <c r="N81" s="1"/>
    </row>
    <row r="82" spans="1:14" ht="15.75" customHeight="1">
      <c r="A82" s="47"/>
      <c r="B82" s="48"/>
      <c r="C82" s="1"/>
      <c r="D82" s="1"/>
      <c r="E82" s="1"/>
      <c r="F82" s="1"/>
      <c r="G82" s="1"/>
      <c r="H82" s="1"/>
      <c r="I82" s="1"/>
      <c r="J82" s="1"/>
      <c r="K82" s="1"/>
      <c r="L82" s="1"/>
      <c r="M82" s="1"/>
      <c r="N82" s="1"/>
    </row>
    <row r="83" spans="1:14" ht="15.75" customHeight="1">
      <c r="A83" s="47"/>
      <c r="B83" s="48"/>
      <c r="C83" s="1"/>
      <c r="D83" s="1"/>
      <c r="E83" s="1"/>
      <c r="F83" s="1"/>
      <c r="G83" s="1"/>
      <c r="H83" s="1"/>
      <c r="I83" s="1"/>
      <c r="J83" s="1"/>
      <c r="K83" s="1"/>
      <c r="L83" s="1"/>
      <c r="M83" s="1"/>
      <c r="N83" s="1"/>
    </row>
    <row r="84" spans="1:14" ht="15.75" customHeight="1">
      <c r="A84" s="47"/>
      <c r="B84" s="48"/>
      <c r="C84" s="1"/>
      <c r="D84" s="1"/>
      <c r="E84" s="1"/>
      <c r="F84" s="1"/>
      <c r="G84" s="1"/>
      <c r="H84" s="1"/>
      <c r="I84" s="1"/>
      <c r="J84" s="1"/>
      <c r="K84" s="1"/>
      <c r="L84" s="1"/>
      <c r="M84" s="1"/>
      <c r="N84" s="1"/>
    </row>
    <row r="85" spans="1:14" ht="15.75" customHeight="1">
      <c r="A85" s="47"/>
      <c r="B85" s="48"/>
      <c r="C85" s="1"/>
      <c r="D85" s="1"/>
      <c r="E85" s="1"/>
      <c r="F85" s="1"/>
      <c r="G85" s="1"/>
      <c r="H85" s="1"/>
      <c r="I85" s="1"/>
      <c r="J85" s="1"/>
      <c r="K85" s="1"/>
      <c r="L85" s="1"/>
      <c r="M85" s="1"/>
      <c r="N85" s="1"/>
    </row>
    <row r="86" spans="1:14" ht="15.75" customHeight="1">
      <c r="A86" s="47"/>
      <c r="B86" s="48"/>
      <c r="C86" s="1"/>
      <c r="D86" s="1"/>
      <c r="E86" s="1"/>
      <c r="F86" s="1"/>
      <c r="G86" s="1"/>
      <c r="H86" s="1"/>
      <c r="I86" s="1"/>
      <c r="J86" s="1"/>
      <c r="K86" s="1"/>
      <c r="L86" s="1"/>
      <c r="M86" s="1"/>
      <c r="N86" s="1"/>
    </row>
    <row r="87" spans="1:14" ht="15.75" customHeight="1">
      <c r="A87" s="47"/>
      <c r="B87" s="48"/>
      <c r="C87" s="1"/>
      <c r="D87" s="1"/>
      <c r="E87" s="1"/>
      <c r="F87" s="1"/>
      <c r="G87" s="1"/>
      <c r="H87" s="1"/>
      <c r="I87" s="1"/>
      <c r="J87" s="1"/>
      <c r="K87" s="1"/>
      <c r="L87" s="1"/>
      <c r="M87" s="1"/>
      <c r="N87" s="1"/>
    </row>
    <row r="88" spans="1:14" ht="15.75" customHeight="1">
      <c r="A88" s="47"/>
      <c r="B88" s="48"/>
      <c r="C88" s="1"/>
      <c r="D88" s="1"/>
      <c r="E88" s="1"/>
      <c r="F88" s="1"/>
      <c r="G88" s="1"/>
      <c r="H88" s="1"/>
      <c r="I88" s="1"/>
      <c r="J88" s="1"/>
      <c r="K88" s="1"/>
      <c r="L88" s="1"/>
      <c r="M88" s="1"/>
      <c r="N88" s="1"/>
    </row>
    <row r="89" spans="1:14" ht="15.75" customHeight="1">
      <c r="A89" s="47"/>
      <c r="B89" s="48"/>
      <c r="C89" s="1"/>
      <c r="D89" s="1"/>
      <c r="E89" s="1"/>
      <c r="F89" s="1"/>
      <c r="G89" s="1"/>
      <c r="H89" s="1"/>
      <c r="I89" s="1"/>
      <c r="J89" s="1"/>
      <c r="K89" s="1"/>
      <c r="L89" s="1"/>
      <c r="M89" s="1"/>
      <c r="N89" s="1"/>
    </row>
    <row r="90" spans="1:14" ht="15.75" customHeight="1">
      <c r="A90" s="47"/>
      <c r="B90" s="48"/>
      <c r="C90" s="1"/>
      <c r="D90" s="1"/>
      <c r="E90" s="1"/>
      <c r="F90" s="1"/>
      <c r="G90" s="1"/>
      <c r="H90" s="1"/>
      <c r="I90" s="1"/>
      <c r="J90" s="1"/>
      <c r="K90" s="1"/>
      <c r="L90" s="1"/>
      <c r="M90" s="1"/>
      <c r="N90" s="1"/>
    </row>
    <row r="91" spans="1:14" ht="15.75" customHeight="1">
      <c r="A91" s="47"/>
      <c r="B91" s="48"/>
      <c r="C91" s="1"/>
      <c r="D91" s="1"/>
      <c r="E91" s="1"/>
      <c r="F91" s="1"/>
      <c r="G91" s="1"/>
      <c r="H91" s="1"/>
      <c r="I91" s="1"/>
      <c r="J91" s="1"/>
      <c r="K91" s="1"/>
      <c r="L91" s="1"/>
      <c r="M91" s="1"/>
      <c r="N91" s="1"/>
    </row>
    <row r="92" spans="1:14" ht="15.75" customHeight="1">
      <c r="A92" s="47"/>
      <c r="B92" s="48"/>
      <c r="C92" s="1"/>
      <c r="D92" s="1"/>
      <c r="E92" s="1"/>
      <c r="F92" s="1"/>
      <c r="G92" s="1"/>
      <c r="H92" s="1"/>
      <c r="I92" s="1"/>
      <c r="J92" s="1"/>
      <c r="K92" s="1"/>
      <c r="L92" s="1"/>
      <c r="M92" s="1"/>
      <c r="N92" s="1"/>
    </row>
    <row r="93" spans="1:14" ht="15.75" customHeight="1">
      <c r="A93" s="47"/>
      <c r="B93" s="48"/>
      <c r="C93" s="1"/>
      <c r="D93" s="1"/>
      <c r="E93" s="1"/>
      <c r="F93" s="1"/>
      <c r="G93" s="1"/>
      <c r="H93" s="1"/>
      <c r="I93" s="1"/>
      <c r="J93" s="1"/>
      <c r="K93" s="1"/>
      <c r="L93" s="1"/>
      <c r="M93" s="1"/>
      <c r="N93" s="1"/>
    </row>
    <row r="94" spans="1:14" ht="15.75" customHeight="1">
      <c r="A94" s="47"/>
      <c r="B94" s="48"/>
      <c r="C94" s="1"/>
      <c r="D94" s="1"/>
      <c r="E94" s="1"/>
      <c r="F94" s="1"/>
      <c r="G94" s="1"/>
      <c r="H94" s="1"/>
      <c r="I94" s="1"/>
      <c r="J94" s="1"/>
      <c r="K94" s="1"/>
      <c r="L94" s="1"/>
      <c r="M94" s="1"/>
      <c r="N94" s="1"/>
    </row>
    <row r="95" spans="1:14" ht="15.75" customHeight="1">
      <c r="A95" s="47"/>
      <c r="B95" s="48"/>
      <c r="C95" s="1"/>
      <c r="D95" s="1"/>
      <c r="E95" s="1"/>
      <c r="F95" s="1"/>
      <c r="G95" s="1"/>
      <c r="H95" s="1"/>
      <c r="I95" s="1"/>
      <c r="J95" s="1"/>
      <c r="K95" s="1"/>
      <c r="L95" s="1"/>
      <c r="M95" s="1"/>
      <c r="N95" s="1"/>
    </row>
    <row r="96" spans="1:14" ht="15.75" customHeight="1">
      <c r="A96" s="47"/>
      <c r="B96" s="48"/>
      <c r="C96" s="1"/>
      <c r="D96" s="1"/>
      <c r="E96" s="1"/>
      <c r="F96" s="1"/>
      <c r="G96" s="1"/>
      <c r="H96" s="1"/>
      <c r="I96" s="1"/>
      <c r="J96" s="1"/>
      <c r="K96" s="1"/>
      <c r="L96" s="1"/>
      <c r="M96" s="1"/>
      <c r="N96" s="1"/>
    </row>
    <row r="97" spans="1:14" ht="15.75" customHeight="1">
      <c r="A97" s="47"/>
      <c r="B97" s="48"/>
      <c r="C97" s="1"/>
      <c r="D97" s="1"/>
      <c r="E97" s="1"/>
      <c r="F97" s="1"/>
      <c r="G97" s="1"/>
      <c r="H97" s="1"/>
      <c r="I97" s="1"/>
      <c r="J97" s="1"/>
      <c r="K97" s="1"/>
      <c r="L97" s="1"/>
      <c r="M97" s="1"/>
      <c r="N97" s="1"/>
    </row>
    <row r="98" spans="1:14" ht="15.75" customHeight="1">
      <c r="A98" s="47"/>
      <c r="B98" s="48"/>
      <c r="C98" s="1"/>
      <c r="D98" s="1"/>
      <c r="E98" s="1"/>
      <c r="F98" s="1"/>
      <c r="G98" s="1"/>
      <c r="H98" s="1"/>
      <c r="I98" s="1"/>
      <c r="J98" s="1"/>
      <c r="K98" s="1"/>
      <c r="L98" s="1"/>
      <c r="M98" s="1"/>
      <c r="N98" s="1"/>
    </row>
    <row r="99" spans="1:14" ht="15.75" customHeight="1">
      <c r="A99" s="47"/>
      <c r="B99" s="48"/>
      <c r="C99" s="1"/>
      <c r="D99" s="1"/>
      <c r="E99" s="1"/>
      <c r="F99" s="1"/>
      <c r="G99" s="1"/>
      <c r="H99" s="1"/>
      <c r="I99" s="1"/>
      <c r="J99" s="1"/>
      <c r="K99" s="1"/>
      <c r="L99" s="1"/>
      <c r="M99" s="1"/>
      <c r="N99" s="1"/>
    </row>
    <row r="100" spans="1:14" ht="15.75" customHeight="1">
      <c r="A100" s="47"/>
      <c r="B100" s="48"/>
      <c r="C100" s="1"/>
      <c r="D100" s="1"/>
      <c r="E100" s="1"/>
      <c r="F100" s="1"/>
      <c r="G100" s="1"/>
      <c r="H100" s="1"/>
      <c r="I100" s="1"/>
      <c r="J100" s="1"/>
      <c r="K100" s="1"/>
      <c r="L100" s="1"/>
      <c r="M100" s="1"/>
      <c r="N100" s="1"/>
    </row>
    <row r="101" spans="1:14" ht="15.75" customHeight="1">
      <c r="A101" s="47"/>
      <c r="B101" s="48"/>
      <c r="C101" s="1"/>
      <c r="D101" s="1"/>
      <c r="E101" s="1"/>
      <c r="F101" s="1"/>
      <c r="G101" s="1"/>
      <c r="H101" s="1"/>
      <c r="I101" s="1"/>
      <c r="J101" s="1"/>
      <c r="K101" s="1"/>
      <c r="L101" s="1"/>
      <c r="M101" s="1"/>
      <c r="N101" s="1"/>
    </row>
    <row r="102" spans="1:14" ht="15.75" customHeight="1">
      <c r="A102" s="47"/>
      <c r="B102" s="48"/>
      <c r="C102" s="1"/>
      <c r="D102" s="1"/>
      <c r="E102" s="1"/>
      <c r="F102" s="1"/>
      <c r="G102" s="1"/>
      <c r="H102" s="1"/>
      <c r="I102" s="1"/>
      <c r="J102" s="1"/>
      <c r="K102" s="1"/>
      <c r="L102" s="1"/>
      <c r="M102" s="1"/>
      <c r="N102" s="1"/>
    </row>
    <row r="103" spans="1:14" ht="15.75" customHeight="1">
      <c r="A103" s="47"/>
      <c r="B103" s="48"/>
      <c r="C103" s="1"/>
      <c r="D103" s="1"/>
      <c r="E103" s="1"/>
      <c r="F103" s="1"/>
      <c r="G103" s="1"/>
      <c r="H103" s="1"/>
      <c r="I103" s="1"/>
      <c r="J103" s="1"/>
      <c r="K103" s="1"/>
      <c r="L103" s="1"/>
      <c r="M103" s="1"/>
      <c r="N103" s="1"/>
    </row>
    <row r="104" spans="1:14" ht="15.75" customHeight="1">
      <c r="A104" s="47"/>
      <c r="B104" s="48"/>
      <c r="C104" s="1"/>
      <c r="D104" s="1"/>
      <c r="E104" s="1"/>
      <c r="F104" s="1"/>
      <c r="G104" s="1"/>
      <c r="H104" s="1"/>
      <c r="I104" s="1"/>
      <c r="J104" s="1"/>
      <c r="K104" s="1"/>
      <c r="L104" s="1"/>
      <c r="M104" s="1"/>
      <c r="N104" s="1"/>
    </row>
    <row r="105" spans="1:14" ht="15.75" customHeight="1">
      <c r="A105" s="47"/>
      <c r="B105" s="48"/>
      <c r="C105" s="1"/>
      <c r="D105" s="1"/>
      <c r="E105" s="1"/>
      <c r="F105" s="1"/>
      <c r="G105" s="1"/>
      <c r="H105" s="1"/>
      <c r="I105" s="1"/>
      <c r="J105" s="1"/>
      <c r="K105" s="1"/>
      <c r="L105" s="1"/>
      <c r="M105" s="1"/>
      <c r="N105" s="1"/>
    </row>
    <row r="106" spans="1:14" ht="15.75" customHeight="1">
      <c r="A106" s="47"/>
      <c r="B106" s="48"/>
      <c r="C106" s="1"/>
      <c r="D106" s="1"/>
      <c r="E106" s="1"/>
      <c r="F106" s="1"/>
      <c r="G106" s="1"/>
      <c r="H106" s="1"/>
      <c r="I106" s="1"/>
      <c r="J106" s="1"/>
      <c r="K106" s="1"/>
      <c r="L106" s="1"/>
      <c r="M106" s="1"/>
      <c r="N106" s="1"/>
    </row>
    <row r="107" spans="1:14" ht="15.75" customHeight="1">
      <c r="A107" s="47"/>
      <c r="B107" s="48"/>
      <c r="C107" s="1"/>
      <c r="D107" s="1"/>
      <c r="E107" s="1"/>
      <c r="F107" s="1"/>
      <c r="G107" s="1"/>
      <c r="H107" s="1"/>
      <c r="I107" s="1"/>
      <c r="J107" s="1"/>
      <c r="K107" s="1"/>
      <c r="L107" s="1"/>
      <c r="M107" s="1"/>
      <c r="N107" s="1"/>
    </row>
    <row r="108" spans="1:14" ht="15.75" customHeight="1">
      <c r="A108" s="47"/>
      <c r="B108" s="48"/>
      <c r="C108" s="1"/>
      <c r="D108" s="1"/>
      <c r="E108" s="1"/>
      <c r="F108" s="1"/>
      <c r="G108" s="1"/>
      <c r="H108" s="1"/>
      <c r="I108" s="1"/>
      <c r="J108" s="1"/>
      <c r="K108" s="1"/>
      <c r="L108" s="1"/>
      <c r="M108" s="1"/>
      <c r="N108" s="1"/>
    </row>
    <row r="109" spans="1:14" ht="15.75" customHeight="1">
      <c r="A109" s="47"/>
      <c r="B109" s="48"/>
      <c r="C109" s="1"/>
      <c r="D109" s="1"/>
      <c r="E109" s="1"/>
      <c r="F109" s="1"/>
      <c r="G109" s="1"/>
      <c r="H109" s="1"/>
      <c r="I109" s="1"/>
      <c r="J109" s="1"/>
      <c r="K109" s="1"/>
      <c r="L109" s="1"/>
      <c r="M109" s="1"/>
      <c r="N109" s="1"/>
    </row>
    <row r="110" spans="1:14" ht="15.75" customHeight="1">
      <c r="A110" s="47"/>
      <c r="B110" s="48"/>
      <c r="C110" s="1"/>
      <c r="D110" s="1"/>
      <c r="E110" s="1"/>
      <c r="F110" s="1"/>
      <c r="G110" s="1"/>
      <c r="H110" s="1"/>
      <c r="I110" s="1"/>
      <c r="J110" s="1"/>
      <c r="K110" s="1"/>
      <c r="L110" s="1"/>
      <c r="M110" s="1"/>
      <c r="N110" s="1"/>
    </row>
    <row r="111" spans="1:14" ht="15.75" customHeight="1">
      <c r="A111" s="47"/>
      <c r="B111" s="48"/>
      <c r="C111" s="1"/>
      <c r="D111" s="1"/>
      <c r="E111" s="1"/>
      <c r="F111" s="1"/>
      <c r="G111" s="1"/>
      <c r="H111" s="1"/>
      <c r="I111" s="1"/>
      <c r="J111" s="1"/>
      <c r="K111" s="1"/>
      <c r="L111" s="1"/>
      <c r="M111" s="1"/>
      <c r="N111" s="1"/>
    </row>
    <row r="112" spans="1:14" ht="15.75" customHeight="1">
      <c r="A112" s="47"/>
      <c r="B112" s="48"/>
      <c r="C112" s="1"/>
      <c r="D112" s="1"/>
      <c r="E112" s="1"/>
      <c r="F112" s="1"/>
      <c r="G112" s="1"/>
      <c r="H112" s="1"/>
      <c r="I112" s="1"/>
      <c r="J112" s="1"/>
      <c r="K112" s="1"/>
      <c r="L112" s="1"/>
      <c r="M112" s="1"/>
      <c r="N112" s="1"/>
    </row>
    <row r="113" spans="1:14" ht="15.75" customHeight="1">
      <c r="A113" s="47"/>
      <c r="B113" s="48"/>
      <c r="C113" s="1"/>
      <c r="D113" s="1"/>
      <c r="E113" s="1"/>
      <c r="F113" s="1"/>
      <c r="G113" s="1"/>
      <c r="H113" s="1"/>
      <c r="I113" s="1"/>
      <c r="J113" s="1"/>
      <c r="K113" s="1"/>
      <c r="L113" s="1"/>
      <c r="M113" s="1"/>
      <c r="N113" s="1"/>
    </row>
    <row r="114" spans="1:14" ht="15.75" customHeight="1">
      <c r="A114" s="47"/>
      <c r="B114" s="48"/>
      <c r="C114" s="1"/>
      <c r="D114" s="1"/>
      <c r="E114" s="1"/>
      <c r="F114" s="1"/>
      <c r="G114" s="1"/>
      <c r="H114" s="1"/>
      <c r="I114" s="1"/>
      <c r="J114" s="1"/>
      <c r="K114" s="1"/>
      <c r="L114" s="1"/>
      <c r="M114" s="1"/>
      <c r="N114" s="1"/>
    </row>
    <row r="115" spans="1:14" ht="15.75" customHeight="1">
      <c r="A115" s="47"/>
      <c r="B115" s="48"/>
      <c r="C115" s="1"/>
      <c r="D115" s="1"/>
      <c r="E115" s="1"/>
      <c r="F115" s="1"/>
      <c r="G115" s="1"/>
      <c r="H115" s="1"/>
      <c r="I115" s="1"/>
      <c r="J115" s="1"/>
      <c r="K115" s="1"/>
      <c r="L115" s="1"/>
      <c r="M115" s="1"/>
      <c r="N115" s="1"/>
    </row>
    <row r="116" spans="1:14" ht="15.75" customHeight="1">
      <c r="A116" s="47"/>
      <c r="B116" s="48"/>
      <c r="C116" s="1"/>
      <c r="D116" s="1"/>
      <c r="E116" s="1"/>
      <c r="F116" s="1"/>
      <c r="G116" s="1"/>
      <c r="H116" s="1"/>
      <c r="I116" s="1"/>
      <c r="J116" s="1"/>
      <c r="K116" s="1"/>
      <c r="L116" s="1"/>
      <c r="M116" s="1"/>
      <c r="N116" s="1"/>
    </row>
    <row r="117" spans="1:14" ht="15.75" customHeight="1">
      <c r="A117" s="47"/>
      <c r="B117" s="48"/>
      <c r="C117" s="1"/>
      <c r="D117" s="1"/>
      <c r="E117" s="1"/>
      <c r="F117" s="1"/>
      <c r="G117" s="1"/>
      <c r="H117" s="1"/>
      <c r="I117" s="1"/>
      <c r="J117" s="1"/>
      <c r="K117" s="1"/>
      <c r="L117" s="1"/>
      <c r="M117" s="1"/>
      <c r="N117" s="1"/>
    </row>
    <row r="118" spans="1:14" ht="15.75" customHeight="1">
      <c r="A118" s="47"/>
      <c r="B118" s="48"/>
      <c r="C118" s="1"/>
      <c r="D118" s="1"/>
      <c r="E118" s="1"/>
      <c r="F118" s="1"/>
      <c r="G118" s="1"/>
      <c r="H118" s="1"/>
      <c r="I118" s="1"/>
      <c r="J118" s="1"/>
      <c r="K118" s="1"/>
      <c r="L118" s="1"/>
      <c r="M118" s="1"/>
      <c r="N118" s="1"/>
    </row>
    <row r="119" spans="1:14" ht="15.75" customHeight="1">
      <c r="A119" s="47"/>
      <c r="B119" s="48"/>
      <c r="C119" s="1"/>
      <c r="D119" s="1"/>
      <c r="E119" s="1"/>
      <c r="F119" s="1"/>
      <c r="G119" s="1"/>
      <c r="H119" s="1"/>
      <c r="I119" s="1"/>
      <c r="J119" s="1"/>
      <c r="K119" s="1"/>
      <c r="L119" s="1"/>
      <c r="M119" s="1"/>
      <c r="N119" s="1"/>
    </row>
    <row r="120" spans="1:14" ht="15.75" customHeight="1">
      <c r="A120" s="47"/>
      <c r="B120" s="48"/>
      <c r="C120" s="1"/>
      <c r="D120" s="1"/>
      <c r="E120" s="1"/>
      <c r="F120" s="1"/>
      <c r="G120" s="1"/>
      <c r="H120" s="1"/>
      <c r="I120" s="1"/>
      <c r="J120" s="1"/>
      <c r="K120" s="1"/>
      <c r="L120" s="1"/>
      <c r="M120" s="1"/>
      <c r="N120" s="1"/>
    </row>
    <row r="121" spans="1:14" ht="15.75" customHeight="1">
      <c r="A121" s="47"/>
      <c r="B121" s="48"/>
      <c r="C121" s="1"/>
      <c r="D121" s="1"/>
      <c r="E121" s="1"/>
      <c r="F121" s="1"/>
      <c r="G121" s="1"/>
      <c r="H121" s="1"/>
      <c r="I121" s="1"/>
      <c r="J121" s="1"/>
      <c r="K121" s="1"/>
      <c r="L121" s="1"/>
      <c r="M121" s="1"/>
      <c r="N121" s="1"/>
    </row>
    <row r="122" spans="1:14" ht="15.75" customHeight="1">
      <c r="A122" s="47"/>
      <c r="B122" s="48"/>
      <c r="C122" s="1"/>
      <c r="D122" s="1"/>
      <c r="E122" s="1"/>
      <c r="F122" s="1"/>
      <c r="G122" s="1"/>
      <c r="H122" s="1"/>
      <c r="I122" s="1"/>
      <c r="J122" s="1"/>
      <c r="K122" s="1"/>
      <c r="L122" s="1"/>
      <c r="M122" s="1"/>
      <c r="N122" s="1"/>
    </row>
    <row r="123" spans="1:14" ht="15.75" customHeight="1">
      <c r="A123" s="47"/>
      <c r="B123" s="48"/>
      <c r="C123" s="1"/>
      <c r="D123" s="1"/>
      <c r="E123" s="1"/>
      <c r="F123" s="1"/>
      <c r="G123" s="1"/>
      <c r="H123" s="1"/>
      <c r="I123" s="1"/>
      <c r="J123" s="1"/>
      <c r="K123" s="1"/>
      <c r="L123" s="1"/>
      <c r="M123" s="1"/>
      <c r="N123" s="1"/>
    </row>
    <row r="124" spans="1:14" ht="15.75" customHeight="1">
      <c r="A124" s="47"/>
      <c r="B124" s="48"/>
      <c r="C124" s="1"/>
      <c r="D124" s="1"/>
      <c r="E124" s="1"/>
      <c r="F124" s="1"/>
      <c r="G124" s="1"/>
      <c r="H124" s="1"/>
      <c r="I124" s="1"/>
      <c r="J124" s="1"/>
      <c r="K124" s="1"/>
      <c r="L124" s="1"/>
      <c r="M124" s="1"/>
      <c r="N124" s="1"/>
    </row>
    <row r="125" spans="1:14" ht="15.75" customHeight="1">
      <c r="A125" s="47"/>
      <c r="B125" s="48"/>
      <c r="C125" s="1"/>
      <c r="D125" s="1"/>
      <c r="E125" s="1"/>
      <c r="F125" s="1"/>
      <c r="G125" s="1"/>
      <c r="H125" s="1"/>
      <c r="I125" s="1"/>
      <c r="J125" s="1"/>
      <c r="K125" s="1"/>
      <c r="L125" s="1"/>
      <c r="M125" s="1"/>
      <c r="N125" s="1"/>
    </row>
    <row r="126" spans="1:14" ht="15.75" customHeight="1">
      <c r="A126" s="47"/>
      <c r="B126" s="48"/>
      <c r="C126" s="1"/>
      <c r="D126" s="1"/>
      <c r="E126" s="1"/>
      <c r="F126" s="1"/>
      <c r="G126" s="1"/>
      <c r="H126" s="1"/>
      <c r="I126" s="1"/>
      <c r="J126" s="1"/>
      <c r="K126" s="1"/>
      <c r="L126" s="1"/>
      <c r="M126" s="1"/>
      <c r="N126" s="1"/>
    </row>
    <row r="127" spans="1:14" ht="15.75" customHeight="1">
      <c r="A127" s="47"/>
      <c r="B127" s="48"/>
      <c r="C127" s="1"/>
      <c r="D127" s="1"/>
      <c r="E127" s="1"/>
      <c r="F127" s="1"/>
      <c r="G127" s="1"/>
      <c r="H127" s="1"/>
      <c r="I127" s="1"/>
      <c r="J127" s="1"/>
      <c r="K127" s="1"/>
      <c r="L127" s="1"/>
      <c r="M127" s="1"/>
      <c r="N127" s="1"/>
    </row>
    <row r="128" spans="1:14" ht="15.75" customHeight="1">
      <c r="A128" s="47"/>
      <c r="B128" s="48"/>
      <c r="C128" s="1"/>
      <c r="D128" s="1"/>
      <c r="E128" s="1"/>
      <c r="F128" s="1"/>
      <c r="G128" s="1"/>
      <c r="H128" s="1"/>
      <c r="I128" s="1"/>
      <c r="J128" s="1"/>
      <c r="K128" s="1"/>
      <c r="L128" s="1"/>
      <c r="M128" s="1"/>
      <c r="N128" s="1"/>
    </row>
    <row r="129" spans="1:14" ht="15.75" customHeight="1">
      <c r="A129" s="47"/>
      <c r="B129" s="48"/>
      <c r="C129" s="1"/>
      <c r="D129" s="1"/>
      <c r="E129" s="1"/>
      <c r="F129" s="1"/>
      <c r="G129" s="1"/>
      <c r="H129" s="1"/>
      <c r="I129" s="1"/>
      <c r="J129" s="1"/>
      <c r="K129" s="1"/>
      <c r="L129" s="1"/>
      <c r="M129" s="1"/>
      <c r="N129" s="1"/>
    </row>
    <row r="130" spans="1:14" ht="15.75" customHeight="1">
      <c r="A130" s="47"/>
      <c r="B130" s="48"/>
      <c r="C130" s="1"/>
      <c r="D130" s="1"/>
      <c r="E130" s="1"/>
      <c r="F130" s="1"/>
      <c r="G130" s="1"/>
      <c r="H130" s="1"/>
      <c r="I130" s="1"/>
      <c r="J130" s="1"/>
      <c r="K130" s="1"/>
      <c r="L130" s="1"/>
      <c r="M130" s="1"/>
      <c r="N130" s="1"/>
    </row>
    <row r="131" spans="1:14" ht="15.75" customHeight="1">
      <c r="A131" s="47"/>
      <c r="B131" s="48"/>
      <c r="C131" s="1"/>
      <c r="D131" s="1"/>
      <c r="E131" s="1"/>
      <c r="F131" s="1"/>
      <c r="G131" s="1"/>
      <c r="H131" s="1"/>
      <c r="I131" s="1"/>
      <c r="J131" s="1"/>
      <c r="K131" s="1"/>
      <c r="L131" s="1"/>
      <c r="M131" s="1"/>
      <c r="N131" s="1"/>
    </row>
    <row r="132" spans="1:14" ht="15.75" customHeight="1">
      <c r="A132" s="47"/>
      <c r="B132" s="48"/>
      <c r="C132" s="1"/>
      <c r="D132" s="1"/>
      <c r="E132" s="1"/>
      <c r="F132" s="1"/>
      <c r="G132" s="1"/>
      <c r="H132" s="1"/>
      <c r="I132" s="1"/>
      <c r="J132" s="1"/>
      <c r="K132" s="1"/>
      <c r="L132" s="1"/>
      <c r="M132" s="1"/>
      <c r="N132" s="1"/>
    </row>
    <row r="133" spans="1:14" ht="15.75" customHeight="1">
      <c r="A133" s="47"/>
      <c r="B133" s="48"/>
      <c r="C133" s="1"/>
      <c r="D133" s="1"/>
      <c r="E133" s="1"/>
      <c r="F133" s="1"/>
      <c r="G133" s="1"/>
      <c r="H133" s="1"/>
      <c r="I133" s="1"/>
      <c r="J133" s="1"/>
      <c r="K133" s="1"/>
      <c r="L133" s="1"/>
      <c r="M133" s="1"/>
      <c r="N133" s="1"/>
    </row>
    <row r="134" spans="1:14" ht="15.75" customHeight="1">
      <c r="A134" s="47"/>
      <c r="B134" s="48"/>
      <c r="C134" s="1"/>
      <c r="D134" s="1"/>
      <c r="E134" s="1"/>
      <c r="F134" s="1"/>
      <c r="G134" s="1"/>
      <c r="H134" s="1"/>
      <c r="I134" s="1"/>
      <c r="J134" s="1"/>
      <c r="K134" s="1"/>
      <c r="L134" s="1"/>
      <c r="M134" s="1"/>
      <c r="N134" s="1"/>
    </row>
    <row r="135" spans="1:14" ht="15.75" customHeight="1">
      <c r="A135" s="47"/>
      <c r="B135" s="48"/>
      <c r="C135" s="1"/>
      <c r="D135" s="1"/>
      <c r="E135" s="1"/>
      <c r="F135" s="1"/>
      <c r="G135" s="1"/>
      <c r="H135" s="1"/>
      <c r="I135" s="1"/>
      <c r="J135" s="1"/>
      <c r="K135" s="1"/>
      <c r="L135" s="1"/>
      <c r="M135" s="1"/>
      <c r="N135" s="1"/>
    </row>
    <row r="136" spans="1:14" ht="15.75" customHeight="1">
      <c r="A136" s="47"/>
      <c r="B136" s="48"/>
      <c r="C136" s="1"/>
      <c r="D136" s="1"/>
      <c r="E136" s="1"/>
      <c r="F136" s="1"/>
      <c r="G136" s="1"/>
      <c r="H136" s="1"/>
      <c r="I136" s="1"/>
      <c r="J136" s="1"/>
      <c r="K136" s="1"/>
      <c r="L136" s="1"/>
      <c r="M136" s="1"/>
      <c r="N136" s="1"/>
    </row>
    <row r="137" spans="1:14" ht="15.75" customHeight="1">
      <c r="A137" s="47"/>
      <c r="B137" s="48"/>
      <c r="C137" s="1"/>
      <c r="D137" s="1"/>
      <c r="E137" s="1"/>
      <c r="F137" s="1"/>
      <c r="G137" s="1"/>
      <c r="H137" s="1"/>
      <c r="I137" s="1"/>
      <c r="J137" s="1"/>
      <c r="K137" s="1"/>
      <c r="L137" s="1"/>
      <c r="M137" s="1"/>
      <c r="N137" s="1"/>
    </row>
    <row r="138" spans="1:14" ht="15.75" customHeight="1">
      <c r="A138" s="47"/>
      <c r="B138" s="48"/>
      <c r="C138" s="1"/>
      <c r="D138" s="1"/>
      <c r="E138" s="1"/>
      <c r="F138" s="1"/>
      <c r="G138" s="1"/>
      <c r="H138" s="1"/>
      <c r="I138" s="1"/>
      <c r="J138" s="1"/>
      <c r="K138" s="1"/>
      <c r="L138" s="1"/>
      <c r="M138" s="1"/>
      <c r="N138" s="1"/>
    </row>
    <row r="139" spans="1:14" ht="15.75" customHeight="1">
      <c r="A139" s="47"/>
      <c r="B139" s="48"/>
      <c r="C139" s="1"/>
      <c r="D139" s="1"/>
      <c r="E139" s="1"/>
      <c r="F139" s="1"/>
      <c r="G139" s="1"/>
      <c r="H139" s="1"/>
      <c r="I139" s="1"/>
      <c r="J139" s="1"/>
      <c r="K139" s="1"/>
      <c r="L139" s="1"/>
      <c r="M139" s="1"/>
      <c r="N139" s="1"/>
    </row>
    <row r="140" spans="1:14" ht="15.75" customHeight="1">
      <c r="A140" s="47"/>
      <c r="B140" s="48"/>
      <c r="C140" s="1"/>
      <c r="D140" s="1"/>
      <c r="E140" s="1"/>
      <c r="F140" s="1"/>
      <c r="G140" s="1"/>
      <c r="H140" s="1"/>
      <c r="I140" s="1"/>
      <c r="J140" s="1"/>
      <c r="K140" s="1"/>
      <c r="L140" s="1"/>
      <c r="M140" s="1"/>
      <c r="N140" s="1"/>
    </row>
    <row r="141" spans="1:14" ht="15.75" customHeight="1">
      <c r="A141" s="47"/>
      <c r="B141" s="48"/>
      <c r="C141" s="1"/>
      <c r="D141" s="1"/>
      <c r="E141" s="1"/>
      <c r="F141" s="1"/>
      <c r="G141" s="1"/>
      <c r="H141" s="1"/>
      <c r="I141" s="1"/>
      <c r="J141" s="1"/>
      <c r="K141" s="1"/>
      <c r="L141" s="1"/>
      <c r="M141" s="1"/>
      <c r="N141" s="1"/>
    </row>
    <row r="142" spans="1:14" ht="15.75" customHeight="1">
      <c r="A142" s="47"/>
      <c r="B142" s="48"/>
      <c r="C142" s="1"/>
      <c r="D142" s="1"/>
      <c r="E142" s="1"/>
      <c r="F142" s="1"/>
      <c r="G142" s="1"/>
      <c r="H142" s="1"/>
      <c r="I142" s="1"/>
      <c r="J142" s="1"/>
      <c r="K142" s="1"/>
      <c r="L142" s="1"/>
      <c r="M142" s="1"/>
      <c r="N142" s="1"/>
    </row>
    <row r="143" spans="1:14" ht="15.75" customHeight="1">
      <c r="A143" s="47"/>
      <c r="B143" s="48"/>
      <c r="C143" s="1"/>
      <c r="D143" s="1"/>
      <c r="E143" s="1"/>
      <c r="F143" s="1"/>
      <c r="G143" s="1"/>
      <c r="H143" s="1"/>
      <c r="I143" s="1"/>
      <c r="J143" s="1"/>
      <c r="K143" s="1"/>
      <c r="L143" s="1"/>
      <c r="M143" s="1"/>
      <c r="N143" s="1"/>
    </row>
    <row r="144" spans="1:14" ht="15.75" customHeight="1">
      <c r="A144" s="47"/>
      <c r="B144" s="48"/>
      <c r="C144" s="1"/>
      <c r="D144" s="1"/>
      <c r="E144" s="1"/>
      <c r="F144" s="1"/>
      <c r="G144" s="1"/>
      <c r="H144" s="1"/>
      <c r="I144" s="1"/>
      <c r="J144" s="1"/>
      <c r="K144" s="1"/>
      <c r="L144" s="1"/>
      <c r="M144" s="1"/>
      <c r="N144" s="1"/>
    </row>
    <row r="145" spans="1:14" ht="15.75" customHeight="1">
      <c r="A145" s="47"/>
      <c r="B145" s="48"/>
      <c r="C145" s="1"/>
      <c r="D145" s="1"/>
      <c r="E145" s="1"/>
      <c r="F145" s="1"/>
      <c r="G145" s="1"/>
      <c r="H145" s="1"/>
      <c r="I145" s="1"/>
      <c r="J145" s="1"/>
      <c r="K145" s="1"/>
      <c r="L145" s="1"/>
      <c r="M145" s="1"/>
      <c r="N145" s="1"/>
    </row>
    <row r="146" spans="1:14" ht="15.75" customHeight="1">
      <c r="A146" s="47"/>
      <c r="B146" s="48"/>
      <c r="C146" s="1"/>
      <c r="D146" s="1"/>
      <c r="E146" s="1"/>
      <c r="F146" s="1"/>
      <c r="G146" s="1"/>
      <c r="H146" s="1"/>
      <c r="I146" s="1"/>
      <c r="J146" s="1"/>
      <c r="K146" s="1"/>
      <c r="L146" s="1"/>
      <c r="M146" s="1"/>
      <c r="N146" s="1"/>
    </row>
    <row r="147" spans="1:14" ht="15.75" customHeight="1">
      <c r="A147" s="47"/>
      <c r="B147" s="48"/>
      <c r="C147" s="1"/>
      <c r="D147" s="1"/>
      <c r="E147" s="1"/>
      <c r="F147" s="1"/>
      <c r="G147" s="1"/>
      <c r="H147" s="1"/>
      <c r="I147" s="1"/>
      <c r="J147" s="1"/>
      <c r="K147" s="1"/>
      <c r="L147" s="1"/>
      <c r="M147" s="1"/>
      <c r="N147" s="1"/>
    </row>
    <row r="148" spans="1:14" ht="15.75" customHeight="1">
      <c r="A148" s="47"/>
      <c r="B148" s="48"/>
      <c r="C148" s="1"/>
      <c r="D148" s="1"/>
      <c r="E148" s="1"/>
      <c r="F148" s="1"/>
      <c r="G148" s="1"/>
      <c r="H148" s="1"/>
      <c r="I148" s="1"/>
      <c r="J148" s="1"/>
      <c r="K148" s="1"/>
      <c r="L148" s="1"/>
      <c r="M148" s="1"/>
      <c r="N148" s="1"/>
    </row>
    <row r="149" spans="1:14" ht="15.75" customHeight="1">
      <c r="A149" s="47"/>
      <c r="B149" s="48"/>
      <c r="C149" s="1"/>
      <c r="D149" s="1"/>
      <c r="E149" s="1"/>
      <c r="F149" s="1"/>
      <c r="G149" s="1"/>
      <c r="H149" s="1"/>
      <c r="I149" s="1"/>
      <c r="J149" s="1"/>
      <c r="K149" s="1"/>
      <c r="L149" s="1"/>
      <c r="M149" s="1"/>
      <c r="N149" s="1"/>
    </row>
    <row r="150" spans="1:14" ht="15.75" customHeight="1">
      <c r="A150" s="47"/>
      <c r="B150" s="48"/>
      <c r="C150" s="1"/>
      <c r="D150" s="1"/>
      <c r="E150" s="1"/>
      <c r="F150" s="1"/>
      <c r="G150" s="1"/>
      <c r="H150" s="1"/>
      <c r="I150" s="1"/>
      <c r="J150" s="1"/>
      <c r="K150" s="1"/>
      <c r="L150" s="1"/>
      <c r="M150" s="1"/>
      <c r="N150" s="1"/>
    </row>
    <row r="151" spans="1:14" ht="15.75" customHeight="1">
      <c r="A151" s="47"/>
      <c r="B151" s="48"/>
      <c r="C151" s="1"/>
      <c r="D151" s="1"/>
      <c r="E151" s="1"/>
      <c r="F151" s="1"/>
      <c r="G151" s="1"/>
      <c r="H151" s="1"/>
      <c r="I151" s="1"/>
      <c r="J151" s="1"/>
      <c r="K151" s="1"/>
      <c r="L151" s="1"/>
      <c r="M151" s="1"/>
      <c r="N151" s="1"/>
    </row>
    <row r="152" spans="1:14" ht="15.75" customHeight="1">
      <c r="A152" s="47"/>
      <c r="B152" s="48"/>
      <c r="C152" s="1"/>
      <c r="D152" s="1"/>
      <c r="E152" s="1"/>
      <c r="F152" s="1"/>
      <c r="G152" s="1"/>
      <c r="H152" s="1"/>
      <c r="I152" s="1"/>
      <c r="J152" s="1"/>
      <c r="K152" s="1"/>
      <c r="L152" s="1"/>
      <c r="M152" s="1"/>
      <c r="N152" s="1"/>
    </row>
    <row r="153" spans="1:14" ht="15.75" customHeight="1">
      <c r="A153" s="47"/>
      <c r="B153" s="48"/>
      <c r="C153" s="1"/>
      <c r="D153" s="1"/>
      <c r="E153" s="1"/>
      <c r="F153" s="1"/>
      <c r="G153" s="1"/>
      <c r="H153" s="1"/>
      <c r="I153" s="1"/>
      <c r="J153" s="1"/>
      <c r="K153" s="1"/>
      <c r="L153" s="1"/>
      <c r="M153" s="1"/>
      <c r="N153" s="1"/>
    </row>
    <row r="154" spans="1:14" ht="15.75" customHeight="1">
      <c r="A154" s="47"/>
      <c r="B154" s="48"/>
      <c r="C154" s="1"/>
      <c r="D154" s="1"/>
      <c r="E154" s="1"/>
      <c r="F154" s="1"/>
      <c r="G154" s="1"/>
      <c r="H154" s="1"/>
      <c r="I154" s="1"/>
      <c r="J154" s="1"/>
      <c r="K154" s="1"/>
      <c r="L154" s="1"/>
      <c r="M154" s="1"/>
      <c r="N154" s="1"/>
    </row>
    <row r="155" spans="1:14" ht="15.75" customHeight="1">
      <c r="A155" s="47"/>
      <c r="B155" s="48"/>
      <c r="C155" s="1"/>
      <c r="D155" s="1"/>
      <c r="E155" s="1"/>
      <c r="F155" s="1"/>
      <c r="G155" s="1"/>
      <c r="H155" s="1"/>
      <c r="I155" s="1"/>
      <c r="J155" s="1"/>
      <c r="K155" s="1"/>
      <c r="L155" s="1"/>
      <c r="M155" s="1"/>
      <c r="N155" s="1"/>
    </row>
    <row r="156" spans="1:14" ht="15.75" customHeight="1">
      <c r="A156" s="47"/>
      <c r="B156" s="48"/>
      <c r="C156" s="1"/>
      <c r="D156" s="1"/>
      <c r="E156" s="1"/>
      <c r="F156" s="1"/>
      <c r="G156" s="1"/>
      <c r="H156" s="1"/>
      <c r="I156" s="1"/>
      <c r="J156" s="1"/>
      <c r="K156" s="1"/>
      <c r="L156" s="1"/>
      <c r="M156" s="1"/>
      <c r="N156" s="1"/>
    </row>
    <row r="157" spans="1:14" ht="15.75" customHeight="1">
      <c r="A157" s="47"/>
      <c r="B157" s="48"/>
      <c r="C157" s="1"/>
      <c r="D157" s="1"/>
      <c r="E157" s="1"/>
      <c r="F157" s="1"/>
      <c r="G157" s="1"/>
      <c r="H157" s="1"/>
      <c r="I157" s="1"/>
      <c r="J157" s="1"/>
      <c r="K157" s="1"/>
      <c r="L157" s="1"/>
      <c r="M157" s="1"/>
      <c r="N157" s="1"/>
    </row>
    <row r="158" spans="1:14" ht="15.75" customHeight="1">
      <c r="A158" s="47"/>
      <c r="B158" s="48"/>
      <c r="C158" s="1"/>
      <c r="D158" s="1"/>
      <c r="E158" s="1"/>
      <c r="F158" s="1"/>
      <c r="G158" s="1"/>
      <c r="H158" s="1"/>
      <c r="I158" s="1"/>
      <c r="J158" s="1"/>
      <c r="K158" s="1"/>
      <c r="L158" s="1"/>
      <c r="M158" s="1"/>
      <c r="N158" s="1"/>
    </row>
    <row r="159" spans="1:14" ht="15.75" customHeight="1">
      <c r="A159" s="47"/>
      <c r="B159" s="48"/>
      <c r="C159" s="1"/>
      <c r="D159" s="1"/>
      <c r="E159" s="1"/>
      <c r="F159" s="1"/>
      <c r="G159" s="1"/>
      <c r="H159" s="1"/>
      <c r="I159" s="1"/>
      <c r="J159" s="1"/>
      <c r="K159" s="1"/>
      <c r="L159" s="1"/>
      <c r="M159" s="1"/>
      <c r="N159" s="1"/>
    </row>
    <row r="160" spans="1:14" ht="15.75" customHeight="1">
      <c r="A160" s="47"/>
      <c r="B160" s="48"/>
      <c r="C160" s="1"/>
      <c r="D160" s="1"/>
      <c r="E160" s="1"/>
      <c r="F160" s="1"/>
      <c r="G160" s="1"/>
      <c r="H160" s="1"/>
      <c r="I160" s="1"/>
      <c r="J160" s="1"/>
      <c r="K160" s="1"/>
      <c r="L160" s="1"/>
      <c r="M160" s="1"/>
      <c r="N160" s="1"/>
    </row>
    <row r="161" spans="1:14" ht="15.75" customHeight="1">
      <c r="A161" s="47"/>
      <c r="B161" s="48"/>
      <c r="C161" s="1"/>
      <c r="D161" s="1"/>
      <c r="E161" s="1"/>
      <c r="F161" s="1"/>
      <c r="G161" s="1"/>
      <c r="H161" s="1"/>
      <c r="I161" s="1"/>
      <c r="J161" s="1"/>
      <c r="K161" s="1"/>
      <c r="L161" s="1"/>
      <c r="M161" s="1"/>
      <c r="N161" s="1"/>
    </row>
    <row r="162" spans="1:14" ht="15.75" customHeight="1">
      <c r="A162" s="47"/>
      <c r="B162" s="48"/>
      <c r="C162" s="1"/>
      <c r="D162" s="1"/>
      <c r="E162" s="1"/>
      <c r="F162" s="1"/>
      <c r="G162" s="1"/>
      <c r="H162" s="1"/>
      <c r="I162" s="1"/>
      <c r="J162" s="1"/>
      <c r="K162" s="1"/>
      <c r="L162" s="1"/>
      <c r="M162" s="1"/>
      <c r="N162" s="1"/>
    </row>
    <row r="163" spans="1:14" ht="15.75" customHeight="1">
      <c r="A163" s="47"/>
      <c r="B163" s="48"/>
      <c r="C163" s="1"/>
      <c r="D163" s="1"/>
      <c r="E163" s="1"/>
      <c r="F163" s="1"/>
      <c r="G163" s="1"/>
      <c r="H163" s="1"/>
      <c r="I163" s="1"/>
      <c r="J163" s="1"/>
      <c r="K163" s="1"/>
      <c r="L163" s="1"/>
      <c r="M163" s="1"/>
      <c r="N163" s="1"/>
    </row>
    <row r="164" spans="1:14" ht="15.75" customHeight="1">
      <c r="A164" s="47"/>
      <c r="B164" s="48"/>
      <c r="C164" s="1"/>
      <c r="D164" s="1"/>
      <c r="E164" s="1"/>
      <c r="F164" s="1"/>
      <c r="G164" s="1"/>
      <c r="H164" s="1"/>
      <c r="I164" s="1"/>
      <c r="J164" s="1"/>
      <c r="K164" s="1"/>
      <c r="L164" s="1"/>
      <c r="M164" s="1"/>
      <c r="N164" s="1"/>
    </row>
    <row r="165" spans="1:14" ht="15.75" customHeight="1">
      <c r="A165" s="47"/>
      <c r="B165" s="48"/>
      <c r="C165" s="1"/>
      <c r="D165" s="1"/>
      <c r="E165" s="1"/>
      <c r="F165" s="1"/>
      <c r="G165" s="1"/>
      <c r="H165" s="1"/>
      <c r="I165" s="1"/>
      <c r="J165" s="1"/>
      <c r="K165" s="1"/>
      <c r="L165" s="1"/>
      <c r="M165" s="1"/>
      <c r="N165" s="1"/>
    </row>
    <row r="166" spans="1:14" ht="15.75" customHeight="1">
      <c r="A166" s="47"/>
      <c r="B166" s="48"/>
      <c r="C166" s="1"/>
      <c r="D166" s="1"/>
      <c r="E166" s="1"/>
      <c r="F166" s="1"/>
      <c r="G166" s="1"/>
      <c r="H166" s="1"/>
      <c r="I166" s="1"/>
      <c r="J166" s="1"/>
      <c r="K166" s="1"/>
      <c r="L166" s="1"/>
      <c r="M166" s="1"/>
      <c r="N166" s="1"/>
    </row>
    <row r="167" spans="1:14" ht="15.75" customHeight="1">
      <c r="A167" s="47"/>
      <c r="B167" s="48"/>
      <c r="C167" s="1"/>
      <c r="D167" s="1"/>
      <c r="E167" s="1"/>
      <c r="F167" s="1"/>
      <c r="G167" s="1"/>
      <c r="H167" s="1"/>
      <c r="I167" s="1"/>
      <c r="J167" s="1"/>
      <c r="K167" s="1"/>
      <c r="L167" s="1"/>
      <c r="M167" s="1"/>
      <c r="N167" s="1"/>
    </row>
    <row r="168" spans="1:14" ht="15.75" customHeight="1">
      <c r="A168" s="47"/>
      <c r="B168" s="48"/>
      <c r="C168" s="1"/>
      <c r="D168" s="1"/>
      <c r="E168" s="1"/>
      <c r="F168" s="1"/>
      <c r="G168" s="1"/>
      <c r="H168" s="1"/>
      <c r="I168" s="1"/>
      <c r="J168" s="1"/>
      <c r="K168" s="1"/>
      <c r="L168" s="1"/>
      <c r="M168" s="1"/>
      <c r="N168" s="1"/>
    </row>
    <row r="169" spans="1:14" ht="15.75" customHeight="1">
      <c r="A169" s="47"/>
      <c r="B169" s="48"/>
      <c r="C169" s="1"/>
      <c r="D169" s="1"/>
      <c r="E169" s="1"/>
      <c r="F169" s="1"/>
      <c r="G169" s="1"/>
      <c r="H169" s="1"/>
      <c r="I169" s="1"/>
      <c r="J169" s="1"/>
      <c r="K169" s="1"/>
      <c r="L169" s="1"/>
      <c r="M169" s="1"/>
      <c r="N169" s="1"/>
    </row>
    <row r="170" spans="1:14" ht="15.75" customHeight="1">
      <c r="A170" s="47"/>
      <c r="B170" s="48"/>
      <c r="C170" s="1"/>
      <c r="D170" s="1"/>
      <c r="E170" s="1"/>
      <c r="F170" s="1"/>
      <c r="G170" s="1"/>
      <c r="H170" s="1"/>
      <c r="I170" s="1"/>
      <c r="J170" s="1"/>
      <c r="K170" s="1"/>
      <c r="L170" s="1"/>
      <c r="M170" s="1"/>
      <c r="N170" s="1"/>
    </row>
    <row r="171" spans="1:14" ht="15.75" customHeight="1">
      <c r="A171" s="47"/>
      <c r="B171" s="48"/>
      <c r="C171" s="1"/>
      <c r="D171" s="1"/>
      <c r="E171" s="1"/>
      <c r="F171" s="1"/>
      <c r="G171" s="1"/>
      <c r="H171" s="1"/>
      <c r="I171" s="1"/>
      <c r="J171" s="1"/>
      <c r="K171" s="1"/>
      <c r="L171" s="1"/>
      <c r="M171" s="1"/>
      <c r="N171" s="1"/>
    </row>
    <row r="172" spans="1:14" ht="15.75" customHeight="1">
      <c r="A172" s="47"/>
      <c r="B172" s="48"/>
      <c r="C172" s="1"/>
      <c r="D172" s="1"/>
      <c r="E172" s="1"/>
      <c r="F172" s="1"/>
      <c r="G172" s="1"/>
      <c r="H172" s="1"/>
      <c r="I172" s="1"/>
      <c r="J172" s="1"/>
      <c r="K172" s="1"/>
      <c r="L172" s="1"/>
      <c r="M172" s="1"/>
      <c r="N172" s="1"/>
    </row>
    <row r="173" spans="1:14" ht="15.75" customHeight="1">
      <c r="A173" s="47"/>
      <c r="B173" s="48"/>
      <c r="C173" s="1"/>
      <c r="D173" s="1"/>
      <c r="E173" s="1"/>
      <c r="F173" s="1"/>
      <c r="G173" s="1"/>
      <c r="H173" s="1"/>
      <c r="I173" s="1"/>
      <c r="J173" s="1"/>
      <c r="K173" s="1"/>
      <c r="L173" s="1"/>
      <c r="M173" s="1"/>
      <c r="N173" s="1"/>
    </row>
    <row r="174" spans="1:14" ht="15.75" customHeight="1">
      <c r="A174" s="47"/>
      <c r="B174" s="48"/>
      <c r="C174" s="1"/>
      <c r="D174" s="1"/>
      <c r="E174" s="1"/>
      <c r="F174" s="1"/>
      <c r="G174" s="1"/>
      <c r="H174" s="1"/>
      <c r="I174" s="1"/>
      <c r="J174" s="1"/>
      <c r="K174" s="1"/>
      <c r="L174" s="1"/>
      <c r="M174" s="1"/>
      <c r="N174" s="1"/>
    </row>
    <row r="175" spans="1:14" ht="15.75" customHeight="1">
      <c r="A175" s="47"/>
      <c r="B175" s="48"/>
      <c r="C175" s="1"/>
      <c r="D175" s="1"/>
      <c r="E175" s="1"/>
      <c r="F175" s="1"/>
      <c r="G175" s="1"/>
      <c r="H175" s="1"/>
      <c r="I175" s="1"/>
      <c r="J175" s="1"/>
      <c r="K175" s="1"/>
      <c r="L175" s="1"/>
      <c r="M175" s="1"/>
      <c r="N175" s="1"/>
    </row>
    <row r="176" spans="1:14" ht="15.75" customHeight="1">
      <c r="A176" s="47"/>
      <c r="B176" s="48"/>
      <c r="C176" s="1"/>
      <c r="D176" s="1"/>
      <c r="E176" s="1"/>
      <c r="F176" s="1"/>
      <c r="G176" s="1"/>
      <c r="H176" s="1"/>
      <c r="I176" s="1"/>
      <c r="J176" s="1"/>
      <c r="K176" s="1"/>
      <c r="L176" s="1"/>
      <c r="M176" s="1"/>
      <c r="N176" s="1"/>
    </row>
    <row r="177" spans="1:14" ht="15.75" customHeight="1">
      <c r="A177" s="47"/>
      <c r="B177" s="48"/>
      <c r="C177" s="1"/>
      <c r="D177" s="1"/>
      <c r="E177" s="1"/>
      <c r="F177" s="1"/>
      <c r="G177" s="1"/>
      <c r="H177" s="1"/>
      <c r="I177" s="1"/>
      <c r="J177" s="1"/>
      <c r="K177" s="1"/>
      <c r="L177" s="1"/>
      <c r="M177" s="1"/>
      <c r="N177" s="1"/>
    </row>
    <row r="178" spans="1:14" ht="15.75" customHeight="1">
      <c r="A178" s="47"/>
      <c r="B178" s="48"/>
      <c r="C178" s="1"/>
      <c r="D178" s="1"/>
      <c r="E178" s="1"/>
      <c r="F178" s="1"/>
      <c r="G178" s="1"/>
      <c r="H178" s="1"/>
      <c r="I178" s="1"/>
      <c r="J178" s="1"/>
      <c r="K178" s="1"/>
      <c r="L178" s="1"/>
      <c r="M178" s="1"/>
      <c r="N178" s="1"/>
    </row>
    <row r="179" spans="1:14" ht="15.75" customHeight="1">
      <c r="A179" s="47"/>
      <c r="B179" s="48"/>
      <c r="C179" s="1"/>
      <c r="D179" s="1"/>
      <c r="E179" s="1"/>
      <c r="F179" s="1"/>
      <c r="G179" s="1"/>
      <c r="H179" s="1"/>
      <c r="I179" s="1"/>
      <c r="J179" s="1"/>
      <c r="K179" s="1"/>
      <c r="L179" s="1"/>
      <c r="M179" s="1"/>
      <c r="N179" s="1"/>
    </row>
    <row r="180" spans="1:14" ht="15.75" customHeight="1">
      <c r="A180" s="47"/>
      <c r="B180" s="48"/>
      <c r="C180" s="1"/>
      <c r="D180" s="1"/>
      <c r="E180" s="1"/>
      <c r="F180" s="1"/>
      <c r="G180" s="1"/>
      <c r="H180" s="1"/>
      <c r="I180" s="1"/>
      <c r="J180" s="1"/>
      <c r="K180" s="1"/>
      <c r="L180" s="1"/>
      <c r="M180" s="1"/>
      <c r="N180" s="1"/>
    </row>
    <row r="181" spans="1:14" ht="15.75" customHeight="1">
      <c r="A181" s="47"/>
      <c r="B181" s="48"/>
      <c r="C181" s="1"/>
      <c r="D181" s="1"/>
      <c r="E181" s="1"/>
      <c r="F181" s="1"/>
      <c r="G181" s="1"/>
      <c r="H181" s="1"/>
      <c r="I181" s="1"/>
      <c r="J181" s="1"/>
      <c r="K181" s="1"/>
      <c r="L181" s="1"/>
      <c r="M181" s="1"/>
      <c r="N181" s="1"/>
    </row>
    <row r="182" spans="1:14" ht="15.75" customHeight="1">
      <c r="A182" s="47"/>
      <c r="B182" s="48"/>
      <c r="C182" s="1"/>
      <c r="D182" s="1"/>
      <c r="E182" s="1"/>
      <c r="F182" s="1"/>
      <c r="G182" s="1"/>
      <c r="H182" s="1"/>
      <c r="I182" s="1"/>
      <c r="J182" s="1"/>
      <c r="K182" s="1"/>
      <c r="L182" s="1"/>
      <c r="M182" s="1"/>
      <c r="N182" s="1"/>
    </row>
    <row r="183" spans="1:14" ht="15.75" customHeight="1">
      <c r="A183" s="47"/>
      <c r="B183" s="48"/>
      <c r="C183" s="1"/>
      <c r="D183" s="1"/>
      <c r="E183" s="1"/>
      <c r="F183" s="1"/>
      <c r="G183" s="1"/>
      <c r="H183" s="1"/>
      <c r="I183" s="1"/>
      <c r="J183" s="1"/>
      <c r="K183" s="1"/>
      <c r="L183" s="1"/>
      <c r="M183" s="1"/>
      <c r="N183" s="1"/>
    </row>
    <row r="184" spans="1:14" ht="15.75" customHeight="1">
      <c r="A184" s="47"/>
      <c r="B184" s="48"/>
      <c r="C184" s="1"/>
      <c r="D184" s="1"/>
      <c r="E184" s="1"/>
      <c r="F184" s="1"/>
      <c r="G184" s="1"/>
      <c r="H184" s="1"/>
      <c r="I184" s="1"/>
      <c r="J184" s="1"/>
      <c r="K184" s="1"/>
      <c r="L184" s="1"/>
      <c r="M184" s="1"/>
      <c r="N184" s="1"/>
    </row>
    <row r="185" spans="1:14" ht="15.75" customHeight="1">
      <c r="A185" s="47"/>
      <c r="B185" s="48"/>
      <c r="C185" s="1"/>
      <c r="D185" s="1"/>
      <c r="E185" s="1"/>
      <c r="F185" s="1"/>
      <c r="G185" s="1"/>
      <c r="H185" s="1"/>
      <c r="I185" s="1"/>
      <c r="J185" s="1"/>
      <c r="K185" s="1"/>
      <c r="L185" s="1"/>
      <c r="M185" s="1"/>
      <c r="N185" s="1"/>
    </row>
    <row r="186" spans="1:14" ht="15.75" customHeight="1">
      <c r="A186" s="47"/>
      <c r="B186" s="48"/>
      <c r="C186" s="1"/>
      <c r="D186" s="1"/>
      <c r="E186" s="1"/>
      <c r="F186" s="1"/>
      <c r="G186" s="1"/>
      <c r="H186" s="1"/>
      <c r="I186" s="1"/>
      <c r="J186" s="1"/>
      <c r="K186" s="1"/>
      <c r="L186" s="1"/>
      <c r="M186" s="1"/>
      <c r="N186" s="1"/>
    </row>
    <row r="187" spans="1:14" ht="15.75" customHeight="1">
      <c r="A187" s="47"/>
      <c r="B187" s="48"/>
      <c r="C187" s="1"/>
      <c r="D187" s="1"/>
      <c r="E187" s="1"/>
      <c r="F187" s="1"/>
      <c r="G187" s="1"/>
      <c r="H187" s="1"/>
      <c r="I187" s="1"/>
      <c r="J187" s="1"/>
      <c r="K187" s="1"/>
      <c r="L187" s="1"/>
      <c r="M187" s="1"/>
      <c r="N187" s="1"/>
    </row>
    <row r="188" spans="1:14" ht="15.75" customHeight="1">
      <c r="A188" s="47"/>
      <c r="B188" s="48"/>
      <c r="C188" s="1"/>
      <c r="D188" s="1"/>
      <c r="E188" s="1"/>
      <c r="F188" s="1"/>
      <c r="G188" s="1"/>
      <c r="H188" s="1"/>
      <c r="I188" s="1"/>
      <c r="J188" s="1"/>
      <c r="K188" s="1"/>
      <c r="L188" s="1"/>
      <c r="M188" s="1"/>
      <c r="N188" s="1"/>
    </row>
    <row r="189" spans="1:14" ht="15.75" customHeight="1">
      <c r="A189" s="47"/>
      <c r="B189" s="48"/>
      <c r="C189" s="1"/>
      <c r="D189" s="1"/>
      <c r="E189" s="1"/>
      <c r="F189" s="1"/>
      <c r="G189" s="1"/>
      <c r="H189" s="1"/>
      <c r="I189" s="1"/>
      <c r="J189" s="1"/>
      <c r="K189" s="1"/>
      <c r="L189" s="1"/>
      <c r="M189" s="1"/>
      <c r="N189" s="1"/>
    </row>
    <row r="190" spans="1:14" ht="15.75" customHeight="1">
      <c r="A190" s="47"/>
      <c r="B190" s="48"/>
      <c r="C190" s="1"/>
      <c r="D190" s="1"/>
      <c r="E190" s="1"/>
      <c r="F190" s="1"/>
      <c r="G190" s="1"/>
      <c r="H190" s="1"/>
      <c r="I190" s="1"/>
      <c r="J190" s="1"/>
      <c r="K190" s="1"/>
      <c r="L190" s="1"/>
      <c r="M190" s="1"/>
      <c r="N190" s="1"/>
    </row>
    <row r="191" spans="1:14" ht="15.75" customHeight="1">
      <c r="A191" s="47"/>
      <c r="B191" s="48"/>
      <c r="C191" s="1"/>
      <c r="D191" s="1"/>
      <c r="E191" s="1"/>
      <c r="F191" s="1"/>
      <c r="G191" s="1"/>
      <c r="H191" s="1"/>
      <c r="I191" s="1"/>
      <c r="J191" s="1"/>
      <c r="K191" s="1"/>
      <c r="L191" s="1"/>
      <c r="M191" s="1"/>
      <c r="N191" s="1"/>
    </row>
    <row r="192" spans="1:14" ht="15.75" customHeight="1">
      <c r="A192" s="47"/>
      <c r="B192" s="48"/>
      <c r="C192" s="1"/>
      <c r="D192" s="1"/>
      <c r="E192" s="1"/>
      <c r="F192" s="1"/>
      <c r="G192" s="1"/>
      <c r="H192" s="1"/>
      <c r="I192" s="1"/>
      <c r="J192" s="1"/>
      <c r="K192" s="1"/>
      <c r="L192" s="1"/>
      <c r="M192" s="1"/>
      <c r="N192" s="1"/>
    </row>
    <row r="193" spans="1:14" ht="15.75" customHeight="1">
      <c r="A193" s="47"/>
      <c r="B193" s="48"/>
      <c r="C193" s="1"/>
      <c r="D193" s="1"/>
      <c r="E193" s="1"/>
      <c r="F193" s="1"/>
      <c r="G193" s="1"/>
      <c r="H193" s="1"/>
      <c r="I193" s="1"/>
      <c r="J193" s="1"/>
      <c r="K193" s="1"/>
      <c r="L193" s="1"/>
      <c r="M193" s="1"/>
      <c r="N193" s="1"/>
    </row>
    <row r="194" spans="1:14" ht="15.75" customHeight="1">
      <c r="A194" s="47"/>
      <c r="B194" s="48"/>
      <c r="C194" s="1"/>
      <c r="D194" s="1"/>
      <c r="E194" s="1"/>
      <c r="F194" s="1"/>
      <c r="G194" s="1"/>
      <c r="H194" s="1"/>
      <c r="I194" s="1"/>
      <c r="J194" s="1"/>
      <c r="K194" s="1"/>
      <c r="L194" s="1"/>
      <c r="M194" s="1"/>
      <c r="N194" s="1"/>
    </row>
    <row r="195" spans="1:14" ht="15.75" customHeight="1">
      <c r="A195" s="47"/>
      <c r="B195" s="48"/>
      <c r="C195" s="1"/>
      <c r="D195" s="1"/>
      <c r="E195" s="1"/>
      <c r="F195" s="1"/>
      <c r="G195" s="1"/>
      <c r="H195" s="1"/>
      <c r="I195" s="1"/>
      <c r="J195" s="1"/>
      <c r="K195" s="1"/>
      <c r="L195" s="1"/>
      <c r="M195" s="1"/>
      <c r="N195" s="1"/>
    </row>
    <row r="196" spans="1:14" ht="15.75" customHeight="1">
      <c r="A196" s="47"/>
      <c r="B196" s="48"/>
      <c r="C196" s="1"/>
      <c r="D196" s="1"/>
      <c r="E196" s="1"/>
      <c r="F196" s="1"/>
      <c r="G196" s="1"/>
      <c r="H196" s="1"/>
      <c r="I196" s="1"/>
      <c r="J196" s="1"/>
      <c r="K196" s="1"/>
      <c r="L196" s="1"/>
      <c r="M196" s="1"/>
      <c r="N196" s="1"/>
    </row>
    <row r="197" spans="1:14" ht="15.75" customHeight="1">
      <c r="A197" s="47"/>
      <c r="B197" s="48"/>
      <c r="C197" s="1"/>
      <c r="D197" s="1"/>
      <c r="E197" s="1"/>
      <c r="F197" s="1"/>
      <c r="G197" s="1"/>
      <c r="H197" s="1"/>
      <c r="I197" s="1"/>
      <c r="J197" s="1"/>
      <c r="K197" s="1"/>
      <c r="L197" s="1"/>
      <c r="M197" s="1"/>
      <c r="N197" s="1"/>
    </row>
    <row r="198" spans="1:14" ht="15.75" customHeight="1">
      <c r="A198" s="47"/>
      <c r="B198" s="48"/>
      <c r="C198" s="1"/>
      <c r="D198" s="1"/>
      <c r="E198" s="1"/>
      <c r="F198" s="1"/>
      <c r="G198" s="1"/>
      <c r="H198" s="1"/>
      <c r="I198" s="1"/>
      <c r="J198" s="1"/>
      <c r="K198" s="1"/>
      <c r="L198" s="1"/>
      <c r="M198" s="1"/>
      <c r="N198" s="1"/>
    </row>
    <row r="199" spans="1:14" ht="15.75" customHeight="1">
      <c r="A199" s="47"/>
      <c r="B199" s="48"/>
      <c r="C199" s="1"/>
      <c r="D199" s="1"/>
      <c r="E199" s="1"/>
      <c r="F199" s="1"/>
      <c r="G199" s="1"/>
      <c r="H199" s="1"/>
      <c r="I199" s="1"/>
      <c r="J199" s="1"/>
      <c r="K199" s="1"/>
      <c r="L199" s="1"/>
      <c r="M199" s="1"/>
      <c r="N199" s="1"/>
    </row>
    <row r="200" spans="1:14" ht="15.75" customHeight="1">
      <c r="A200" s="47"/>
      <c r="B200" s="48"/>
      <c r="C200" s="1"/>
      <c r="D200" s="1"/>
      <c r="E200" s="1"/>
      <c r="F200" s="1"/>
      <c r="G200" s="1"/>
      <c r="H200" s="1"/>
      <c r="I200" s="1"/>
      <c r="J200" s="1"/>
      <c r="K200" s="1"/>
      <c r="L200" s="1"/>
      <c r="M200" s="1"/>
      <c r="N200" s="1"/>
    </row>
    <row r="201" spans="1:14" ht="15.75" customHeight="1">
      <c r="A201" s="47"/>
      <c r="B201" s="48"/>
      <c r="C201" s="1"/>
      <c r="D201" s="1"/>
      <c r="E201" s="1"/>
      <c r="F201" s="1"/>
      <c r="G201" s="1"/>
      <c r="H201" s="1"/>
      <c r="I201" s="1"/>
      <c r="J201" s="1"/>
      <c r="K201" s="1"/>
      <c r="L201" s="1"/>
      <c r="M201" s="1"/>
      <c r="N201" s="1"/>
    </row>
    <row r="202" spans="1:14" ht="15.75" customHeight="1">
      <c r="A202" s="47"/>
      <c r="B202" s="48"/>
      <c r="C202" s="1"/>
      <c r="D202" s="1"/>
      <c r="E202" s="1"/>
      <c r="F202" s="1"/>
      <c r="G202" s="1"/>
      <c r="H202" s="1"/>
      <c r="I202" s="1"/>
      <c r="J202" s="1"/>
      <c r="K202" s="1"/>
      <c r="L202" s="1"/>
      <c r="M202" s="1"/>
      <c r="N202" s="1"/>
    </row>
    <row r="203" spans="1:14" ht="15.75" customHeight="1">
      <c r="A203" s="47"/>
      <c r="B203" s="48"/>
      <c r="C203" s="1"/>
      <c r="D203" s="1"/>
      <c r="E203" s="1"/>
      <c r="F203" s="1"/>
      <c r="G203" s="1"/>
      <c r="H203" s="1"/>
      <c r="I203" s="1"/>
      <c r="J203" s="1"/>
      <c r="K203" s="1"/>
      <c r="L203" s="1"/>
      <c r="M203" s="1"/>
      <c r="N203" s="1"/>
    </row>
    <row r="204" spans="1:14" ht="15.75" customHeight="1">
      <c r="A204" s="47"/>
      <c r="B204" s="48"/>
      <c r="C204" s="1"/>
      <c r="D204" s="1"/>
      <c r="E204" s="1"/>
      <c r="F204" s="1"/>
      <c r="G204" s="1"/>
      <c r="H204" s="1"/>
      <c r="I204" s="1"/>
      <c r="J204" s="1"/>
      <c r="K204" s="1"/>
      <c r="L204" s="1"/>
      <c r="M204" s="1"/>
      <c r="N204" s="1"/>
    </row>
    <row r="205" spans="1:14" ht="15.75" customHeight="1">
      <c r="A205" s="47"/>
      <c r="B205" s="48"/>
      <c r="C205" s="1"/>
      <c r="D205" s="1"/>
      <c r="E205" s="1"/>
      <c r="F205" s="1"/>
      <c r="G205" s="1"/>
      <c r="H205" s="1"/>
      <c r="I205" s="1"/>
      <c r="J205" s="1"/>
      <c r="K205" s="1"/>
      <c r="L205" s="1"/>
      <c r="M205" s="1"/>
      <c r="N205" s="1"/>
    </row>
    <row r="206" spans="1:14" ht="15.75" customHeight="1">
      <c r="A206" s="47"/>
      <c r="B206" s="48"/>
      <c r="C206" s="1"/>
      <c r="D206" s="1"/>
      <c r="E206" s="1"/>
      <c r="F206" s="1"/>
      <c r="G206" s="1"/>
      <c r="H206" s="1"/>
      <c r="I206" s="1"/>
      <c r="J206" s="1"/>
      <c r="K206" s="1"/>
      <c r="L206" s="1"/>
      <c r="M206" s="1"/>
      <c r="N206" s="1"/>
    </row>
    <row r="207" spans="1:14" ht="15.75" customHeight="1">
      <c r="A207" s="47"/>
      <c r="B207" s="48"/>
      <c r="C207" s="1"/>
      <c r="D207" s="1"/>
      <c r="E207" s="1"/>
      <c r="F207" s="1"/>
      <c r="G207" s="1"/>
      <c r="H207" s="1"/>
      <c r="I207" s="1"/>
      <c r="J207" s="1"/>
      <c r="K207" s="1"/>
      <c r="L207" s="1"/>
      <c r="M207" s="1"/>
      <c r="N207" s="1"/>
    </row>
    <row r="208" spans="1:14" ht="15.75" customHeight="1">
      <c r="A208" s="47"/>
      <c r="B208" s="48"/>
      <c r="C208" s="1"/>
      <c r="D208" s="1"/>
      <c r="E208" s="1"/>
      <c r="F208" s="1"/>
      <c r="G208" s="1"/>
      <c r="H208" s="1"/>
      <c r="I208" s="1"/>
      <c r="J208" s="1"/>
      <c r="K208" s="1"/>
      <c r="L208" s="1"/>
      <c r="M208" s="1"/>
      <c r="N208" s="1"/>
    </row>
    <row r="209" spans="1:14" ht="15.75" customHeight="1">
      <c r="A209" s="47"/>
      <c r="B209" s="48"/>
      <c r="C209" s="1"/>
      <c r="D209" s="1"/>
      <c r="E209" s="1"/>
      <c r="F209" s="1"/>
      <c r="G209" s="1"/>
      <c r="H209" s="1"/>
      <c r="I209" s="1"/>
      <c r="J209" s="1"/>
      <c r="K209" s="1"/>
      <c r="L209" s="1"/>
      <c r="M209" s="1"/>
      <c r="N209" s="1"/>
    </row>
    <row r="210" spans="1:14" ht="15.75" customHeight="1">
      <c r="A210" s="47"/>
      <c r="B210" s="48"/>
      <c r="C210" s="1"/>
      <c r="D210" s="1"/>
      <c r="E210" s="1"/>
      <c r="F210" s="1"/>
      <c r="G210" s="1"/>
      <c r="H210" s="1"/>
      <c r="I210" s="1"/>
      <c r="J210" s="1"/>
      <c r="K210" s="1"/>
      <c r="L210" s="1"/>
      <c r="M210" s="1"/>
      <c r="N210" s="1"/>
    </row>
    <row r="211" spans="1:14" ht="15.75" customHeight="1">
      <c r="A211" s="47"/>
      <c r="B211" s="48"/>
      <c r="C211" s="1"/>
      <c r="D211" s="1"/>
      <c r="E211" s="1"/>
      <c r="F211" s="1"/>
      <c r="G211" s="1"/>
      <c r="H211" s="1"/>
      <c r="I211" s="1"/>
      <c r="J211" s="1"/>
      <c r="K211" s="1"/>
      <c r="L211" s="1"/>
      <c r="M211" s="1"/>
      <c r="N211" s="1"/>
    </row>
    <row r="212" spans="1:14" ht="15.75" customHeight="1">
      <c r="A212" s="47"/>
      <c r="B212" s="48"/>
      <c r="C212" s="1"/>
      <c r="D212" s="1"/>
      <c r="E212" s="1"/>
      <c r="F212" s="1"/>
      <c r="G212" s="1"/>
      <c r="H212" s="1"/>
      <c r="I212" s="1"/>
      <c r="J212" s="1"/>
      <c r="K212" s="1"/>
      <c r="L212" s="1"/>
      <c r="M212" s="1"/>
      <c r="N212" s="1"/>
    </row>
    <row r="213" spans="1:14" ht="15.75" customHeight="1">
      <c r="A213" s="47"/>
      <c r="B213" s="48"/>
      <c r="C213" s="1"/>
      <c r="D213" s="1"/>
      <c r="E213" s="1"/>
      <c r="F213" s="1"/>
      <c r="G213" s="1"/>
      <c r="H213" s="1"/>
      <c r="I213" s="1"/>
      <c r="J213" s="1"/>
      <c r="K213" s="1"/>
      <c r="L213" s="1"/>
      <c r="M213" s="1"/>
      <c r="N213" s="1"/>
    </row>
    <row r="214" spans="1:14" ht="15.75" customHeight="1">
      <c r="A214" s="47"/>
      <c r="B214" s="48"/>
      <c r="C214" s="1"/>
      <c r="D214" s="1"/>
      <c r="E214" s="1"/>
      <c r="F214" s="1"/>
      <c r="G214" s="1"/>
      <c r="H214" s="1"/>
      <c r="I214" s="1"/>
      <c r="J214" s="1"/>
      <c r="K214" s="1"/>
      <c r="L214" s="1"/>
      <c r="M214" s="1"/>
      <c r="N214" s="1"/>
    </row>
    <row r="215" spans="1:14" ht="15.75" customHeight="1">
      <c r="A215" s="47"/>
      <c r="B215" s="48"/>
      <c r="C215" s="1"/>
      <c r="D215" s="1"/>
      <c r="E215" s="1"/>
      <c r="F215" s="1"/>
      <c r="G215" s="1"/>
      <c r="H215" s="1"/>
      <c r="I215" s="1"/>
      <c r="J215" s="1"/>
      <c r="K215" s="1"/>
      <c r="L215" s="1"/>
      <c r="M215" s="1"/>
      <c r="N215" s="1"/>
    </row>
    <row r="216" spans="1:14" ht="15.75" customHeight="1">
      <c r="A216" s="47"/>
      <c r="B216" s="48"/>
      <c r="C216" s="1"/>
      <c r="D216" s="1"/>
      <c r="E216" s="1"/>
      <c r="F216" s="1"/>
      <c r="G216" s="1"/>
      <c r="H216" s="1"/>
      <c r="I216" s="1"/>
      <c r="J216" s="1"/>
      <c r="K216" s="1"/>
      <c r="L216" s="1"/>
      <c r="M216" s="1"/>
      <c r="N216" s="1"/>
    </row>
    <row r="217" spans="1:14" ht="15.75" customHeight="1">
      <c r="A217" s="47"/>
      <c r="B217" s="48"/>
      <c r="C217" s="1"/>
      <c r="D217" s="1"/>
      <c r="E217" s="1"/>
      <c r="F217" s="1"/>
      <c r="G217" s="1"/>
      <c r="H217" s="1"/>
      <c r="I217" s="1"/>
      <c r="J217" s="1"/>
      <c r="K217" s="1"/>
      <c r="L217" s="1"/>
      <c r="M217" s="1"/>
      <c r="N217" s="1"/>
    </row>
    <row r="218" spans="1:14" ht="15.75" customHeight="1">
      <c r="A218" s="47"/>
      <c r="B218" s="48"/>
      <c r="C218" s="1"/>
      <c r="D218" s="1"/>
      <c r="E218" s="1"/>
      <c r="F218" s="1"/>
      <c r="G218" s="1"/>
      <c r="H218" s="1"/>
      <c r="I218" s="1"/>
      <c r="J218" s="1"/>
      <c r="K218" s="1"/>
      <c r="L218" s="1"/>
      <c r="M218" s="1"/>
      <c r="N218" s="1"/>
    </row>
    <row r="219" spans="1:14" ht="15.75" customHeight="1">
      <c r="A219" s="47"/>
      <c r="B219" s="48"/>
      <c r="C219" s="1"/>
      <c r="D219" s="1"/>
      <c r="E219" s="1"/>
      <c r="F219" s="1"/>
      <c r="G219" s="1"/>
      <c r="H219" s="1"/>
      <c r="I219" s="1"/>
      <c r="J219" s="1"/>
      <c r="K219" s="1"/>
      <c r="L219" s="1"/>
      <c r="M219" s="1"/>
      <c r="N219" s="1"/>
    </row>
    <row r="220" spans="1:14" ht="15.75" customHeight="1">
      <c r="A220" s="47"/>
      <c r="B220" s="48"/>
      <c r="C220" s="1"/>
      <c r="D220" s="1"/>
      <c r="E220" s="1"/>
      <c r="F220" s="1"/>
      <c r="G220" s="1"/>
      <c r="H220" s="1"/>
      <c r="I220" s="1"/>
      <c r="J220" s="1"/>
      <c r="K220" s="1"/>
      <c r="L220" s="1"/>
      <c r="M220" s="1"/>
      <c r="N220" s="1"/>
    </row>
    <row r="221" spans="1:14" ht="15.75" customHeight="1"/>
    <row r="222" spans="1:14" ht="15.75" customHeight="1"/>
    <row r="223" spans="1:14" ht="15.75" customHeight="1"/>
    <row r="224" spans="1: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L10"/>
    <mergeCell ref="A11:L11"/>
    <mergeCell ref="A18:L18"/>
    <mergeCell ref="A2:L2"/>
    <mergeCell ref="A4:L4"/>
    <mergeCell ref="A5:L5"/>
    <mergeCell ref="A6:L6"/>
    <mergeCell ref="A7:L7"/>
    <mergeCell ref="A8:L8"/>
    <mergeCell ref="A9:L9"/>
  </mergeCells>
  <hyperlinks>
    <hyperlink ref="G14" r:id="rId1" xr:uid="{00000000-0004-0000-0300-000000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W1000"/>
  <sheetViews>
    <sheetView workbookViewId="0"/>
  </sheetViews>
  <sheetFormatPr defaultColWidth="14.3984375" defaultRowHeight="15" customHeight="1"/>
  <cols>
    <col min="1" max="1" width="24.86328125" customWidth="1"/>
    <col min="2" max="2" width="15.3984375" customWidth="1"/>
    <col min="3" max="3" width="8.265625" customWidth="1"/>
    <col min="4" max="4" width="17.3984375" customWidth="1"/>
    <col min="5" max="5" width="12" customWidth="1"/>
    <col min="6" max="6" width="20.3984375" customWidth="1"/>
    <col min="7" max="7" width="13.73046875" customWidth="1"/>
    <col min="8" max="9" width="7.86328125" customWidth="1"/>
    <col min="10" max="10" width="8.86328125" customWidth="1"/>
    <col min="11" max="11" width="10.73046875" customWidth="1"/>
    <col min="12" max="12" width="23.265625" customWidth="1"/>
    <col min="13" max="23" width="8" customWidth="1"/>
  </cols>
  <sheetData>
    <row r="1" spans="1:23" ht="14.25">
      <c r="A1" s="47"/>
      <c r="B1" s="48"/>
      <c r="C1" s="1"/>
      <c r="D1" s="1"/>
      <c r="E1" s="1"/>
      <c r="F1" s="1"/>
      <c r="G1" s="1"/>
      <c r="H1" s="1"/>
      <c r="I1" s="1"/>
      <c r="J1" s="1"/>
      <c r="K1" s="1"/>
    </row>
    <row r="2" spans="1:23" ht="15.75" customHeight="1">
      <c r="A2" s="283" t="s">
        <v>769</v>
      </c>
      <c r="B2" s="276"/>
      <c r="C2" s="276"/>
      <c r="D2" s="276"/>
      <c r="E2" s="276"/>
      <c r="F2" s="276"/>
      <c r="G2" s="276"/>
      <c r="H2" s="276"/>
      <c r="I2" s="276"/>
      <c r="J2" s="276"/>
      <c r="K2" s="277"/>
      <c r="L2" s="50"/>
      <c r="M2" s="50"/>
      <c r="N2" s="50"/>
      <c r="O2" s="50"/>
      <c r="P2" s="50"/>
      <c r="Q2" s="50"/>
      <c r="R2" s="50"/>
      <c r="S2" s="50"/>
      <c r="T2" s="50"/>
      <c r="U2" s="50"/>
      <c r="V2" s="50"/>
      <c r="W2" s="50"/>
    </row>
    <row r="3" spans="1:23" ht="15.75" customHeight="1">
      <c r="A3" s="123"/>
      <c r="B3" s="123"/>
      <c r="C3" s="123"/>
      <c r="D3" s="123"/>
      <c r="E3" s="123"/>
      <c r="F3" s="123"/>
      <c r="G3" s="123"/>
      <c r="H3" s="123"/>
      <c r="I3" s="123"/>
      <c r="J3" s="123"/>
      <c r="K3" s="123"/>
      <c r="L3" s="50"/>
      <c r="M3" s="50"/>
      <c r="N3" s="50"/>
      <c r="O3" s="50"/>
      <c r="P3" s="50"/>
      <c r="Q3" s="50"/>
      <c r="R3" s="50"/>
      <c r="S3" s="50"/>
      <c r="T3" s="50"/>
      <c r="U3" s="50"/>
      <c r="V3" s="50"/>
      <c r="W3" s="50"/>
    </row>
    <row r="4" spans="1:23" ht="28.5" customHeight="1">
      <c r="A4" s="278" t="s">
        <v>770</v>
      </c>
      <c r="B4" s="276"/>
      <c r="C4" s="276"/>
      <c r="D4" s="276"/>
      <c r="E4" s="276"/>
      <c r="F4" s="276"/>
      <c r="G4" s="276"/>
      <c r="H4" s="276"/>
      <c r="I4" s="276"/>
      <c r="J4" s="276"/>
      <c r="K4" s="277"/>
      <c r="L4" s="50"/>
      <c r="M4" s="50"/>
      <c r="N4" s="50"/>
      <c r="O4" s="50"/>
      <c r="P4" s="50"/>
      <c r="Q4" s="50"/>
      <c r="R4" s="50"/>
      <c r="S4" s="50"/>
      <c r="T4" s="50"/>
      <c r="U4" s="50"/>
      <c r="V4" s="50"/>
      <c r="W4" s="50"/>
    </row>
    <row r="5" spans="1:23" ht="23.25" customHeight="1">
      <c r="A5" s="275" t="s">
        <v>771</v>
      </c>
      <c r="B5" s="276"/>
      <c r="C5" s="276"/>
      <c r="D5" s="276"/>
      <c r="E5" s="276"/>
      <c r="F5" s="276"/>
      <c r="G5" s="276"/>
      <c r="H5" s="276"/>
      <c r="I5" s="276"/>
      <c r="J5" s="276"/>
      <c r="K5" s="277"/>
      <c r="L5" s="50"/>
      <c r="M5" s="50"/>
      <c r="N5" s="50"/>
      <c r="O5" s="50"/>
      <c r="P5" s="50"/>
      <c r="Q5" s="50"/>
      <c r="R5" s="50"/>
      <c r="S5" s="50"/>
      <c r="T5" s="50"/>
      <c r="U5" s="50"/>
      <c r="V5" s="50"/>
      <c r="W5" s="50"/>
    </row>
    <row r="6" spans="1:23" ht="14.25">
      <c r="A6" s="275" t="s">
        <v>772</v>
      </c>
      <c r="B6" s="276"/>
      <c r="C6" s="276"/>
      <c r="D6" s="276"/>
      <c r="E6" s="276"/>
      <c r="F6" s="276"/>
      <c r="G6" s="276"/>
      <c r="H6" s="276"/>
      <c r="I6" s="276"/>
      <c r="J6" s="276"/>
      <c r="K6" s="277"/>
      <c r="L6" s="50"/>
      <c r="M6" s="50"/>
      <c r="N6" s="50"/>
      <c r="O6" s="50"/>
      <c r="P6" s="50"/>
      <c r="Q6" s="50"/>
      <c r="R6" s="50"/>
      <c r="S6" s="50"/>
      <c r="T6" s="50"/>
      <c r="U6" s="50"/>
      <c r="V6" s="50"/>
      <c r="W6" s="50"/>
    </row>
    <row r="7" spans="1:23" ht="14.25">
      <c r="A7" s="275" t="s">
        <v>773</v>
      </c>
      <c r="B7" s="276"/>
      <c r="C7" s="276"/>
      <c r="D7" s="276"/>
      <c r="E7" s="276"/>
      <c r="F7" s="276"/>
      <c r="G7" s="276"/>
      <c r="H7" s="276"/>
      <c r="I7" s="276"/>
      <c r="J7" s="276"/>
      <c r="K7" s="277"/>
      <c r="L7" s="50"/>
      <c r="M7" s="50"/>
      <c r="N7" s="50"/>
      <c r="O7" s="50"/>
      <c r="P7" s="50"/>
      <c r="Q7" s="50"/>
      <c r="R7" s="50"/>
      <c r="S7" s="50"/>
      <c r="T7" s="50"/>
      <c r="U7" s="50"/>
      <c r="V7" s="50"/>
      <c r="W7" s="50"/>
    </row>
    <row r="8" spans="1:23" ht="14.25">
      <c r="A8" s="275" t="s">
        <v>774</v>
      </c>
      <c r="B8" s="276"/>
      <c r="C8" s="276"/>
      <c r="D8" s="276"/>
      <c r="E8" s="276"/>
      <c r="F8" s="276"/>
      <c r="G8" s="276"/>
      <c r="H8" s="276"/>
      <c r="I8" s="276"/>
      <c r="J8" s="276"/>
      <c r="K8" s="277"/>
      <c r="L8" s="50"/>
      <c r="M8" s="50"/>
      <c r="N8" s="50"/>
      <c r="O8" s="50"/>
      <c r="P8" s="50"/>
      <c r="Q8" s="50"/>
      <c r="R8" s="50"/>
      <c r="S8" s="50"/>
      <c r="T8" s="50"/>
      <c r="U8" s="50"/>
      <c r="V8" s="50"/>
      <c r="W8" s="50"/>
    </row>
    <row r="9" spans="1:23" ht="14.25">
      <c r="A9" s="287" t="s">
        <v>775</v>
      </c>
      <c r="B9" s="276"/>
      <c r="C9" s="276"/>
      <c r="D9" s="276"/>
      <c r="E9" s="276"/>
      <c r="F9" s="276"/>
      <c r="G9" s="276"/>
      <c r="H9" s="276"/>
      <c r="I9" s="276"/>
      <c r="J9" s="276"/>
      <c r="K9" s="277"/>
      <c r="L9" s="50"/>
      <c r="M9" s="50"/>
      <c r="N9" s="50"/>
      <c r="O9" s="50"/>
      <c r="P9" s="50"/>
      <c r="Q9" s="50"/>
      <c r="R9" s="50"/>
      <c r="S9" s="50"/>
      <c r="T9" s="50"/>
      <c r="U9" s="50"/>
      <c r="V9" s="50"/>
      <c r="W9" s="50"/>
    </row>
    <row r="10" spans="1:23" ht="27" customHeight="1">
      <c r="A10" s="275" t="s">
        <v>776</v>
      </c>
      <c r="B10" s="276"/>
      <c r="C10" s="276"/>
      <c r="D10" s="276"/>
      <c r="E10" s="276"/>
      <c r="F10" s="276"/>
      <c r="G10" s="276"/>
      <c r="H10" s="276"/>
      <c r="I10" s="276"/>
      <c r="J10" s="276"/>
      <c r="K10" s="277"/>
      <c r="L10" s="50"/>
      <c r="M10" s="50"/>
      <c r="N10" s="50"/>
      <c r="O10" s="50"/>
      <c r="P10" s="50"/>
      <c r="Q10" s="50"/>
      <c r="R10" s="50"/>
      <c r="S10" s="50"/>
      <c r="T10" s="50"/>
      <c r="U10" s="50"/>
      <c r="V10" s="50"/>
      <c r="W10" s="50"/>
    </row>
    <row r="11" spans="1:23" ht="14.25">
      <c r="A11" s="275" t="s">
        <v>777</v>
      </c>
      <c r="B11" s="276"/>
      <c r="C11" s="276"/>
      <c r="D11" s="276"/>
      <c r="E11" s="276"/>
      <c r="F11" s="276"/>
      <c r="G11" s="276"/>
      <c r="H11" s="276"/>
      <c r="I11" s="276"/>
      <c r="J11" s="276"/>
      <c r="K11" s="277"/>
      <c r="L11" s="50"/>
      <c r="M11" s="50"/>
      <c r="N11" s="50"/>
      <c r="O11" s="50"/>
      <c r="P11" s="50"/>
      <c r="Q11" s="50"/>
      <c r="R11" s="50"/>
      <c r="S11" s="50"/>
      <c r="T11" s="50"/>
      <c r="U11" s="50"/>
      <c r="V11" s="50"/>
      <c r="W11" s="50"/>
    </row>
    <row r="12" spans="1:23" ht="14.25">
      <c r="A12" s="275" t="s">
        <v>778</v>
      </c>
      <c r="B12" s="276"/>
      <c r="C12" s="276"/>
      <c r="D12" s="276"/>
      <c r="E12" s="276"/>
      <c r="F12" s="276"/>
      <c r="G12" s="276"/>
      <c r="H12" s="276"/>
      <c r="I12" s="276"/>
      <c r="J12" s="276"/>
      <c r="K12" s="277"/>
      <c r="L12" s="50"/>
      <c r="M12" s="50"/>
      <c r="N12" s="50"/>
      <c r="O12" s="50"/>
      <c r="P12" s="50"/>
      <c r="Q12" s="50"/>
      <c r="R12" s="50"/>
      <c r="S12" s="50"/>
      <c r="T12" s="50"/>
      <c r="U12" s="50"/>
      <c r="V12" s="50"/>
      <c r="W12" s="50"/>
    </row>
    <row r="13" spans="1:23" ht="30" customHeight="1">
      <c r="A13" s="278" t="s">
        <v>779</v>
      </c>
      <c r="B13" s="276"/>
      <c r="C13" s="276"/>
      <c r="D13" s="276"/>
      <c r="E13" s="276"/>
      <c r="F13" s="276"/>
      <c r="G13" s="276"/>
      <c r="H13" s="276"/>
      <c r="I13" s="276"/>
      <c r="J13" s="276"/>
      <c r="K13" s="277"/>
      <c r="L13" s="50"/>
      <c r="M13" s="50"/>
      <c r="N13" s="50"/>
      <c r="O13" s="50"/>
      <c r="P13" s="50"/>
      <c r="Q13" s="50"/>
      <c r="R13" s="50"/>
      <c r="S13" s="50"/>
      <c r="T13" s="50"/>
      <c r="U13" s="50"/>
      <c r="V13" s="50"/>
      <c r="W13" s="50"/>
    </row>
    <row r="14" spans="1:23" ht="14.25">
      <c r="A14" s="47"/>
      <c r="B14" s="48"/>
      <c r="C14" s="1"/>
      <c r="D14" s="1"/>
      <c r="E14" s="1"/>
      <c r="F14" s="1"/>
      <c r="G14" s="1"/>
      <c r="H14" s="1"/>
      <c r="I14" s="1"/>
      <c r="J14" s="1"/>
      <c r="K14" s="1"/>
    </row>
    <row r="15" spans="1:23" ht="63.75" customHeight="1">
      <c r="A15" s="113" t="s">
        <v>780</v>
      </c>
      <c r="B15" s="57" t="s">
        <v>781</v>
      </c>
      <c r="C15" s="57" t="s">
        <v>7</v>
      </c>
      <c r="D15" s="57" t="s">
        <v>782</v>
      </c>
      <c r="E15" s="113" t="s">
        <v>783</v>
      </c>
      <c r="F15" s="57" t="s">
        <v>784</v>
      </c>
      <c r="G15" s="56" t="s">
        <v>785</v>
      </c>
      <c r="H15" s="56" t="s">
        <v>156</v>
      </c>
      <c r="I15" s="56" t="s">
        <v>157</v>
      </c>
      <c r="J15" s="55" t="s">
        <v>158</v>
      </c>
      <c r="K15" s="113" t="s">
        <v>162</v>
      </c>
      <c r="L15" s="60" t="s">
        <v>163</v>
      </c>
    </row>
    <row r="16" spans="1:23" ht="14.25">
      <c r="A16" s="95" t="s">
        <v>786</v>
      </c>
      <c r="B16" s="63" t="s">
        <v>787</v>
      </c>
      <c r="C16" s="124" t="s">
        <v>51</v>
      </c>
      <c r="D16" s="95" t="s">
        <v>788</v>
      </c>
      <c r="E16" s="91" t="s">
        <v>789</v>
      </c>
      <c r="F16" s="95" t="s">
        <v>790</v>
      </c>
      <c r="G16" s="95">
        <v>2</v>
      </c>
      <c r="H16" s="95">
        <v>1</v>
      </c>
      <c r="I16" s="95">
        <v>3</v>
      </c>
      <c r="J16" s="95">
        <v>50</v>
      </c>
      <c r="K16" s="95">
        <v>25</v>
      </c>
      <c r="L16" s="95" t="s">
        <v>50</v>
      </c>
    </row>
    <row r="17" spans="1:12" ht="14.25">
      <c r="A17" s="95" t="s">
        <v>786</v>
      </c>
      <c r="B17" s="63" t="s">
        <v>787</v>
      </c>
      <c r="C17" s="124" t="s">
        <v>51</v>
      </c>
      <c r="D17" s="95" t="s">
        <v>791</v>
      </c>
      <c r="E17" s="91" t="s">
        <v>792</v>
      </c>
      <c r="F17" s="95" t="s">
        <v>790</v>
      </c>
      <c r="G17" s="95">
        <v>2</v>
      </c>
      <c r="H17" s="95">
        <v>1</v>
      </c>
      <c r="I17" s="95">
        <v>3</v>
      </c>
      <c r="J17" s="95">
        <v>50</v>
      </c>
      <c r="K17" s="95">
        <v>25</v>
      </c>
      <c r="L17" s="95" t="s">
        <v>50</v>
      </c>
    </row>
    <row r="18" spans="1:12" ht="14.25">
      <c r="A18" s="95" t="s">
        <v>786</v>
      </c>
      <c r="B18" s="63" t="s">
        <v>787</v>
      </c>
      <c r="C18" s="124" t="s">
        <v>51</v>
      </c>
      <c r="D18" s="95" t="s">
        <v>793</v>
      </c>
      <c r="E18" s="91" t="s">
        <v>794</v>
      </c>
      <c r="F18" s="95" t="s">
        <v>790</v>
      </c>
      <c r="G18" s="95">
        <v>2</v>
      </c>
      <c r="H18" s="95">
        <v>1</v>
      </c>
      <c r="I18" s="95">
        <v>3</v>
      </c>
      <c r="J18" s="95">
        <v>50</v>
      </c>
      <c r="K18" s="95">
        <v>25</v>
      </c>
      <c r="L18" s="95" t="s">
        <v>50</v>
      </c>
    </row>
    <row r="19" spans="1:12" ht="14.25">
      <c r="A19" s="95" t="s">
        <v>786</v>
      </c>
      <c r="B19" s="63" t="s">
        <v>787</v>
      </c>
      <c r="C19" s="124" t="s">
        <v>51</v>
      </c>
      <c r="D19" s="95" t="s">
        <v>795</v>
      </c>
      <c r="E19" s="91" t="s">
        <v>796</v>
      </c>
      <c r="F19" s="95" t="s">
        <v>790</v>
      </c>
      <c r="G19" s="95">
        <v>2</v>
      </c>
      <c r="H19" s="95">
        <v>1</v>
      </c>
      <c r="I19" s="95">
        <v>3</v>
      </c>
      <c r="J19" s="95">
        <v>50</v>
      </c>
      <c r="K19" s="95">
        <v>25</v>
      </c>
      <c r="L19" s="95" t="s">
        <v>50</v>
      </c>
    </row>
    <row r="20" spans="1:12" ht="14.25">
      <c r="A20" s="95" t="s">
        <v>786</v>
      </c>
      <c r="B20" s="63" t="s">
        <v>787</v>
      </c>
      <c r="C20" s="124" t="s">
        <v>51</v>
      </c>
      <c r="D20" s="95" t="s">
        <v>797</v>
      </c>
      <c r="E20" s="91" t="s">
        <v>798</v>
      </c>
      <c r="F20" s="95" t="s">
        <v>790</v>
      </c>
      <c r="G20" s="95">
        <v>2</v>
      </c>
      <c r="H20" s="95">
        <v>1</v>
      </c>
      <c r="I20" s="95">
        <v>3</v>
      </c>
      <c r="J20" s="95">
        <v>50</v>
      </c>
      <c r="K20" s="95">
        <v>25</v>
      </c>
      <c r="L20" s="95" t="s">
        <v>50</v>
      </c>
    </row>
    <row r="21" spans="1:12" ht="15.75" customHeight="1">
      <c r="A21" s="95" t="s">
        <v>786</v>
      </c>
      <c r="B21" s="63" t="s">
        <v>787</v>
      </c>
      <c r="C21" s="124" t="s">
        <v>51</v>
      </c>
      <c r="D21" s="95" t="s">
        <v>788</v>
      </c>
      <c r="E21" s="91" t="s">
        <v>789</v>
      </c>
      <c r="F21" s="95" t="s">
        <v>790</v>
      </c>
      <c r="G21" s="95">
        <v>2</v>
      </c>
      <c r="H21" s="95">
        <v>1</v>
      </c>
      <c r="I21" s="95">
        <v>3</v>
      </c>
      <c r="J21" s="95">
        <v>50</v>
      </c>
      <c r="K21" s="95">
        <v>25</v>
      </c>
      <c r="L21" s="95" t="s">
        <v>50</v>
      </c>
    </row>
    <row r="22" spans="1:12" ht="15.75" customHeight="1">
      <c r="A22" s="95" t="s">
        <v>786</v>
      </c>
      <c r="B22" s="63" t="s">
        <v>787</v>
      </c>
      <c r="C22" s="124" t="s">
        <v>51</v>
      </c>
      <c r="D22" s="95" t="s">
        <v>799</v>
      </c>
      <c r="E22" s="91" t="s">
        <v>800</v>
      </c>
      <c r="F22" s="95" t="s">
        <v>790</v>
      </c>
      <c r="G22" s="95">
        <v>2</v>
      </c>
      <c r="H22" s="95">
        <v>1</v>
      </c>
      <c r="I22" s="95">
        <v>3</v>
      </c>
      <c r="J22" s="95">
        <v>50</v>
      </c>
      <c r="K22" s="95">
        <v>25</v>
      </c>
      <c r="L22" s="95" t="s">
        <v>50</v>
      </c>
    </row>
    <row r="23" spans="1:12" ht="15.75" customHeight="1">
      <c r="A23" s="95" t="s">
        <v>786</v>
      </c>
      <c r="B23" s="63" t="s">
        <v>787</v>
      </c>
      <c r="C23" s="124" t="s">
        <v>51</v>
      </c>
      <c r="D23" s="95" t="s">
        <v>801</v>
      </c>
      <c r="E23" s="91" t="s">
        <v>802</v>
      </c>
      <c r="F23" s="95" t="s">
        <v>790</v>
      </c>
      <c r="G23" s="95">
        <v>2</v>
      </c>
      <c r="H23" s="95">
        <v>1</v>
      </c>
      <c r="I23" s="95">
        <v>3</v>
      </c>
      <c r="J23" s="95">
        <v>50</v>
      </c>
      <c r="K23" s="95">
        <v>25</v>
      </c>
      <c r="L23" s="95" t="s">
        <v>50</v>
      </c>
    </row>
    <row r="24" spans="1:12" ht="15.75" customHeight="1">
      <c r="A24" s="95" t="s">
        <v>786</v>
      </c>
      <c r="B24" s="63" t="s">
        <v>787</v>
      </c>
      <c r="C24" s="124" t="s">
        <v>51</v>
      </c>
      <c r="D24" s="95" t="s">
        <v>803</v>
      </c>
      <c r="E24" s="91" t="s">
        <v>804</v>
      </c>
      <c r="F24" s="95" t="s">
        <v>790</v>
      </c>
      <c r="G24" s="95">
        <v>2</v>
      </c>
      <c r="H24" s="95">
        <v>1</v>
      </c>
      <c r="I24" s="95">
        <v>3</v>
      </c>
      <c r="J24" s="95">
        <v>50</v>
      </c>
      <c r="K24" s="95">
        <v>25</v>
      </c>
      <c r="L24" s="95" t="s">
        <v>50</v>
      </c>
    </row>
    <row r="25" spans="1:12" ht="15.75" customHeight="1">
      <c r="A25" s="95" t="s">
        <v>805</v>
      </c>
      <c r="B25" s="63" t="s">
        <v>806</v>
      </c>
      <c r="C25" s="124" t="s">
        <v>51</v>
      </c>
      <c r="D25" s="95" t="s">
        <v>807</v>
      </c>
      <c r="E25" s="91" t="s">
        <v>808</v>
      </c>
      <c r="F25" s="95" t="s">
        <v>790</v>
      </c>
      <c r="G25" s="95">
        <v>2</v>
      </c>
      <c r="H25" s="95">
        <v>1</v>
      </c>
      <c r="I25" s="95">
        <v>2</v>
      </c>
      <c r="J25" s="95">
        <v>50</v>
      </c>
      <c r="K25" s="95">
        <v>25</v>
      </c>
      <c r="L25" s="95" t="s">
        <v>50</v>
      </c>
    </row>
    <row r="26" spans="1:12" ht="15.75" customHeight="1">
      <c r="A26" s="95" t="s">
        <v>805</v>
      </c>
      <c r="B26" s="63" t="s">
        <v>806</v>
      </c>
      <c r="C26" s="124" t="s">
        <v>51</v>
      </c>
      <c r="D26" s="95" t="s">
        <v>809</v>
      </c>
      <c r="E26" s="91" t="s">
        <v>810</v>
      </c>
      <c r="F26" s="95" t="s">
        <v>790</v>
      </c>
      <c r="G26" s="95">
        <v>2</v>
      </c>
      <c r="H26" s="95">
        <v>1</v>
      </c>
      <c r="I26" s="95">
        <v>2</v>
      </c>
      <c r="J26" s="95">
        <v>50</v>
      </c>
      <c r="K26" s="95">
        <v>25</v>
      </c>
      <c r="L26" s="95" t="s">
        <v>50</v>
      </c>
    </row>
    <row r="27" spans="1:12" ht="15.75" customHeight="1">
      <c r="A27" s="95" t="s">
        <v>805</v>
      </c>
      <c r="B27" s="63" t="s">
        <v>806</v>
      </c>
      <c r="C27" s="124" t="s">
        <v>51</v>
      </c>
      <c r="D27" s="95" t="s">
        <v>811</v>
      </c>
      <c r="E27" s="91" t="s">
        <v>812</v>
      </c>
      <c r="F27" s="95" t="s">
        <v>790</v>
      </c>
      <c r="G27" s="95">
        <v>2</v>
      </c>
      <c r="H27" s="95">
        <v>1</v>
      </c>
      <c r="I27" s="95">
        <v>2</v>
      </c>
      <c r="J27" s="95">
        <v>50</v>
      </c>
      <c r="K27" s="95">
        <v>25</v>
      </c>
      <c r="L27" s="95" t="s">
        <v>50</v>
      </c>
    </row>
    <row r="28" spans="1:12" ht="15.75" customHeight="1">
      <c r="A28" s="95" t="s">
        <v>805</v>
      </c>
      <c r="B28" s="63" t="s">
        <v>806</v>
      </c>
      <c r="C28" s="124" t="s">
        <v>51</v>
      </c>
      <c r="D28" s="95" t="s">
        <v>813</v>
      </c>
      <c r="E28" s="91" t="s">
        <v>814</v>
      </c>
      <c r="F28" s="95" t="s">
        <v>790</v>
      </c>
      <c r="G28" s="95">
        <v>2</v>
      </c>
      <c r="H28" s="95">
        <v>1</v>
      </c>
      <c r="I28" s="95">
        <v>2</v>
      </c>
      <c r="J28" s="95">
        <v>50</v>
      </c>
      <c r="K28" s="95">
        <v>25</v>
      </c>
      <c r="L28" s="95" t="s">
        <v>50</v>
      </c>
    </row>
    <row r="29" spans="1:12" ht="15.75" customHeight="1">
      <c r="A29" s="95" t="s">
        <v>805</v>
      </c>
      <c r="B29" s="63" t="s">
        <v>806</v>
      </c>
      <c r="C29" s="124" t="s">
        <v>51</v>
      </c>
      <c r="D29" s="95" t="s">
        <v>815</v>
      </c>
      <c r="E29" s="91" t="s">
        <v>816</v>
      </c>
      <c r="F29" s="95" t="s">
        <v>790</v>
      </c>
      <c r="G29" s="95">
        <v>2</v>
      </c>
      <c r="H29" s="95">
        <v>1</v>
      </c>
      <c r="I29" s="95">
        <v>2</v>
      </c>
      <c r="J29" s="95">
        <v>50</v>
      </c>
      <c r="K29" s="95">
        <v>25</v>
      </c>
      <c r="L29" s="95" t="s">
        <v>50</v>
      </c>
    </row>
    <row r="30" spans="1:12" ht="15.75" customHeight="1">
      <c r="A30" s="95" t="s">
        <v>817</v>
      </c>
      <c r="B30" s="63" t="s">
        <v>818</v>
      </c>
      <c r="C30" s="124" t="s">
        <v>51</v>
      </c>
      <c r="D30" s="95" t="s">
        <v>819</v>
      </c>
      <c r="E30" s="91" t="s">
        <v>820</v>
      </c>
      <c r="F30" s="95" t="s">
        <v>790</v>
      </c>
      <c r="G30" s="95">
        <v>2</v>
      </c>
      <c r="H30" s="95">
        <v>2</v>
      </c>
      <c r="I30" s="95">
        <v>3</v>
      </c>
      <c r="J30" s="95">
        <v>50</v>
      </c>
      <c r="K30" s="95">
        <v>25</v>
      </c>
      <c r="L30" s="95" t="s">
        <v>50</v>
      </c>
    </row>
    <row r="31" spans="1:12" ht="15.75" customHeight="1">
      <c r="A31" s="95" t="s">
        <v>817</v>
      </c>
      <c r="B31" s="63" t="s">
        <v>821</v>
      </c>
      <c r="C31" s="124" t="s">
        <v>51</v>
      </c>
      <c r="D31" s="95" t="s">
        <v>791</v>
      </c>
      <c r="E31" s="91" t="s">
        <v>822</v>
      </c>
      <c r="F31" s="95" t="s">
        <v>790</v>
      </c>
      <c r="G31" s="95">
        <v>2</v>
      </c>
      <c r="H31" s="95">
        <v>2</v>
      </c>
      <c r="I31" s="95">
        <v>3</v>
      </c>
      <c r="J31" s="95">
        <v>50</v>
      </c>
      <c r="K31" s="95">
        <v>25</v>
      </c>
      <c r="L31" s="95" t="s">
        <v>50</v>
      </c>
    </row>
    <row r="32" spans="1:12" ht="15.75" customHeight="1">
      <c r="A32" s="95" t="s">
        <v>817</v>
      </c>
      <c r="B32" s="63" t="s">
        <v>821</v>
      </c>
      <c r="C32" s="124" t="s">
        <v>51</v>
      </c>
      <c r="D32" s="95" t="s">
        <v>823</v>
      </c>
      <c r="E32" s="91" t="s">
        <v>824</v>
      </c>
      <c r="F32" s="95" t="s">
        <v>790</v>
      </c>
      <c r="G32" s="95">
        <v>2</v>
      </c>
      <c r="H32" s="95">
        <v>2</v>
      </c>
      <c r="I32" s="95">
        <v>3</v>
      </c>
      <c r="J32" s="95">
        <v>50</v>
      </c>
      <c r="K32" s="95">
        <v>25</v>
      </c>
      <c r="L32" s="95" t="s">
        <v>50</v>
      </c>
    </row>
    <row r="33" spans="1:12" ht="15.75" customHeight="1">
      <c r="A33" s="95" t="s">
        <v>817</v>
      </c>
      <c r="B33" s="63" t="s">
        <v>821</v>
      </c>
      <c r="C33" s="124" t="s">
        <v>51</v>
      </c>
      <c r="D33" s="95" t="s">
        <v>825</v>
      </c>
      <c r="E33" s="91" t="s">
        <v>826</v>
      </c>
      <c r="F33" s="95" t="s">
        <v>790</v>
      </c>
      <c r="G33" s="95">
        <v>2</v>
      </c>
      <c r="H33" s="95">
        <v>2</v>
      </c>
      <c r="I33" s="95">
        <v>3</v>
      </c>
      <c r="J33" s="95">
        <v>50</v>
      </c>
      <c r="K33" s="95">
        <v>25</v>
      </c>
      <c r="L33" s="95" t="s">
        <v>50</v>
      </c>
    </row>
    <row r="34" spans="1:12" ht="15.75" customHeight="1">
      <c r="A34" s="95" t="s">
        <v>817</v>
      </c>
      <c r="B34" s="63" t="s">
        <v>821</v>
      </c>
      <c r="C34" s="124" t="s">
        <v>51</v>
      </c>
      <c r="D34" s="95" t="s">
        <v>827</v>
      </c>
      <c r="E34" s="91" t="s">
        <v>828</v>
      </c>
      <c r="F34" s="95" t="s">
        <v>790</v>
      </c>
      <c r="G34" s="95">
        <v>2</v>
      </c>
      <c r="H34" s="95">
        <v>2</v>
      </c>
      <c r="I34" s="95">
        <v>3</v>
      </c>
      <c r="J34" s="95">
        <v>50</v>
      </c>
      <c r="K34" s="95">
        <v>25</v>
      </c>
      <c r="L34" s="95" t="s">
        <v>50</v>
      </c>
    </row>
    <row r="35" spans="1:12" ht="15.75" customHeight="1">
      <c r="A35" s="95" t="s">
        <v>817</v>
      </c>
      <c r="B35" s="63" t="s">
        <v>821</v>
      </c>
      <c r="C35" s="124" t="s">
        <v>51</v>
      </c>
      <c r="D35" s="95" t="s">
        <v>829</v>
      </c>
      <c r="E35" s="91" t="s">
        <v>830</v>
      </c>
      <c r="F35" s="95" t="s">
        <v>790</v>
      </c>
      <c r="G35" s="95">
        <v>2</v>
      </c>
      <c r="H35" s="95">
        <v>2</v>
      </c>
      <c r="I35" s="95">
        <v>3</v>
      </c>
      <c r="J35" s="95">
        <v>50</v>
      </c>
      <c r="K35" s="95">
        <v>25</v>
      </c>
      <c r="L35" s="95" t="s">
        <v>50</v>
      </c>
    </row>
    <row r="36" spans="1:12" ht="15.75" customHeight="1">
      <c r="A36" s="95" t="s">
        <v>817</v>
      </c>
      <c r="B36" s="63" t="s">
        <v>821</v>
      </c>
      <c r="C36" s="124" t="s">
        <v>51</v>
      </c>
      <c r="D36" s="95" t="s">
        <v>831</v>
      </c>
      <c r="E36" s="91" t="s">
        <v>832</v>
      </c>
      <c r="F36" s="95" t="s">
        <v>790</v>
      </c>
      <c r="G36" s="95">
        <v>2</v>
      </c>
      <c r="H36" s="95">
        <v>2</v>
      </c>
      <c r="I36" s="95">
        <v>3</v>
      </c>
      <c r="J36" s="95">
        <v>50</v>
      </c>
      <c r="K36" s="95">
        <v>25</v>
      </c>
      <c r="L36" s="95" t="s">
        <v>50</v>
      </c>
    </row>
    <row r="37" spans="1:12" ht="15.75" customHeight="1">
      <c r="A37" s="95" t="s">
        <v>817</v>
      </c>
      <c r="B37" s="63" t="s">
        <v>821</v>
      </c>
      <c r="C37" s="124" t="s">
        <v>51</v>
      </c>
      <c r="D37" s="95" t="s">
        <v>833</v>
      </c>
      <c r="E37" s="91" t="s">
        <v>834</v>
      </c>
      <c r="F37" s="95" t="s">
        <v>790</v>
      </c>
      <c r="G37" s="95">
        <v>2</v>
      </c>
      <c r="H37" s="95">
        <v>2</v>
      </c>
      <c r="I37" s="95">
        <v>3</v>
      </c>
      <c r="J37" s="95">
        <v>50</v>
      </c>
      <c r="K37" s="95">
        <v>25</v>
      </c>
      <c r="L37" s="95" t="s">
        <v>50</v>
      </c>
    </row>
    <row r="38" spans="1:12" ht="15.75" customHeight="1">
      <c r="A38" s="95" t="s">
        <v>817</v>
      </c>
      <c r="B38" s="63" t="s">
        <v>821</v>
      </c>
      <c r="C38" s="124" t="s">
        <v>51</v>
      </c>
      <c r="D38" s="95" t="s">
        <v>835</v>
      </c>
      <c r="E38" s="91" t="s">
        <v>836</v>
      </c>
      <c r="F38" s="95" t="s">
        <v>790</v>
      </c>
      <c r="G38" s="95">
        <v>2</v>
      </c>
      <c r="H38" s="95">
        <v>2</v>
      </c>
      <c r="I38" s="95">
        <v>3</v>
      </c>
      <c r="J38" s="95">
        <v>50</v>
      </c>
      <c r="K38" s="95">
        <v>25</v>
      </c>
      <c r="L38" s="95" t="s">
        <v>50</v>
      </c>
    </row>
    <row r="39" spans="1:12" ht="15.75" customHeight="1">
      <c r="A39" s="95" t="s">
        <v>817</v>
      </c>
      <c r="B39" s="63" t="s">
        <v>821</v>
      </c>
      <c r="C39" s="124" t="s">
        <v>51</v>
      </c>
      <c r="D39" s="95" t="s">
        <v>837</v>
      </c>
      <c r="E39" s="91" t="s">
        <v>838</v>
      </c>
      <c r="F39" s="95" t="s">
        <v>790</v>
      </c>
      <c r="G39" s="95">
        <v>2</v>
      </c>
      <c r="H39" s="95">
        <v>2</v>
      </c>
      <c r="I39" s="95">
        <v>3</v>
      </c>
      <c r="J39" s="95">
        <v>50</v>
      </c>
      <c r="K39" s="95">
        <v>25</v>
      </c>
      <c r="L39" s="95" t="s">
        <v>50</v>
      </c>
    </row>
    <row r="40" spans="1:12" ht="15.75" customHeight="1">
      <c r="A40" s="95" t="s">
        <v>817</v>
      </c>
      <c r="B40" s="63" t="s">
        <v>821</v>
      </c>
      <c r="C40" s="124" t="s">
        <v>51</v>
      </c>
      <c r="D40" s="95" t="s">
        <v>839</v>
      </c>
      <c r="E40" s="91" t="s">
        <v>840</v>
      </c>
      <c r="F40" s="95" t="s">
        <v>790</v>
      </c>
      <c r="G40" s="95">
        <v>2</v>
      </c>
      <c r="H40" s="95">
        <v>2</v>
      </c>
      <c r="I40" s="95">
        <v>3</v>
      </c>
      <c r="J40" s="95">
        <v>50</v>
      </c>
      <c r="K40" s="95">
        <v>25</v>
      </c>
      <c r="L40" s="95" t="s">
        <v>50</v>
      </c>
    </row>
    <row r="41" spans="1:12" ht="15.75" customHeight="1">
      <c r="A41" s="95" t="s">
        <v>817</v>
      </c>
      <c r="B41" s="63" t="s">
        <v>821</v>
      </c>
      <c r="C41" s="124" t="s">
        <v>51</v>
      </c>
      <c r="D41" s="95" t="s">
        <v>841</v>
      </c>
      <c r="E41" s="91" t="s">
        <v>842</v>
      </c>
      <c r="F41" s="95" t="s">
        <v>790</v>
      </c>
      <c r="G41" s="95">
        <v>2</v>
      </c>
      <c r="H41" s="95">
        <v>2</v>
      </c>
      <c r="I41" s="95">
        <v>3</v>
      </c>
      <c r="J41" s="95">
        <v>50</v>
      </c>
      <c r="K41" s="95">
        <v>25</v>
      </c>
      <c r="L41" s="95" t="s">
        <v>50</v>
      </c>
    </row>
    <row r="42" spans="1:12" ht="15.75" customHeight="1">
      <c r="A42" s="95" t="s">
        <v>843</v>
      </c>
      <c r="B42" s="63" t="s">
        <v>844</v>
      </c>
      <c r="C42" s="124" t="s">
        <v>51</v>
      </c>
      <c r="D42" s="95" t="s">
        <v>819</v>
      </c>
      <c r="E42" s="91" t="s">
        <v>820</v>
      </c>
      <c r="F42" s="95" t="s">
        <v>790</v>
      </c>
      <c r="G42" s="95">
        <v>1</v>
      </c>
      <c r="H42" s="95">
        <v>1</v>
      </c>
      <c r="I42" s="95">
        <v>3</v>
      </c>
      <c r="J42" s="95">
        <v>50</v>
      </c>
      <c r="K42" s="95">
        <v>50</v>
      </c>
      <c r="L42" s="95" t="s">
        <v>50</v>
      </c>
    </row>
    <row r="43" spans="1:12" ht="15.75" customHeight="1">
      <c r="A43" s="95" t="s">
        <v>843</v>
      </c>
      <c r="B43" s="63" t="s">
        <v>845</v>
      </c>
      <c r="C43" s="124" t="s">
        <v>51</v>
      </c>
      <c r="D43" s="95" t="s">
        <v>846</v>
      </c>
      <c r="E43" s="91" t="s">
        <v>847</v>
      </c>
      <c r="F43" s="95" t="s">
        <v>790</v>
      </c>
      <c r="G43" s="95">
        <v>1</v>
      </c>
      <c r="H43" s="95">
        <v>1</v>
      </c>
      <c r="I43" s="95">
        <v>3</v>
      </c>
      <c r="J43" s="95">
        <v>50</v>
      </c>
      <c r="K43" s="95">
        <v>50</v>
      </c>
      <c r="L43" s="95" t="s">
        <v>50</v>
      </c>
    </row>
    <row r="44" spans="1:12" ht="15.75" customHeight="1">
      <c r="A44" s="95" t="s">
        <v>843</v>
      </c>
      <c r="B44" s="63" t="s">
        <v>845</v>
      </c>
      <c r="C44" s="124" t="s">
        <v>51</v>
      </c>
      <c r="D44" s="95" t="s">
        <v>823</v>
      </c>
      <c r="E44" s="91" t="s">
        <v>848</v>
      </c>
      <c r="F44" s="95" t="s">
        <v>790</v>
      </c>
      <c r="G44" s="95">
        <v>1</v>
      </c>
      <c r="H44" s="95">
        <v>1</v>
      </c>
      <c r="I44" s="95">
        <v>3</v>
      </c>
      <c r="J44" s="95">
        <v>50</v>
      </c>
      <c r="K44" s="95">
        <v>50</v>
      </c>
      <c r="L44" s="95" t="s">
        <v>50</v>
      </c>
    </row>
    <row r="45" spans="1:12" ht="15.75" customHeight="1">
      <c r="A45" s="95" t="s">
        <v>843</v>
      </c>
      <c r="B45" s="63" t="s">
        <v>845</v>
      </c>
      <c r="C45" s="124" t="s">
        <v>51</v>
      </c>
      <c r="D45" s="95" t="s">
        <v>825</v>
      </c>
      <c r="E45" s="91" t="s">
        <v>826</v>
      </c>
      <c r="F45" s="95" t="s">
        <v>790</v>
      </c>
      <c r="G45" s="95">
        <v>1</v>
      </c>
      <c r="H45" s="95">
        <v>1</v>
      </c>
      <c r="I45" s="95">
        <v>3</v>
      </c>
      <c r="J45" s="95">
        <v>50</v>
      </c>
      <c r="K45" s="95">
        <v>50</v>
      </c>
      <c r="L45" s="95" t="s">
        <v>50</v>
      </c>
    </row>
    <row r="46" spans="1:12" ht="15.75" customHeight="1">
      <c r="A46" s="95" t="s">
        <v>843</v>
      </c>
      <c r="B46" s="63" t="s">
        <v>845</v>
      </c>
      <c r="C46" s="124" t="s">
        <v>51</v>
      </c>
      <c r="D46" s="95" t="s">
        <v>849</v>
      </c>
      <c r="E46" s="91" t="s">
        <v>828</v>
      </c>
      <c r="F46" s="95" t="s">
        <v>790</v>
      </c>
      <c r="G46" s="95">
        <v>1</v>
      </c>
      <c r="H46" s="95">
        <v>1</v>
      </c>
      <c r="I46" s="95">
        <v>3</v>
      </c>
      <c r="J46" s="95">
        <v>50</v>
      </c>
      <c r="K46" s="95">
        <v>50</v>
      </c>
      <c r="L46" s="95" t="s">
        <v>50</v>
      </c>
    </row>
    <row r="47" spans="1:12" ht="15.75" customHeight="1">
      <c r="A47" s="95" t="s">
        <v>843</v>
      </c>
      <c r="B47" s="63" t="s">
        <v>845</v>
      </c>
      <c r="C47" s="124" t="s">
        <v>51</v>
      </c>
      <c r="D47" s="95" t="s">
        <v>850</v>
      </c>
      <c r="E47" s="95" t="s">
        <v>186</v>
      </c>
      <c r="F47" s="95" t="s">
        <v>790</v>
      </c>
      <c r="G47" s="95">
        <v>1</v>
      </c>
      <c r="H47" s="95">
        <v>1</v>
      </c>
      <c r="I47" s="95">
        <v>3</v>
      </c>
      <c r="J47" s="95">
        <v>50</v>
      </c>
      <c r="K47" s="95">
        <v>50</v>
      </c>
      <c r="L47" s="95" t="s">
        <v>50</v>
      </c>
    </row>
    <row r="48" spans="1:12" ht="15.75" customHeight="1">
      <c r="A48" s="95" t="s">
        <v>843</v>
      </c>
      <c r="B48" s="63" t="s">
        <v>845</v>
      </c>
      <c r="C48" s="124" t="s">
        <v>51</v>
      </c>
      <c r="D48" s="95" t="s">
        <v>851</v>
      </c>
      <c r="E48" s="91" t="s">
        <v>834</v>
      </c>
      <c r="F48" s="95" t="s">
        <v>790</v>
      </c>
      <c r="G48" s="95">
        <v>1</v>
      </c>
      <c r="H48" s="95">
        <v>1</v>
      </c>
      <c r="I48" s="95">
        <v>3</v>
      </c>
      <c r="J48" s="95">
        <v>50</v>
      </c>
      <c r="K48" s="95">
        <v>50</v>
      </c>
      <c r="L48" s="95" t="s">
        <v>50</v>
      </c>
    </row>
    <row r="49" spans="1:12" ht="15.75" customHeight="1">
      <c r="A49" s="95" t="s">
        <v>843</v>
      </c>
      <c r="B49" s="63" t="s">
        <v>845</v>
      </c>
      <c r="C49" s="124" t="s">
        <v>51</v>
      </c>
      <c r="D49" s="95" t="s">
        <v>852</v>
      </c>
      <c r="E49" s="91" t="s">
        <v>853</v>
      </c>
      <c r="F49" s="95" t="s">
        <v>790</v>
      </c>
      <c r="G49" s="95">
        <v>1</v>
      </c>
      <c r="H49" s="95">
        <v>1</v>
      </c>
      <c r="I49" s="95">
        <v>3</v>
      </c>
      <c r="J49" s="95">
        <v>50</v>
      </c>
      <c r="K49" s="95">
        <v>50</v>
      </c>
      <c r="L49" s="95" t="s">
        <v>50</v>
      </c>
    </row>
    <row r="50" spans="1:12" ht="15.75" customHeight="1">
      <c r="A50" s="95" t="s">
        <v>843</v>
      </c>
      <c r="B50" s="63" t="s">
        <v>845</v>
      </c>
      <c r="C50" s="124" t="s">
        <v>51</v>
      </c>
      <c r="D50" s="95" t="s">
        <v>837</v>
      </c>
      <c r="E50" s="91" t="s">
        <v>838</v>
      </c>
      <c r="F50" s="95" t="s">
        <v>790</v>
      </c>
      <c r="G50" s="95">
        <v>1</v>
      </c>
      <c r="H50" s="95">
        <v>1</v>
      </c>
      <c r="I50" s="95">
        <v>3</v>
      </c>
      <c r="J50" s="95">
        <v>50</v>
      </c>
      <c r="K50" s="95">
        <v>50</v>
      </c>
      <c r="L50" s="95" t="s">
        <v>50</v>
      </c>
    </row>
    <row r="51" spans="1:12" ht="15.75" customHeight="1">
      <c r="A51" s="95" t="s">
        <v>843</v>
      </c>
      <c r="B51" s="63" t="s">
        <v>845</v>
      </c>
      <c r="C51" s="124" t="s">
        <v>51</v>
      </c>
      <c r="D51" s="95" t="s">
        <v>854</v>
      </c>
      <c r="E51" s="91" t="s">
        <v>855</v>
      </c>
      <c r="F51" s="95" t="s">
        <v>790</v>
      </c>
      <c r="G51" s="95">
        <v>1</v>
      </c>
      <c r="H51" s="95">
        <v>1</v>
      </c>
      <c r="I51" s="95">
        <v>3</v>
      </c>
      <c r="J51" s="95">
        <v>50</v>
      </c>
      <c r="K51" s="95">
        <v>50</v>
      </c>
      <c r="L51" s="95" t="s">
        <v>50</v>
      </c>
    </row>
    <row r="52" spans="1:12" ht="15.75" customHeight="1">
      <c r="A52" s="95" t="s">
        <v>856</v>
      </c>
      <c r="B52" s="63" t="s">
        <v>857</v>
      </c>
      <c r="C52" s="124" t="s">
        <v>51</v>
      </c>
      <c r="D52" s="95" t="s">
        <v>858</v>
      </c>
      <c r="E52" s="91" t="s">
        <v>859</v>
      </c>
      <c r="F52" s="95" t="s">
        <v>790</v>
      </c>
      <c r="G52" s="95">
        <v>1</v>
      </c>
      <c r="H52" s="95">
        <v>1</v>
      </c>
      <c r="I52" s="95">
        <v>3</v>
      </c>
      <c r="J52" s="95">
        <v>50</v>
      </c>
      <c r="K52" s="95">
        <v>50</v>
      </c>
      <c r="L52" s="95" t="s">
        <v>50</v>
      </c>
    </row>
    <row r="53" spans="1:12" ht="15.75" customHeight="1">
      <c r="A53" s="95" t="s">
        <v>856</v>
      </c>
      <c r="B53" s="63" t="s">
        <v>860</v>
      </c>
      <c r="C53" s="124" t="s">
        <v>51</v>
      </c>
      <c r="D53" s="95" t="s">
        <v>861</v>
      </c>
      <c r="E53" s="91" t="s">
        <v>862</v>
      </c>
      <c r="F53" s="95" t="s">
        <v>790</v>
      </c>
      <c r="G53" s="95">
        <v>1</v>
      </c>
      <c r="H53" s="95">
        <v>1</v>
      </c>
      <c r="I53" s="95">
        <v>3</v>
      </c>
      <c r="J53" s="95">
        <v>50</v>
      </c>
      <c r="K53" s="95">
        <v>50</v>
      </c>
      <c r="L53" s="95" t="s">
        <v>50</v>
      </c>
    </row>
    <row r="54" spans="1:12" ht="15.75" customHeight="1">
      <c r="A54" s="95" t="s">
        <v>863</v>
      </c>
      <c r="B54" s="63" t="s">
        <v>864</v>
      </c>
      <c r="C54" s="124" t="s">
        <v>51</v>
      </c>
      <c r="D54" s="95" t="s">
        <v>865</v>
      </c>
      <c r="E54" s="91" t="s">
        <v>866</v>
      </c>
      <c r="F54" s="95" t="s">
        <v>790</v>
      </c>
      <c r="G54" s="95">
        <v>2</v>
      </c>
      <c r="H54" s="95">
        <v>2</v>
      </c>
      <c r="I54" s="95">
        <v>3</v>
      </c>
      <c r="J54" s="95">
        <v>50</v>
      </c>
      <c r="K54" s="95">
        <v>25</v>
      </c>
      <c r="L54" s="95" t="s">
        <v>50</v>
      </c>
    </row>
    <row r="55" spans="1:12" ht="15.75" customHeight="1">
      <c r="A55" s="95" t="s">
        <v>863</v>
      </c>
      <c r="B55" s="63" t="s">
        <v>867</v>
      </c>
      <c r="C55" s="124" t="s">
        <v>51</v>
      </c>
      <c r="D55" s="95" t="s">
        <v>868</v>
      </c>
      <c r="E55" s="91" t="s">
        <v>869</v>
      </c>
      <c r="F55" s="95" t="s">
        <v>790</v>
      </c>
      <c r="G55" s="95">
        <v>2</v>
      </c>
      <c r="H55" s="95">
        <v>2</v>
      </c>
      <c r="I55" s="95">
        <v>3</v>
      </c>
      <c r="J55" s="95">
        <v>50</v>
      </c>
      <c r="K55" s="95">
        <v>25</v>
      </c>
      <c r="L55" s="95" t="s">
        <v>50</v>
      </c>
    </row>
    <row r="56" spans="1:12" ht="15.75" customHeight="1">
      <c r="A56" s="95" t="s">
        <v>863</v>
      </c>
      <c r="B56" s="63" t="s">
        <v>867</v>
      </c>
      <c r="C56" s="124" t="s">
        <v>51</v>
      </c>
      <c r="D56" s="95" t="s">
        <v>870</v>
      </c>
      <c r="E56" s="91" t="s">
        <v>871</v>
      </c>
      <c r="F56" s="95" t="s">
        <v>790</v>
      </c>
      <c r="G56" s="95">
        <v>2</v>
      </c>
      <c r="H56" s="95">
        <v>2</v>
      </c>
      <c r="I56" s="95">
        <v>3</v>
      </c>
      <c r="J56" s="95">
        <v>50</v>
      </c>
      <c r="K56" s="95">
        <v>25</v>
      </c>
      <c r="L56" s="95" t="s">
        <v>50</v>
      </c>
    </row>
    <row r="57" spans="1:12" ht="15.75" customHeight="1">
      <c r="A57" s="95" t="s">
        <v>872</v>
      </c>
      <c r="B57" s="63" t="s">
        <v>873</v>
      </c>
      <c r="C57" s="124" t="s">
        <v>51</v>
      </c>
      <c r="D57" s="95" t="s">
        <v>874</v>
      </c>
      <c r="E57" s="91" t="s">
        <v>875</v>
      </c>
      <c r="F57" s="95" t="s">
        <v>790</v>
      </c>
      <c r="G57" s="95">
        <v>1</v>
      </c>
      <c r="H57" s="95">
        <v>1</v>
      </c>
      <c r="I57" s="95">
        <v>3</v>
      </c>
      <c r="J57" s="95">
        <v>50</v>
      </c>
      <c r="K57" s="95">
        <v>50</v>
      </c>
      <c r="L57" s="95" t="s">
        <v>50</v>
      </c>
    </row>
    <row r="58" spans="1:12" ht="15.75" customHeight="1">
      <c r="A58" s="95" t="s">
        <v>872</v>
      </c>
      <c r="B58" s="63" t="s">
        <v>873</v>
      </c>
      <c r="C58" s="124" t="s">
        <v>51</v>
      </c>
      <c r="D58" s="95" t="s">
        <v>876</v>
      </c>
      <c r="E58" s="91" t="s">
        <v>877</v>
      </c>
      <c r="F58" s="95" t="s">
        <v>790</v>
      </c>
      <c r="G58" s="95">
        <v>1</v>
      </c>
      <c r="H58" s="95">
        <v>1</v>
      </c>
      <c r="I58" s="95">
        <v>3</v>
      </c>
      <c r="J58" s="95">
        <v>50</v>
      </c>
      <c r="K58" s="95">
        <v>50</v>
      </c>
      <c r="L58" s="95" t="s">
        <v>50</v>
      </c>
    </row>
    <row r="59" spans="1:12" ht="15.75" customHeight="1">
      <c r="A59" s="95" t="s">
        <v>872</v>
      </c>
      <c r="B59" s="63" t="s">
        <v>873</v>
      </c>
      <c r="C59" s="124" t="s">
        <v>51</v>
      </c>
      <c r="D59" s="95" t="s">
        <v>878</v>
      </c>
      <c r="E59" s="91" t="s">
        <v>879</v>
      </c>
      <c r="F59" s="95" t="s">
        <v>790</v>
      </c>
      <c r="G59" s="95">
        <v>1</v>
      </c>
      <c r="H59" s="95">
        <v>1</v>
      </c>
      <c r="I59" s="95">
        <v>3</v>
      </c>
      <c r="J59" s="95">
        <v>50</v>
      </c>
      <c r="K59" s="95">
        <v>50</v>
      </c>
      <c r="L59" s="95" t="s">
        <v>50</v>
      </c>
    </row>
    <row r="60" spans="1:12" ht="15.75" customHeight="1">
      <c r="A60" s="95" t="s">
        <v>872</v>
      </c>
      <c r="B60" s="63" t="s">
        <v>873</v>
      </c>
      <c r="C60" s="124" t="s">
        <v>51</v>
      </c>
      <c r="D60" s="95" t="s">
        <v>874</v>
      </c>
      <c r="E60" s="91" t="s">
        <v>875</v>
      </c>
      <c r="F60" s="95" t="s">
        <v>790</v>
      </c>
      <c r="G60" s="95">
        <v>1</v>
      </c>
      <c r="H60" s="95">
        <v>1</v>
      </c>
      <c r="I60" s="95">
        <v>3</v>
      </c>
      <c r="J60" s="95">
        <v>50</v>
      </c>
      <c r="K60" s="95">
        <v>50</v>
      </c>
      <c r="L60" s="95" t="s">
        <v>50</v>
      </c>
    </row>
    <row r="61" spans="1:12" ht="15.75" customHeight="1">
      <c r="A61" s="95" t="s">
        <v>872</v>
      </c>
      <c r="B61" s="63" t="s">
        <v>873</v>
      </c>
      <c r="C61" s="124" t="s">
        <v>51</v>
      </c>
      <c r="D61" s="95" t="s">
        <v>880</v>
      </c>
      <c r="E61" s="91" t="s">
        <v>881</v>
      </c>
      <c r="F61" s="95" t="s">
        <v>790</v>
      </c>
      <c r="G61" s="95">
        <v>1</v>
      </c>
      <c r="H61" s="95">
        <v>1</v>
      </c>
      <c r="I61" s="95">
        <v>3</v>
      </c>
      <c r="J61" s="95">
        <v>50</v>
      </c>
      <c r="K61" s="95">
        <v>50</v>
      </c>
      <c r="L61" s="95" t="s">
        <v>50</v>
      </c>
    </row>
    <row r="62" spans="1:12" ht="15.75" customHeight="1">
      <c r="A62" s="95" t="s">
        <v>872</v>
      </c>
      <c r="B62" s="63" t="s">
        <v>873</v>
      </c>
      <c r="C62" s="124" t="s">
        <v>51</v>
      </c>
      <c r="D62" s="95" t="s">
        <v>882</v>
      </c>
      <c r="E62" s="91" t="s">
        <v>883</v>
      </c>
      <c r="F62" s="95" t="s">
        <v>790</v>
      </c>
      <c r="G62" s="95">
        <v>1</v>
      </c>
      <c r="H62" s="95">
        <v>1</v>
      </c>
      <c r="I62" s="95">
        <v>3</v>
      </c>
      <c r="J62" s="95">
        <v>50</v>
      </c>
      <c r="K62" s="95">
        <v>50</v>
      </c>
      <c r="L62" s="95" t="s">
        <v>50</v>
      </c>
    </row>
    <row r="63" spans="1:12" ht="15.75" customHeight="1">
      <c r="A63" s="95" t="s">
        <v>884</v>
      </c>
      <c r="B63" s="63" t="s">
        <v>885</v>
      </c>
      <c r="C63" s="124" t="s">
        <v>51</v>
      </c>
      <c r="D63" s="95" t="s">
        <v>886</v>
      </c>
      <c r="E63" s="91" t="s">
        <v>887</v>
      </c>
      <c r="F63" s="95" t="s">
        <v>790</v>
      </c>
      <c r="G63" s="95">
        <v>1</v>
      </c>
      <c r="H63" s="95">
        <v>1</v>
      </c>
      <c r="I63" s="95">
        <v>1</v>
      </c>
      <c r="J63" s="95">
        <v>50</v>
      </c>
      <c r="K63" s="95">
        <v>50</v>
      </c>
      <c r="L63" s="95" t="s">
        <v>50</v>
      </c>
    </row>
    <row r="64" spans="1:12" ht="15.75" customHeight="1">
      <c r="A64" s="95" t="s">
        <v>884</v>
      </c>
      <c r="B64" s="63" t="s">
        <v>888</v>
      </c>
      <c r="C64" s="124" t="s">
        <v>51</v>
      </c>
      <c r="D64" s="95" t="s">
        <v>889</v>
      </c>
      <c r="E64" s="91" t="s">
        <v>890</v>
      </c>
      <c r="F64" s="95" t="s">
        <v>790</v>
      </c>
      <c r="G64" s="95">
        <v>1</v>
      </c>
      <c r="H64" s="95">
        <v>1</v>
      </c>
      <c r="I64" s="95">
        <v>1</v>
      </c>
      <c r="J64" s="95">
        <v>50</v>
      </c>
      <c r="K64" s="95">
        <v>50</v>
      </c>
      <c r="L64" s="95" t="s">
        <v>50</v>
      </c>
    </row>
    <row r="65" spans="1:12" ht="15.75" customHeight="1">
      <c r="A65" s="95" t="s">
        <v>891</v>
      </c>
      <c r="B65" s="63" t="s">
        <v>892</v>
      </c>
      <c r="C65" s="124" t="s">
        <v>51</v>
      </c>
      <c r="D65" s="95" t="s">
        <v>791</v>
      </c>
      <c r="E65" s="91" t="s">
        <v>822</v>
      </c>
      <c r="F65" s="95" t="s">
        <v>790</v>
      </c>
      <c r="G65" s="95">
        <v>1</v>
      </c>
      <c r="H65" s="95">
        <v>1</v>
      </c>
      <c r="I65" s="95">
        <v>3</v>
      </c>
      <c r="J65" s="95">
        <v>50</v>
      </c>
      <c r="K65" s="95">
        <v>50</v>
      </c>
      <c r="L65" s="95" t="s">
        <v>50</v>
      </c>
    </row>
    <row r="66" spans="1:12" ht="15.75" customHeight="1">
      <c r="A66" s="95" t="s">
        <v>891</v>
      </c>
      <c r="B66" s="63" t="s">
        <v>892</v>
      </c>
      <c r="C66" s="124" t="s">
        <v>51</v>
      </c>
      <c r="D66" s="95" t="s">
        <v>893</v>
      </c>
      <c r="E66" s="91" t="s">
        <v>894</v>
      </c>
      <c r="F66" s="95" t="s">
        <v>790</v>
      </c>
      <c r="G66" s="95">
        <v>1</v>
      </c>
      <c r="H66" s="95">
        <v>1</v>
      </c>
      <c r="I66" s="95">
        <v>3</v>
      </c>
      <c r="J66" s="95">
        <v>50</v>
      </c>
      <c r="K66" s="95">
        <v>50</v>
      </c>
      <c r="L66" s="95" t="s">
        <v>50</v>
      </c>
    </row>
    <row r="67" spans="1:12" ht="15.75" customHeight="1">
      <c r="A67" s="95" t="s">
        <v>891</v>
      </c>
      <c r="B67" s="63" t="s">
        <v>892</v>
      </c>
      <c r="C67" s="124" t="s">
        <v>51</v>
      </c>
      <c r="D67" s="95" t="s">
        <v>895</v>
      </c>
      <c r="E67" s="91" t="s">
        <v>896</v>
      </c>
      <c r="F67" s="95" t="s">
        <v>790</v>
      </c>
      <c r="G67" s="95">
        <v>1</v>
      </c>
      <c r="H67" s="95">
        <v>1</v>
      </c>
      <c r="I67" s="95">
        <v>3</v>
      </c>
      <c r="J67" s="95">
        <v>50</v>
      </c>
      <c r="K67" s="95">
        <v>50</v>
      </c>
      <c r="L67" s="95" t="s">
        <v>50</v>
      </c>
    </row>
    <row r="68" spans="1:12" ht="15.75" customHeight="1">
      <c r="A68" s="95" t="s">
        <v>891</v>
      </c>
      <c r="B68" s="63" t="s">
        <v>892</v>
      </c>
      <c r="C68" s="124" t="s">
        <v>51</v>
      </c>
      <c r="D68" s="95" t="s">
        <v>897</v>
      </c>
      <c r="E68" s="91" t="s">
        <v>898</v>
      </c>
      <c r="F68" s="95" t="s">
        <v>790</v>
      </c>
      <c r="G68" s="95">
        <v>1</v>
      </c>
      <c r="H68" s="95">
        <v>1</v>
      </c>
      <c r="I68" s="95">
        <v>3</v>
      </c>
      <c r="J68" s="95">
        <v>50</v>
      </c>
      <c r="K68" s="95">
        <v>50</v>
      </c>
      <c r="L68" s="95" t="s">
        <v>50</v>
      </c>
    </row>
    <row r="69" spans="1:12" ht="15.75" customHeight="1">
      <c r="A69" s="95" t="s">
        <v>899</v>
      </c>
      <c r="B69" s="63" t="s">
        <v>900</v>
      </c>
      <c r="C69" s="124" t="s">
        <v>51</v>
      </c>
      <c r="D69" s="95" t="s">
        <v>901</v>
      </c>
      <c r="E69" s="91" t="s">
        <v>902</v>
      </c>
      <c r="F69" s="95" t="s">
        <v>790</v>
      </c>
      <c r="G69" s="95">
        <v>1</v>
      </c>
      <c r="H69" s="95">
        <v>1</v>
      </c>
      <c r="I69" s="95">
        <v>3</v>
      </c>
      <c r="J69" s="95">
        <v>50</v>
      </c>
      <c r="K69" s="95">
        <v>50</v>
      </c>
      <c r="L69" s="95" t="s">
        <v>50</v>
      </c>
    </row>
    <row r="70" spans="1:12" ht="15.75" customHeight="1">
      <c r="A70" s="95" t="s">
        <v>903</v>
      </c>
      <c r="B70" s="63" t="s">
        <v>900</v>
      </c>
      <c r="C70" s="124" t="s">
        <v>51</v>
      </c>
      <c r="D70" s="95" t="s">
        <v>904</v>
      </c>
      <c r="E70" s="91" t="s">
        <v>905</v>
      </c>
      <c r="F70" s="95" t="s">
        <v>790</v>
      </c>
      <c r="G70" s="95">
        <v>1</v>
      </c>
      <c r="H70" s="95">
        <v>1</v>
      </c>
      <c r="I70" s="95">
        <v>3</v>
      </c>
      <c r="J70" s="95">
        <v>50</v>
      </c>
      <c r="K70" s="95">
        <v>50</v>
      </c>
      <c r="L70" s="95" t="s">
        <v>50</v>
      </c>
    </row>
    <row r="71" spans="1:12" ht="15.75" customHeight="1">
      <c r="A71" s="95" t="s">
        <v>903</v>
      </c>
      <c r="B71" s="63" t="s">
        <v>900</v>
      </c>
      <c r="C71" s="124" t="s">
        <v>51</v>
      </c>
      <c r="D71" s="95" t="s">
        <v>906</v>
      </c>
      <c r="E71" s="91" t="s">
        <v>907</v>
      </c>
      <c r="F71" s="95" t="s">
        <v>790</v>
      </c>
      <c r="G71" s="95">
        <v>1</v>
      </c>
      <c r="H71" s="95">
        <v>1</v>
      </c>
      <c r="I71" s="95">
        <v>3</v>
      </c>
      <c r="J71" s="95">
        <v>50</v>
      </c>
      <c r="K71" s="95">
        <v>50</v>
      </c>
      <c r="L71" s="95" t="s">
        <v>50</v>
      </c>
    </row>
    <row r="72" spans="1:12" ht="15.75" customHeight="1">
      <c r="A72" s="95" t="s">
        <v>903</v>
      </c>
      <c r="B72" s="63" t="s">
        <v>900</v>
      </c>
      <c r="C72" s="124" t="s">
        <v>51</v>
      </c>
      <c r="D72" s="95" t="s">
        <v>908</v>
      </c>
      <c r="E72" s="91" t="s">
        <v>909</v>
      </c>
      <c r="F72" s="95" t="s">
        <v>790</v>
      </c>
      <c r="G72" s="95">
        <v>1</v>
      </c>
      <c r="H72" s="95">
        <v>1</v>
      </c>
      <c r="I72" s="95">
        <v>3</v>
      </c>
      <c r="J72" s="95">
        <v>50</v>
      </c>
      <c r="K72" s="95">
        <v>50</v>
      </c>
      <c r="L72" s="95" t="s">
        <v>50</v>
      </c>
    </row>
    <row r="73" spans="1:12" ht="15.75" customHeight="1">
      <c r="A73" s="95" t="s">
        <v>910</v>
      </c>
      <c r="B73" s="63" t="s">
        <v>911</v>
      </c>
      <c r="C73" s="124" t="s">
        <v>51</v>
      </c>
      <c r="D73" s="95" t="s">
        <v>912</v>
      </c>
      <c r="E73" s="91" t="s">
        <v>913</v>
      </c>
      <c r="F73" s="95" t="s">
        <v>790</v>
      </c>
      <c r="G73" s="95">
        <v>4</v>
      </c>
      <c r="H73" s="95">
        <v>2</v>
      </c>
      <c r="I73" s="95">
        <v>4</v>
      </c>
      <c r="J73" s="95">
        <v>50</v>
      </c>
      <c r="K73" s="95">
        <v>12.5</v>
      </c>
      <c r="L73" s="95" t="s">
        <v>50</v>
      </c>
    </row>
    <row r="74" spans="1:12" ht="15.75" customHeight="1">
      <c r="A74" s="95" t="s">
        <v>910</v>
      </c>
      <c r="B74" s="63" t="s">
        <v>911</v>
      </c>
      <c r="C74" s="124" t="s">
        <v>51</v>
      </c>
      <c r="D74" s="95" t="s">
        <v>807</v>
      </c>
      <c r="E74" s="91" t="s">
        <v>914</v>
      </c>
      <c r="F74" s="95" t="s">
        <v>790</v>
      </c>
      <c r="G74" s="95">
        <v>4</v>
      </c>
      <c r="H74" s="95">
        <v>2</v>
      </c>
      <c r="I74" s="95">
        <v>4</v>
      </c>
      <c r="J74" s="95">
        <v>50</v>
      </c>
      <c r="K74" s="95">
        <v>12.5</v>
      </c>
      <c r="L74" s="95" t="s">
        <v>50</v>
      </c>
    </row>
    <row r="75" spans="1:12" ht="15.75" customHeight="1">
      <c r="A75" s="95" t="s">
        <v>910</v>
      </c>
      <c r="B75" s="63" t="s">
        <v>911</v>
      </c>
      <c r="C75" s="124" t="s">
        <v>51</v>
      </c>
      <c r="D75" s="95" t="s">
        <v>915</v>
      </c>
      <c r="E75" s="91" t="s">
        <v>916</v>
      </c>
      <c r="F75" s="95" t="s">
        <v>790</v>
      </c>
      <c r="G75" s="95">
        <v>4</v>
      </c>
      <c r="H75" s="95">
        <v>2</v>
      </c>
      <c r="I75" s="95">
        <v>4</v>
      </c>
      <c r="J75" s="95">
        <v>50</v>
      </c>
      <c r="K75" s="95">
        <v>12.5</v>
      </c>
      <c r="L75" s="95" t="s">
        <v>50</v>
      </c>
    </row>
    <row r="76" spans="1:12" ht="15.75" customHeight="1">
      <c r="A76" s="95" t="s">
        <v>917</v>
      </c>
      <c r="B76" s="63" t="s">
        <v>918</v>
      </c>
      <c r="C76" s="124" t="s">
        <v>51</v>
      </c>
      <c r="D76" s="95" t="s">
        <v>788</v>
      </c>
      <c r="E76" s="91" t="s">
        <v>789</v>
      </c>
      <c r="F76" s="95" t="s">
        <v>790</v>
      </c>
      <c r="G76" s="95">
        <v>3</v>
      </c>
      <c r="H76" s="95">
        <v>1</v>
      </c>
      <c r="I76" s="95">
        <v>3</v>
      </c>
      <c r="J76" s="95">
        <v>50</v>
      </c>
      <c r="K76" s="95">
        <v>16.66</v>
      </c>
      <c r="L76" s="95" t="s">
        <v>50</v>
      </c>
    </row>
    <row r="77" spans="1:12" ht="15.75" customHeight="1">
      <c r="A77" s="95" t="s">
        <v>917</v>
      </c>
      <c r="B77" s="63" t="s">
        <v>918</v>
      </c>
      <c r="C77" s="124" t="s">
        <v>51</v>
      </c>
      <c r="D77" s="95" t="s">
        <v>919</v>
      </c>
      <c r="E77" s="91" t="s">
        <v>826</v>
      </c>
      <c r="F77" s="95" t="s">
        <v>790</v>
      </c>
      <c r="G77" s="95">
        <v>3</v>
      </c>
      <c r="H77" s="95">
        <v>1</v>
      </c>
      <c r="I77" s="95">
        <v>3</v>
      </c>
      <c r="J77" s="95">
        <v>50</v>
      </c>
      <c r="K77" s="95">
        <v>16.66</v>
      </c>
      <c r="L77" s="95" t="s">
        <v>50</v>
      </c>
    </row>
    <row r="78" spans="1:12" ht="15.75" customHeight="1">
      <c r="A78" s="95" t="s">
        <v>917</v>
      </c>
      <c r="B78" s="63" t="s">
        <v>918</v>
      </c>
      <c r="C78" s="124" t="s">
        <v>51</v>
      </c>
      <c r="D78" s="95" t="s">
        <v>920</v>
      </c>
      <c r="E78" s="91" t="s">
        <v>921</v>
      </c>
      <c r="F78" s="95" t="s">
        <v>790</v>
      </c>
      <c r="G78" s="95">
        <v>3</v>
      </c>
      <c r="H78" s="95">
        <v>1</v>
      </c>
      <c r="I78" s="95">
        <v>3</v>
      </c>
      <c r="J78" s="95">
        <v>50</v>
      </c>
      <c r="K78" s="95">
        <v>16.66</v>
      </c>
      <c r="L78" s="95" t="s">
        <v>50</v>
      </c>
    </row>
    <row r="79" spans="1:12" ht="15.75" customHeight="1">
      <c r="A79" s="95" t="s">
        <v>917</v>
      </c>
      <c r="B79" s="63" t="s">
        <v>918</v>
      </c>
      <c r="C79" s="124" t="s">
        <v>51</v>
      </c>
      <c r="D79" s="95" t="s">
        <v>889</v>
      </c>
      <c r="E79" s="91" t="s">
        <v>922</v>
      </c>
      <c r="F79" s="95" t="s">
        <v>790</v>
      </c>
      <c r="G79" s="95">
        <v>3</v>
      </c>
      <c r="H79" s="95">
        <v>1</v>
      </c>
      <c r="I79" s="95">
        <v>3</v>
      </c>
      <c r="J79" s="95">
        <v>50</v>
      </c>
      <c r="K79" s="95">
        <v>16.670000000000002</v>
      </c>
      <c r="L79" s="95" t="s">
        <v>50</v>
      </c>
    </row>
    <row r="80" spans="1:12" ht="15.75" customHeight="1">
      <c r="A80" s="95" t="s">
        <v>917</v>
      </c>
      <c r="B80" s="63" t="s">
        <v>918</v>
      </c>
      <c r="C80" s="124" t="s">
        <v>51</v>
      </c>
      <c r="D80" s="95" t="s">
        <v>923</v>
      </c>
      <c r="E80" s="91" t="s">
        <v>924</v>
      </c>
      <c r="F80" s="95" t="s">
        <v>425</v>
      </c>
      <c r="G80" s="95">
        <v>3</v>
      </c>
      <c r="H80" s="95">
        <v>1</v>
      </c>
      <c r="I80" s="95">
        <v>3</v>
      </c>
      <c r="J80" s="95">
        <v>50</v>
      </c>
      <c r="K80" s="95">
        <v>16.670000000000002</v>
      </c>
      <c r="L80" s="95" t="s">
        <v>50</v>
      </c>
    </row>
    <row r="81" spans="1:12" ht="15.75" customHeight="1">
      <c r="A81" s="95" t="s">
        <v>925</v>
      </c>
      <c r="B81" s="63" t="s">
        <v>926</v>
      </c>
      <c r="C81" s="124" t="s">
        <v>51</v>
      </c>
      <c r="D81" s="95" t="s">
        <v>927</v>
      </c>
      <c r="E81" s="91" t="s">
        <v>928</v>
      </c>
      <c r="F81" s="95" t="s">
        <v>790</v>
      </c>
      <c r="G81" s="95">
        <v>1</v>
      </c>
      <c r="H81" s="95">
        <v>1</v>
      </c>
      <c r="I81" s="95">
        <v>3</v>
      </c>
      <c r="J81" s="95">
        <v>50</v>
      </c>
      <c r="K81" s="95">
        <v>50</v>
      </c>
      <c r="L81" s="95" t="s">
        <v>50</v>
      </c>
    </row>
    <row r="82" spans="1:12" ht="15.75" customHeight="1">
      <c r="A82" s="95" t="s">
        <v>925</v>
      </c>
      <c r="B82" s="63" t="s">
        <v>926</v>
      </c>
      <c r="C82" s="124" t="s">
        <v>51</v>
      </c>
      <c r="D82" s="95" t="s">
        <v>929</v>
      </c>
      <c r="E82" s="91" t="s">
        <v>930</v>
      </c>
      <c r="F82" s="95" t="s">
        <v>790</v>
      </c>
      <c r="G82" s="95">
        <v>1</v>
      </c>
      <c r="H82" s="95">
        <v>1</v>
      </c>
      <c r="I82" s="95">
        <v>3</v>
      </c>
      <c r="J82" s="95">
        <v>50</v>
      </c>
      <c r="K82" s="95">
        <v>50</v>
      </c>
      <c r="L82" s="95" t="s">
        <v>50</v>
      </c>
    </row>
    <row r="83" spans="1:12" ht="15.75" customHeight="1">
      <c r="A83" s="95" t="s">
        <v>925</v>
      </c>
      <c r="B83" s="63" t="s">
        <v>926</v>
      </c>
      <c r="C83" s="124" t="s">
        <v>51</v>
      </c>
      <c r="D83" s="95" t="s">
        <v>931</v>
      </c>
      <c r="E83" s="91" t="s">
        <v>932</v>
      </c>
      <c r="F83" s="95" t="s">
        <v>790</v>
      </c>
      <c r="G83" s="95">
        <v>1</v>
      </c>
      <c r="H83" s="95">
        <v>1</v>
      </c>
      <c r="I83" s="95">
        <v>3</v>
      </c>
      <c r="J83" s="95">
        <v>50</v>
      </c>
      <c r="K83" s="95">
        <v>50</v>
      </c>
      <c r="L83" s="95" t="s">
        <v>50</v>
      </c>
    </row>
    <row r="84" spans="1:12" ht="15.75" customHeight="1">
      <c r="A84" s="95" t="s">
        <v>925</v>
      </c>
      <c r="B84" s="63" t="s">
        <v>926</v>
      </c>
      <c r="C84" s="124" t="s">
        <v>51</v>
      </c>
      <c r="D84" s="95" t="s">
        <v>933</v>
      </c>
      <c r="E84" s="91" t="s">
        <v>934</v>
      </c>
      <c r="F84" s="95" t="s">
        <v>790</v>
      </c>
      <c r="G84" s="95">
        <v>1</v>
      </c>
      <c r="H84" s="95">
        <v>1</v>
      </c>
      <c r="I84" s="95">
        <v>3</v>
      </c>
      <c r="J84" s="95">
        <v>50</v>
      </c>
      <c r="K84" s="95">
        <v>50</v>
      </c>
      <c r="L84" s="95" t="s">
        <v>50</v>
      </c>
    </row>
    <row r="85" spans="1:12" ht="15.75" customHeight="1">
      <c r="A85" s="95" t="s">
        <v>935</v>
      </c>
      <c r="B85" s="63" t="s">
        <v>936</v>
      </c>
      <c r="C85" s="124" t="s">
        <v>51</v>
      </c>
      <c r="D85" s="95" t="s">
        <v>858</v>
      </c>
      <c r="E85" s="91" t="s">
        <v>859</v>
      </c>
      <c r="F85" s="95" t="s">
        <v>790</v>
      </c>
      <c r="G85" s="95">
        <v>1</v>
      </c>
      <c r="H85" s="95">
        <v>1</v>
      </c>
      <c r="I85" s="95">
        <v>2</v>
      </c>
      <c r="J85" s="95">
        <v>50</v>
      </c>
      <c r="K85" s="95">
        <v>50</v>
      </c>
      <c r="L85" s="95" t="s">
        <v>50</v>
      </c>
    </row>
    <row r="86" spans="1:12" ht="15.75" customHeight="1">
      <c r="A86" s="95" t="s">
        <v>935</v>
      </c>
      <c r="B86" s="63" t="s">
        <v>936</v>
      </c>
      <c r="C86" s="124" t="s">
        <v>51</v>
      </c>
      <c r="D86" s="95" t="s">
        <v>937</v>
      </c>
      <c r="E86" s="91" t="s">
        <v>938</v>
      </c>
      <c r="F86" s="95" t="s">
        <v>790</v>
      </c>
      <c r="G86" s="95">
        <v>1</v>
      </c>
      <c r="H86" s="95">
        <v>1</v>
      </c>
      <c r="I86" s="95">
        <v>2</v>
      </c>
      <c r="J86" s="95">
        <v>50</v>
      </c>
      <c r="K86" s="95">
        <v>50</v>
      </c>
      <c r="L86" s="95" t="s">
        <v>50</v>
      </c>
    </row>
    <row r="87" spans="1:12" ht="15.75" customHeight="1">
      <c r="A87" s="95" t="s">
        <v>935</v>
      </c>
      <c r="B87" s="63" t="s">
        <v>936</v>
      </c>
      <c r="C87" s="124" t="s">
        <v>51</v>
      </c>
      <c r="D87" s="95" t="s">
        <v>939</v>
      </c>
      <c r="E87" s="91" t="s">
        <v>940</v>
      </c>
      <c r="F87" s="95" t="s">
        <v>790</v>
      </c>
      <c r="G87" s="95">
        <v>1</v>
      </c>
      <c r="H87" s="95">
        <v>1</v>
      </c>
      <c r="I87" s="95">
        <v>2</v>
      </c>
      <c r="J87" s="95">
        <v>50</v>
      </c>
      <c r="K87" s="95">
        <v>50</v>
      </c>
      <c r="L87" s="95" t="s">
        <v>50</v>
      </c>
    </row>
    <row r="88" spans="1:12" ht="15.75" customHeight="1">
      <c r="A88" s="95" t="s">
        <v>941</v>
      </c>
      <c r="B88" s="63" t="s">
        <v>942</v>
      </c>
      <c r="C88" s="124" t="s">
        <v>51</v>
      </c>
      <c r="D88" s="95" t="s">
        <v>943</v>
      </c>
      <c r="E88" s="91" t="s">
        <v>944</v>
      </c>
      <c r="F88" s="95" t="s">
        <v>790</v>
      </c>
      <c r="G88" s="95">
        <v>3</v>
      </c>
      <c r="H88" s="95">
        <v>1</v>
      </c>
      <c r="I88" s="95">
        <v>4</v>
      </c>
      <c r="J88" s="95">
        <v>50</v>
      </c>
      <c r="K88" s="95">
        <v>16.670000000000002</v>
      </c>
      <c r="L88" s="95" t="s">
        <v>50</v>
      </c>
    </row>
    <row r="89" spans="1:12" ht="15.75" customHeight="1">
      <c r="A89" s="95" t="s">
        <v>941</v>
      </c>
      <c r="B89" s="63" t="s">
        <v>942</v>
      </c>
      <c r="C89" s="124" t="s">
        <v>51</v>
      </c>
      <c r="D89" s="95" t="s">
        <v>945</v>
      </c>
      <c r="E89" s="91" t="s">
        <v>946</v>
      </c>
      <c r="F89" s="95" t="s">
        <v>790</v>
      </c>
      <c r="G89" s="95">
        <v>3</v>
      </c>
      <c r="H89" s="95">
        <v>1</v>
      </c>
      <c r="I89" s="95">
        <v>4</v>
      </c>
      <c r="J89" s="95">
        <v>50</v>
      </c>
      <c r="K89" s="95">
        <v>16.670000000000002</v>
      </c>
      <c r="L89" s="95" t="s">
        <v>50</v>
      </c>
    </row>
    <row r="90" spans="1:12" ht="15.75" customHeight="1">
      <c r="A90" s="95" t="s">
        <v>947</v>
      </c>
      <c r="B90" s="63" t="s">
        <v>948</v>
      </c>
      <c r="C90" s="124" t="s">
        <v>51</v>
      </c>
      <c r="D90" s="95" t="s">
        <v>949</v>
      </c>
      <c r="E90" s="91" t="s">
        <v>950</v>
      </c>
      <c r="F90" s="95" t="s">
        <v>790</v>
      </c>
      <c r="G90" s="95">
        <v>1</v>
      </c>
      <c r="H90" s="95">
        <v>1</v>
      </c>
      <c r="I90" s="95">
        <v>2</v>
      </c>
      <c r="J90" s="95">
        <v>50</v>
      </c>
      <c r="K90" s="95">
        <v>50</v>
      </c>
      <c r="L90" s="95" t="s">
        <v>50</v>
      </c>
    </row>
    <row r="91" spans="1:12" ht="15.75" customHeight="1">
      <c r="A91" s="95" t="s">
        <v>947</v>
      </c>
      <c r="B91" s="63" t="s">
        <v>948</v>
      </c>
      <c r="C91" s="124" t="s">
        <v>51</v>
      </c>
      <c r="D91" s="95" t="s">
        <v>861</v>
      </c>
      <c r="E91" s="91" t="s">
        <v>951</v>
      </c>
      <c r="F91" s="95" t="s">
        <v>790</v>
      </c>
      <c r="G91" s="95">
        <v>1</v>
      </c>
      <c r="H91" s="95">
        <v>1</v>
      </c>
      <c r="I91" s="95">
        <v>2</v>
      </c>
      <c r="J91" s="95">
        <v>50</v>
      </c>
      <c r="K91" s="95">
        <v>50</v>
      </c>
      <c r="L91" s="95" t="s">
        <v>50</v>
      </c>
    </row>
    <row r="92" spans="1:12" ht="15.75" customHeight="1">
      <c r="A92" s="95" t="s">
        <v>947</v>
      </c>
      <c r="B92" s="63" t="s">
        <v>948</v>
      </c>
      <c r="C92" s="124" t="s">
        <v>51</v>
      </c>
      <c r="D92" s="95" t="s">
        <v>952</v>
      </c>
      <c r="E92" s="91" t="s">
        <v>932</v>
      </c>
      <c r="F92" s="95" t="s">
        <v>790</v>
      </c>
      <c r="G92" s="95">
        <v>1</v>
      </c>
      <c r="H92" s="95">
        <v>1</v>
      </c>
      <c r="I92" s="95">
        <v>2</v>
      </c>
      <c r="J92" s="95">
        <v>50</v>
      </c>
      <c r="K92" s="95">
        <v>50</v>
      </c>
      <c r="L92" s="95" t="s">
        <v>50</v>
      </c>
    </row>
    <row r="93" spans="1:12" ht="15.75" customHeight="1">
      <c r="A93" s="95" t="s">
        <v>953</v>
      </c>
      <c r="B93" s="63" t="s">
        <v>954</v>
      </c>
      <c r="C93" s="124" t="s">
        <v>51</v>
      </c>
      <c r="D93" s="95" t="s">
        <v>886</v>
      </c>
      <c r="E93" s="91" t="s">
        <v>887</v>
      </c>
      <c r="F93" s="95" t="s">
        <v>790</v>
      </c>
      <c r="G93" s="95">
        <v>2</v>
      </c>
      <c r="H93" s="95">
        <v>1</v>
      </c>
      <c r="I93" s="95">
        <v>2</v>
      </c>
      <c r="J93" s="95">
        <v>50</v>
      </c>
      <c r="K93" s="95">
        <v>25</v>
      </c>
      <c r="L93" s="95" t="s">
        <v>50</v>
      </c>
    </row>
    <row r="94" spans="1:12" ht="15.75" customHeight="1">
      <c r="A94" s="95" t="s">
        <v>953</v>
      </c>
      <c r="B94" s="63" t="s">
        <v>954</v>
      </c>
      <c r="C94" s="124" t="s">
        <v>51</v>
      </c>
      <c r="D94" s="95" t="s">
        <v>955</v>
      </c>
      <c r="E94" s="91" t="s">
        <v>810</v>
      </c>
      <c r="F94" s="95" t="s">
        <v>790</v>
      </c>
      <c r="G94" s="95">
        <v>2</v>
      </c>
      <c r="H94" s="95">
        <v>1</v>
      </c>
      <c r="I94" s="95">
        <v>2</v>
      </c>
      <c r="J94" s="95">
        <v>50</v>
      </c>
      <c r="K94" s="95">
        <v>25</v>
      </c>
      <c r="L94" s="95" t="s">
        <v>50</v>
      </c>
    </row>
    <row r="95" spans="1:12" ht="15.75" customHeight="1">
      <c r="A95" s="95" t="s">
        <v>956</v>
      </c>
      <c r="B95" s="63" t="s">
        <v>954</v>
      </c>
      <c r="C95" s="124" t="s">
        <v>51</v>
      </c>
      <c r="D95" s="95" t="s">
        <v>819</v>
      </c>
      <c r="E95" s="91" t="s">
        <v>820</v>
      </c>
      <c r="F95" s="95" t="s">
        <v>790</v>
      </c>
      <c r="G95" s="95">
        <v>2</v>
      </c>
      <c r="H95" s="95">
        <v>1</v>
      </c>
      <c r="I95" s="95">
        <v>3</v>
      </c>
      <c r="J95" s="95">
        <v>50</v>
      </c>
      <c r="K95" s="95">
        <v>25</v>
      </c>
      <c r="L95" s="95" t="s">
        <v>50</v>
      </c>
    </row>
    <row r="96" spans="1:12" ht="15.75" customHeight="1">
      <c r="A96" s="95" t="s">
        <v>956</v>
      </c>
      <c r="B96" s="63" t="s">
        <v>954</v>
      </c>
      <c r="C96" s="124" t="s">
        <v>51</v>
      </c>
      <c r="D96" s="95" t="s">
        <v>791</v>
      </c>
      <c r="E96" s="91" t="s">
        <v>822</v>
      </c>
      <c r="F96" s="95" t="s">
        <v>790</v>
      </c>
      <c r="G96" s="95">
        <v>2</v>
      </c>
      <c r="H96" s="95">
        <v>1</v>
      </c>
      <c r="I96" s="95">
        <v>3</v>
      </c>
      <c r="J96" s="95">
        <v>50</v>
      </c>
      <c r="K96" s="95">
        <v>25</v>
      </c>
      <c r="L96" s="95" t="s">
        <v>50</v>
      </c>
    </row>
    <row r="97" spans="1:12" ht="15.75" customHeight="1">
      <c r="A97" s="95" t="s">
        <v>956</v>
      </c>
      <c r="B97" s="63" t="s">
        <v>954</v>
      </c>
      <c r="C97" s="124" t="s">
        <v>51</v>
      </c>
      <c r="D97" s="95" t="s">
        <v>957</v>
      </c>
      <c r="E97" s="91" t="s">
        <v>847</v>
      </c>
      <c r="F97" s="95" t="s">
        <v>790</v>
      </c>
      <c r="G97" s="95">
        <v>2</v>
      </c>
      <c r="H97" s="95">
        <v>1</v>
      </c>
      <c r="I97" s="95">
        <v>3</v>
      </c>
      <c r="J97" s="95">
        <v>50</v>
      </c>
      <c r="K97" s="95">
        <v>25</v>
      </c>
      <c r="L97" s="95" t="s">
        <v>50</v>
      </c>
    </row>
    <row r="98" spans="1:12" ht="15.75" customHeight="1">
      <c r="A98" s="95" t="s">
        <v>956</v>
      </c>
      <c r="B98" s="63" t="s">
        <v>954</v>
      </c>
      <c r="C98" s="124" t="s">
        <v>51</v>
      </c>
      <c r="D98" s="95" t="s">
        <v>958</v>
      </c>
      <c r="E98" s="91" t="s">
        <v>959</v>
      </c>
      <c r="F98" s="95" t="s">
        <v>790</v>
      </c>
      <c r="G98" s="95">
        <v>2</v>
      </c>
      <c r="H98" s="95">
        <v>1</v>
      </c>
      <c r="I98" s="95">
        <v>3</v>
      </c>
      <c r="J98" s="95">
        <v>50</v>
      </c>
      <c r="K98" s="95">
        <v>25</v>
      </c>
      <c r="L98" s="95" t="s">
        <v>50</v>
      </c>
    </row>
    <row r="99" spans="1:12" ht="15.75" customHeight="1">
      <c r="A99" s="95" t="s">
        <v>956</v>
      </c>
      <c r="B99" s="63" t="s">
        <v>954</v>
      </c>
      <c r="C99" s="124" t="s">
        <v>51</v>
      </c>
      <c r="D99" s="95" t="s">
        <v>815</v>
      </c>
      <c r="E99" s="91" t="s">
        <v>960</v>
      </c>
      <c r="F99" s="95" t="s">
        <v>790</v>
      </c>
      <c r="G99" s="95">
        <v>2</v>
      </c>
      <c r="H99" s="95">
        <v>1</v>
      </c>
      <c r="I99" s="95">
        <v>3</v>
      </c>
      <c r="J99" s="95">
        <v>50</v>
      </c>
      <c r="K99" s="95">
        <v>25</v>
      </c>
      <c r="L99" s="95" t="s">
        <v>50</v>
      </c>
    </row>
    <row r="100" spans="1:12" ht="15.75" customHeight="1">
      <c r="A100" s="95" t="s">
        <v>961</v>
      </c>
      <c r="B100" s="63" t="s">
        <v>962</v>
      </c>
      <c r="C100" s="124" t="s">
        <v>51</v>
      </c>
      <c r="D100" s="95" t="s">
        <v>889</v>
      </c>
      <c r="E100" s="91" t="s">
        <v>963</v>
      </c>
      <c r="F100" s="95" t="s">
        <v>790</v>
      </c>
      <c r="G100" s="95">
        <v>2</v>
      </c>
      <c r="H100" s="95">
        <v>1</v>
      </c>
      <c r="I100" s="95">
        <v>2</v>
      </c>
      <c r="J100" s="95">
        <v>50</v>
      </c>
      <c r="K100" s="95">
        <v>25</v>
      </c>
      <c r="L100" s="95" t="s">
        <v>50</v>
      </c>
    </row>
    <row r="101" spans="1:12" ht="15.75" customHeight="1">
      <c r="A101" s="95" t="s">
        <v>961</v>
      </c>
      <c r="B101" s="63" t="s">
        <v>962</v>
      </c>
      <c r="C101" s="124" t="s">
        <v>51</v>
      </c>
      <c r="D101" s="95" t="s">
        <v>964</v>
      </c>
      <c r="E101" s="91" t="s">
        <v>965</v>
      </c>
      <c r="F101" s="95" t="s">
        <v>790</v>
      </c>
      <c r="G101" s="95">
        <v>2</v>
      </c>
      <c r="H101" s="95">
        <v>1</v>
      </c>
      <c r="I101" s="95">
        <v>2</v>
      </c>
      <c r="J101" s="95">
        <v>50</v>
      </c>
      <c r="K101" s="95">
        <v>25</v>
      </c>
      <c r="L101" s="95" t="s">
        <v>50</v>
      </c>
    </row>
    <row r="102" spans="1:12" ht="15.75" customHeight="1">
      <c r="A102" s="95" t="s">
        <v>966</v>
      </c>
      <c r="B102" s="63" t="s">
        <v>967</v>
      </c>
      <c r="C102" s="124" t="s">
        <v>51</v>
      </c>
      <c r="D102" s="95" t="s">
        <v>968</v>
      </c>
      <c r="E102" s="91" t="s">
        <v>969</v>
      </c>
      <c r="F102" s="95" t="s">
        <v>790</v>
      </c>
      <c r="G102" s="95">
        <v>1</v>
      </c>
      <c r="H102" s="95">
        <v>1</v>
      </c>
      <c r="I102" s="95">
        <v>3</v>
      </c>
      <c r="J102" s="95">
        <v>50</v>
      </c>
      <c r="K102" s="95">
        <v>50</v>
      </c>
      <c r="L102" s="95" t="s">
        <v>50</v>
      </c>
    </row>
    <row r="103" spans="1:12" ht="15.75" customHeight="1">
      <c r="A103" s="95" t="s">
        <v>970</v>
      </c>
      <c r="B103" s="63" t="s">
        <v>971</v>
      </c>
      <c r="C103" s="124" t="s">
        <v>51</v>
      </c>
      <c r="D103" s="95" t="s">
        <v>972</v>
      </c>
      <c r="E103" s="91" t="s">
        <v>973</v>
      </c>
      <c r="F103" s="95" t="s">
        <v>790</v>
      </c>
      <c r="G103" s="95">
        <v>2</v>
      </c>
      <c r="H103" s="95">
        <v>1</v>
      </c>
      <c r="I103" s="95">
        <v>6</v>
      </c>
      <c r="J103" s="95">
        <v>50</v>
      </c>
      <c r="K103" s="95">
        <v>25</v>
      </c>
      <c r="L103" s="95" t="s">
        <v>50</v>
      </c>
    </row>
    <row r="104" spans="1:12" ht="15.75" customHeight="1">
      <c r="A104" s="95" t="s">
        <v>974</v>
      </c>
      <c r="B104" s="63" t="s">
        <v>971</v>
      </c>
      <c r="C104" s="124" t="s">
        <v>51</v>
      </c>
      <c r="D104" s="95" t="s">
        <v>975</v>
      </c>
      <c r="E104" s="91" t="s">
        <v>976</v>
      </c>
      <c r="F104" s="95" t="s">
        <v>790</v>
      </c>
      <c r="G104" s="95">
        <v>2</v>
      </c>
      <c r="H104" s="95">
        <v>1</v>
      </c>
      <c r="I104" s="95">
        <v>6</v>
      </c>
      <c r="J104" s="95">
        <v>50</v>
      </c>
      <c r="K104" s="95">
        <v>25</v>
      </c>
      <c r="L104" s="95" t="s">
        <v>50</v>
      </c>
    </row>
    <row r="105" spans="1:12" ht="15.75" customHeight="1">
      <c r="A105" s="95" t="s">
        <v>977</v>
      </c>
      <c r="B105" s="63" t="s">
        <v>978</v>
      </c>
      <c r="C105" s="124" t="s">
        <v>51</v>
      </c>
      <c r="D105" s="95" t="s">
        <v>979</v>
      </c>
      <c r="E105" s="91" t="s">
        <v>980</v>
      </c>
      <c r="F105" s="95" t="s">
        <v>790</v>
      </c>
      <c r="G105" s="95">
        <v>1</v>
      </c>
      <c r="H105" s="95">
        <v>1</v>
      </c>
      <c r="I105" s="95">
        <v>5</v>
      </c>
      <c r="J105" s="95">
        <v>50</v>
      </c>
      <c r="K105" s="95">
        <v>50</v>
      </c>
      <c r="L105" s="95" t="s">
        <v>50</v>
      </c>
    </row>
    <row r="106" spans="1:12" ht="15.75" customHeight="1">
      <c r="A106" s="95" t="s">
        <v>981</v>
      </c>
      <c r="B106" s="63" t="s">
        <v>982</v>
      </c>
      <c r="C106" s="124" t="s">
        <v>51</v>
      </c>
      <c r="D106" s="95" t="s">
        <v>815</v>
      </c>
      <c r="E106" s="91" t="s">
        <v>983</v>
      </c>
      <c r="F106" s="95" t="s">
        <v>790</v>
      </c>
      <c r="G106" s="95">
        <v>1</v>
      </c>
      <c r="H106" s="95">
        <v>1</v>
      </c>
      <c r="I106" s="95">
        <v>3</v>
      </c>
      <c r="J106" s="95">
        <v>50</v>
      </c>
      <c r="K106" s="95">
        <v>50</v>
      </c>
      <c r="L106" s="95" t="s">
        <v>50</v>
      </c>
    </row>
    <row r="107" spans="1:12" ht="15.75" customHeight="1">
      <c r="A107" s="95" t="s">
        <v>984</v>
      </c>
      <c r="B107" s="63" t="s">
        <v>985</v>
      </c>
      <c r="C107" s="124" t="s">
        <v>51</v>
      </c>
      <c r="D107" s="95" t="s">
        <v>986</v>
      </c>
      <c r="E107" s="91" t="s">
        <v>987</v>
      </c>
      <c r="F107" s="95" t="s">
        <v>790</v>
      </c>
      <c r="G107" s="95">
        <v>1</v>
      </c>
      <c r="H107" s="95">
        <v>1</v>
      </c>
      <c r="I107" s="95">
        <v>3</v>
      </c>
      <c r="J107" s="95">
        <v>50</v>
      </c>
      <c r="K107" s="95">
        <v>50</v>
      </c>
      <c r="L107" s="95" t="s">
        <v>50</v>
      </c>
    </row>
    <row r="108" spans="1:12" ht="15.75" customHeight="1">
      <c r="A108" s="95" t="s">
        <v>984</v>
      </c>
      <c r="B108" s="63" t="s">
        <v>985</v>
      </c>
      <c r="C108" s="124" t="s">
        <v>51</v>
      </c>
      <c r="D108" s="95" t="s">
        <v>870</v>
      </c>
      <c r="E108" s="91" t="s">
        <v>871</v>
      </c>
      <c r="F108" s="95" t="s">
        <v>790</v>
      </c>
      <c r="G108" s="95">
        <v>1</v>
      </c>
      <c r="H108" s="95">
        <v>1</v>
      </c>
      <c r="I108" s="95">
        <v>3</v>
      </c>
      <c r="J108" s="95">
        <v>50</v>
      </c>
      <c r="K108" s="95">
        <v>50</v>
      </c>
      <c r="L108" s="95" t="s">
        <v>50</v>
      </c>
    </row>
    <row r="109" spans="1:12" ht="15.75" customHeight="1">
      <c r="A109" s="95" t="s">
        <v>984</v>
      </c>
      <c r="B109" s="63" t="s">
        <v>985</v>
      </c>
      <c r="C109" s="124" t="s">
        <v>51</v>
      </c>
      <c r="D109" s="95" t="s">
        <v>988</v>
      </c>
      <c r="E109" s="91" t="s">
        <v>989</v>
      </c>
      <c r="F109" s="95" t="s">
        <v>790</v>
      </c>
      <c r="G109" s="95">
        <v>1</v>
      </c>
      <c r="H109" s="95">
        <v>1</v>
      </c>
      <c r="I109" s="95">
        <v>3</v>
      </c>
      <c r="J109" s="95">
        <v>50</v>
      </c>
      <c r="K109" s="95">
        <v>50</v>
      </c>
      <c r="L109" s="95" t="s">
        <v>50</v>
      </c>
    </row>
    <row r="110" spans="1:12" ht="15.75" customHeight="1">
      <c r="A110" s="95" t="s">
        <v>984</v>
      </c>
      <c r="B110" s="63" t="s">
        <v>985</v>
      </c>
      <c r="C110" s="124" t="s">
        <v>51</v>
      </c>
      <c r="D110" s="95" t="s">
        <v>990</v>
      </c>
      <c r="E110" s="91" t="s">
        <v>991</v>
      </c>
      <c r="F110" s="95" t="s">
        <v>790</v>
      </c>
      <c r="G110" s="95">
        <v>1</v>
      </c>
      <c r="H110" s="95">
        <v>1</v>
      </c>
      <c r="I110" s="95">
        <v>3</v>
      </c>
      <c r="J110" s="95">
        <v>50</v>
      </c>
      <c r="K110" s="95">
        <v>50</v>
      </c>
      <c r="L110" s="95" t="s">
        <v>50</v>
      </c>
    </row>
    <row r="111" spans="1:12" ht="15.75" customHeight="1">
      <c r="A111" s="95" t="s">
        <v>992</v>
      </c>
      <c r="B111" s="63" t="s">
        <v>993</v>
      </c>
      <c r="C111" s="124" t="s">
        <v>51</v>
      </c>
      <c r="D111" s="95" t="s">
        <v>815</v>
      </c>
      <c r="E111" s="91" t="s">
        <v>994</v>
      </c>
      <c r="F111" s="95" t="s">
        <v>790</v>
      </c>
      <c r="G111" s="95">
        <v>3</v>
      </c>
      <c r="H111" s="95">
        <v>1</v>
      </c>
      <c r="I111" s="95">
        <v>3</v>
      </c>
      <c r="J111" s="95">
        <v>50</v>
      </c>
      <c r="K111" s="95">
        <v>16.670000000000002</v>
      </c>
      <c r="L111" s="95" t="s">
        <v>50</v>
      </c>
    </row>
    <row r="112" spans="1:12" ht="15.75" customHeight="1">
      <c r="A112" s="95" t="s">
        <v>995</v>
      </c>
      <c r="B112" s="63" t="s">
        <v>996</v>
      </c>
      <c r="C112" s="124" t="s">
        <v>51</v>
      </c>
      <c r="D112" s="95" t="s">
        <v>893</v>
      </c>
      <c r="E112" s="91" t="s">
        <v>894</v>
      </c>
      <c r="F112" s="95" t="s">
        <v>790</v>
      </c>
      <c r="G112" s="95">
        <v>1</v>
      </c>
      <c r="H112" s="95">
        <v>1</v>
      </c>
      <c r="I112" s="95">
        <v>3</v>
      </c>
      <c r="J112" s="95">
        <v>50</v>
      </c>
      <c r="K112" s="95">
        <v>50</v>
      </c>
      <c r="L112" s="95" t="s">
        <v>50</v>
      </c>
    </row>
    <row r="113" spans="1:12" ht="15.75" customHeight="1">
      <c r="A113" s="95" t="s">
        <v>995</v>
      </c>
      <c r="B113" s="63" t="s">
        <v>996</v>
      </c>
      <c r="C113" s="124" t="s">
        <v>51</v>
      </c>
      <c r="D113" s="95" t="s">
        <v>997</v>
      </c>
      <c r="E113" s="91" t="s">
        <v>998</v>
      </c>
      <c r="F113" s="95" t="s">
        <v>790</v>
      </c>
      <c r="G113" s="95">
        <v>1</v>
      </c>
      <c r="H113" s="95">
        <v>1</v>
      </c>
      <c r="I113" s="95">
        <v>3</v>
      </c>
      <c r="J113" s="95">
        <v>50</v>
      </c>
      <c r="K113" s="95">
        <v>50</v>
      </c>
      <c r="L113" s="95" t="s">
        <v>50</v>
      </c>
    </row>
    <row r="114" spans="1:12" ht="15.75" customHeight="1">
      <c r="A114" s="95" t="s">
        <v>995</v>
      </c>
      <c r="B114" s="63" t="s">
        <v>996</v>
      </c>
      <c r="C114" s="124" t="s">
        <v>51</v>
      </c>
      <c r="D114" s="95" t="s">
        <v>999</v>
      </c>
      <c r="E114" s="91" t="s">
        <v>1000</v>
      </c>
      <c r="F114" s="95" t="s">
        <v>790</v>
      </c>
      <c r="G114" s="95">
        <v>1</v>
      </c>
      <c r="H114" s="95">
        <v>1</v>
      </c>
      <c r="I114" s="95">
        <v>3</v>
      </c>
      <c r="J114" s="95">
        <v>50</v>
      </c>
      <c r="K114" s="95">
        <v>50</v>
      </c>
      <c r="L114" s="95" t="s">
        <v>50</v>
      </c>
    </row>
    <row r="115" spans="1:12" ht="15.75" customHeight="1">
      <c r="A115" s="95" t="s">
        <v>1001</v>
      </c>
      <c r="B115" s="63" t="s">
        <v>1002</v>
      </c>
      <c r="C115" s="124" t="s">
        <v>51</v>
      </c>
      <c r="D115" s="95" t="s">
        <v>1003</v>
      </c>
      <c r="E115" s="91" t="s">
        <v>1004</v>
      </c>
      <c r="F115" s="95" t="s">
        <v>790</v>
      </c>
      <c r="G115" s="95">
        <v>1</v>
      </c>
      <c r="H115" s="95">
        <v>1</v>
      </c>
      <c r="I115" s="95">
        <v>3</v>
      </c>
      <c r="J115" s="95">
        <v>50</v>
      </c>
      <c r="K115" s="95">
        <v>50</v>
      </c>
      <c r="L115" s="95" t="s">
        <v>50</v>
      </c>
    </row>
    <row r="116" spans="1:12" ht="15.75" customHeight="1">
      <c r="A116" s="95" t="s">
        <v>1001</v>
      </c>
      <c r="B116" s="63" t="s">
        <v>1005</v>
      </c>
      <c r="C116" s="124" t="s">
        <v>51</v>
      </c>
      <c r="D116" s="95" t="s">
        <v>1006</v>
      </c>
      <c r="E116" s="91" t="s">
        <v>1007</v>
      </c>
      <c r="F116" s="95" t="s">
        <v>790</v>
      </c>
      <c r="G116" s="95">
        <v>1</v>
      </c>
      <c r="H116" s="95">
        <v>1</v>
      </c>
      <c r="I116" s="95">
        <v>3</v>
      </c>
      <c r="J116" s="95">
        <v>50</v>
      </c>
      <c r="K116" s="95">
        <v>50</v>
      </c>
      <c r="L116" s="95" t="s">
        <v>50</v>
      </c>
    </row>
    <row r="117" spans="1:12" ht="15.75" customHeight="1">
      <c r="A117" s="95" t="s">
        <v>1001</v>
      </c>
      <c r="B117" s="63" t="s">
        <v>1005</v>
      </c>
      <c r="C117" s="124" t="s">
        <v>51</v>
      </c>
      <c r="D117" s="95" t="s">
        <v>968</v>
      </c>
      <c r="E117" s="91" t="s">
        <v>969</v>
      </c>
      <c r="F117" s="95" t="s">
        <v>790</v>
      </c>
      <c r="G117" s="95">
        <v>1</v>
      </c>
      <c r="H117" s="95">
        <v>1</v>
      </c>
      <c r="I117" s="95">
        <v>3</v>
      </c>
      <c r="J117" s="95">
        <v>50</v>
      </c>
      <c r="K117" s="95">
        <v>50</v>
      </c>
      <c r="L117" s="95" t="s">
        <v>50</v>
      </c>
    </row>
    <row r="118" spans="1:12" ht="15.75" customHeight="1">
      <c r="A118" s="95" t="s">
        <v>1008</v>
      </c>
      <c r="B118" s="63" t="s">
        <v>1009</v>
      </c>
      <c r="C118" s="124" t="s">
        <v>51</v>
      </c>
      <c r="D118" s="95" t="s">
        <v>1010</v>
      </c>
      <c r="E118" s="91" t="s">
        <v>1011</v>
      </c>
      <c r="F118" s="95" t="s">
        <v>790</v>
      </c>
      <c r="G118" s="95">
        <v>1</v>
      </c>
      <c r="H118" s="95">
        <v>1</v>
      </c>
      <c r="I118" s="95">
        <v>3</v>
      </c>
      <c r="J118" s="95">
        <v>50</v>
      </c>
      <c r="K118" s="95">
        <v>50</v>
      </c>
      <c r="L118" s="95" t="s">
        <v>50</v>
      </c>
    </row>
    <row r="119" spans="1:12" ht="15.75" customHeight="1">
      <c r="A119" s="95" t="s">
        <v>1008</v>
      </c>
      <c r="B119" s="63" t="s">
        <v>1009</v>
      </c>
      <c r="C119" s="124" t="s">
        <v>51</v>
      </c>
      <c r="D119" s="95" t="s">
        <v>920</v>
      </c>
      <c r="E119" s="91" t="s">
        <v>921</v>
      </c>
      <c r="F119" s="95" t="s">
        <v>790</v>
      </c>
      <c r="G119" s="95">
        <v>1</v>
      </c>
      <c r="H119" s="95">
        <v>1</v>
      </c>
      <c r="I119" s="95">
        <v>3</v>
      </c>
      <c r="J119" s="95">
        <v>50</v>
      </c>
      <c r="K119" s="95">
        <v>50</v>
      </c>
      <c r="L119" s="95" t="s">
        <v>50</v>
      </c>
    </row>
    <row r="120" spans="1:12" ht="15.75" customHeight="1">
      <c r="A120" s="95" t="s">
        <v>1012</v>
      </c>
      <c r="B120" s="63" t="s">
        <v>1013</v>
      </c>
      <c r="C120" s="124" t="s">
        <v>51</v>
      </c>
      <c r="D120" s="95" t="s">
        <v>1014</v>
      </c>
      <c r="E120" s="91" t="s">
        <v>1015</v>
      </c>
      <c r="F120" s="95" t="s">
        <v>790</v>
      </c>
      <c r="G120" s="95">
        <v>1</v>
      </c>
      <c r="H120" s="95">
        <v>1</v>
      </c>
      <c r="I120" s="95">
        <v>2</v>
      </c>
      <c r="J120" s="95">
        <v>50</v>
      </c>
      <c r="K120" s="95">
        <v>50</v>
      </c>
      <c r="L120" s="95" t="s">
        <v>50</v>
      </c>
    </row>
    <row r="121" spans="1:12" ht="15.75" customHeight="1">
      <c r="A121" s="95" t="s">
        <v>1016</v>
      </c>
      <c r="B121" s="63" t="s">
        <v>1017</v>
      </c>
      <c r="C121" s="124" t="s">
        <v>51</v>
      </c>
      <c r="D121" s="95" t="s">
        <v>809</v>
      </c>
      <c r="E121" s="91" t="s">
        <v>810</v>
      </c>
      <c r="F121" s="95" t="s">
        <v>790</v>
      </c>
      <c r="G121" s="95">
        <v>2</v>
      </c>
      <c r="H121" s="95">
        <v>1</v>
      </c>
      <c r="I121" s="95">
        <v>3</v>
      </c>
      <c r="J121" s="95">
        <v>50</v>
      </c>
      <c r="K121" s="95">
        <v>25</v>
      </c>
      <c r="L121" s="95" t="s">
        <v>50</v>
      </c>
    </row>
    <row r="122" spans="1:12" ht="15.75" customHeight="1">
      <c r="A122" s="95" t="s">
        <v>1018</v>
      </c>
      <c r="B122" s="63" t="s">
        <v>1019</v>
      </c>
      <c r="C122" s="124" t="s">
        <v>51</v>
      </c>
      <c r="D122" s="95" t="s">
        <v>1020</v>
      </c>
      <c r="E122" s="91" t="s">
        <v>1021</v>
      </c>
      <c r="F122" s="95" t="s">
        <v>790</v>
      </c>
      <c r="G122" s="95">
        <v>2</v>
      </c>
      <c r="H122" s="95">
        <v>1</v>
      </c>
      <c r="I122" s="95">
        <v>3</v>
      </c>
      <c r="J122" s="95">
        <v>50</v>
      </c>
      <c r="K122" s="95">
        <v>25</v>
      </c>
      <c r="L122" s="95" t="s">
        <v>50</v>
      </c>
    </row>
    <row r="123" spans="1:12" ht="15.75" customHeight="1">
      <c r="A123" s="95" t="s">
        <v>1022</v>
      </c>
      <c r="B123" s="63" t="s">
        <v>1023</v>
      </c>
      <c r="C123" s="124" t="s">
        <v>51</v>
      </c>
      <c r="D123" s="95" t="s">
        <v>893</v>
      </c>
      <c r="E123" s="91" t="s">
        <v>894</v>
      </c>
      <c r="F123" s="95" t="s">
        <v>790</v>
      </c>
      <c r="G123" s="95">
        <v>1</v>
      </c>
      <c r="H123" s="95">
        <v>1</v>
      </c>
      <c r="I123" s="95">
        <v>2</v>
      </c>
      <c r="J123" s="95">
        <v>50</v>
      </c>
      <c r="K123" s="95">
        <v>50</v>
      </c>
      <c r="L123" s="95" t="s">
        <v>50</v>
      </c>
    </row>
    <row r="124" spans="1:12" ht="15.75" customHeight="1">
      <c r="A124" s="95" t="s">
        <v>1024</v>
      </c>
      <c r="B124" s="63" t="s">
        <v>1025</v>
      </c>
      <c r="C124" s="124" t="s">
        <v>51</v>
      </c>
      <c r="D124" s="95" t="s">
        <v>813</v>
      </c>
      <c r="E124" s="91" t="s">
        <v>814</v>
      </c>
      <c r="F124" s="95" t="s">
        <v>790</v>
      </c>
      <c r="G124" s="95">
        <v>2</v>
      </c>
      <c r="H124" s="95">
        <v>1</v>
      </c>
      <c r="I124" s="95">
        <v>2</v>
      </c>
      <c r="J124" s="95">
        <v>50</v>
      </c>
      <c r="K124" s="95">
        <v>25</v>
      </c>
      <c r="L124" s="95" t="s">
        <v>50</v>
      </c>
    </row>
    <row r="125" spans="1:12" ht="15.75" customHeight="1">
      <c r="A125" s="95" t="s">
        <v>1026</v>
      </c>
      <c r="B125" s="63" t="s">
        <v>219</v>
      </c>
      <c r="C125" s="124" t="s">
        <v>51</v>
      </c>
      <c r="D125" s="95" t="s">
        <v>1027</v>
      </c>
      <c r="E125" s="91" t="s">
        <v>1028</v>
      </c>
      <c r="F125" s="95" t="s">
        <v>790</v>
      </c>
      <c r="G125" s="95">
        <v>4</v>
      </c>
      <c r="H125" s="95">
        <v>4</v>
      </c>
      <c r="I125" s="95">
        <v>4</v>
      </c>
      <c r="J125" s="95">
        <v>50</v>
      </c>
      <c r="K125" s="95">
        <v>12.5</v>
      </c>
      <c r="L125" s="95" t="s">
        <v>50</v>
      </c>
    </row>
    <row r="126" spans="1:12" ht="15.75" customHeight="1">
      <c r="A126" s="95" t="s">
        <v>1026</v>
      </c>
      <c r="B126" s="63" t="s">
        <v>219</v>
      </c>
      <c r="C126" s="124" t="s">
        <v>51</v>
      </c>
      <c r="D126" s="95" t="s">
        <v>1029</v>
      </c>
      <c r="E126" s="91" t="s">
        <v>1030</v>
      </c>
      <c r="F126" s="95" t="s">
        <v>790</v>
      </c>
      <c r="G126" s="95">
        <v>4</v>
      </c>
      <c r="H126" s="95">
        <v>4</v>
      </c>
      <c r="I126" s="95">
        <v>4</v>
      </c>
      <c r="J126" s="95">
        <v>50</v>
      </c>
      <c r="K126" s="95">
        <v>12.5</v>
      </c>
      <c r="L126" s="95" t="s">
        <v>50</v>
      </c>
    </row>
    <row r="127" spans="1:12" ht="15.75" customHeight="1">
      <c r="A127" s="95" t="s">
        <v>1026</v>
      </c>
      <c r="B127" s="63" t="s">
        <v>219</v>
      </c>
      <c r="C127" s="124" t="s">
        <v>51</v>
      </c>
      <c r="D127" s="95" t="s">
        <v>1031</v>
      </c>
      <c r="E127" s="91" t="s">
        <v>1032</v>
      </c>
      <c r="F127" s="95" t="s">
        <v>790</v>
      </c>
      <c r="G127" s="95">
        <v>4</v>
      </c>
      <c r="H127" s="95">
        <v>4</v>
      </c>
      <c r="I127" s="95">
        <v>4</v>
      </c>
      <c r="J127" s="95">
        <v>50</v>
      </c>
      <c r="K127" s="95">
        <v>12.5</v>
      </c>
      <c r="L127" s="95" t="s">
        <v>50</v>
      </c>
    </row>
    <row r="128" spans="1:12" ht="15.75" customHeight="1">
      <c r="A128" s="95" t="s">
        <v>1033</v>
      </c>
      <c r="B128" s="63" t="s">
        <v>1034</v>
      </c>
      <c r="C128" s="124" t="s">
        <v>51</v>
      </c>
      <c r="D128" s="95" t="s">
        <v>1035</v>
      </c>
      <c r="E128" s="91" t="s">
        <v>1036</v>
      </c>
      <c r="F128" s="95" t="s">
        <v>790</v>
      </c>
      <c r="G128" s="95">
        <v>1</v>
      </c>
      <c r="H128" s="95">
        <v>1</v>
      </c>
      <c r="I128" s="95">
        <v>3</v>
      </c>
      <c r="J128" s="95">
        <v>50</v>
      </c>
      <c r="K128" s="95">
        <v>50</v>
      </c>
      <c r="L128" s="95" t="s">
        <v>50</v>
      </c>
    </row>
    <row r="129" spans="1:12" ht="15.75" customHeight="1">
      <c r="A129" s="95" t="s">
        <v>1033</v>
      </c>
      <c r="B129" s="63" t="s">
        <v>1034</v>
      </c>
      <c r="C129" s="124" t="s">
        <v>51</v>
      </c>
      <c r="D129" s="95" t="s">
        <v>1037</v>
      </c>
      <c r="E129" s="91" t="s">
        <v>946</v>
      </c>
      <c r="F129" s="95" t="s">
        <v>790</v>
      </c>
      <c r="G129" s="95">
        <v>1</v>
      </c>
      <c r="H129" s="95">
        <v>1</v>
      </c>
      <c r="I129" s="95">
        <v>3</v>
      </c>
      <c r="J129" s="95">
        <v>50</v>
      </c>
      <c r="K129" s="95">
        <v>50</v>
      </c>
      <c r="L129" s="95" t="s">
        <v>50</v>
      </c>
    </row>
    <row r="130" spans="1:12" ht="15.75" customHeight="1">
      <c r="A130" s="95" t="s">
        <v>1033</v>
      </c>
      <c r="B130" s="63" t="s">
        <v>1034</v>
      </c>
      <c r="C130" s="124" t="s">
        <v>51</v>
      </c>
      <c r="D130" s="95" t="s">
        <v>1038</v>
      </c>
      <c r="E130" s="91" t="s">
        <v>1039</v>
      </c>
      <c r="F130" s="95" t="s">
        <v>790</v>
      </c>
      <c r="G130" s="95">
        <v>1</v>
      </c>
      <c r="H130" s="95">
        <v>1</v>
      </c>
      <c r="I130" s="95">
        <v>3</v>
      </c>
      <c r="J130" s="95">
        <v>50</v>
      </c>
      <c r="K130" s="95">
        <v>50</v>
      </c>
      <c r="L130" s="95" t="s">
        <v>50</v>
      </c>
    </row>
    <row r="131" spans="1:12" ht="15.75" customHeight="1">
      <c r="A131" s="95" t="s">
        <v>1040</v>
      </c>
      <c r="B131" s="63" t="s">
        <v>1041</v>
      </c>
      <c r="C131" s="124" t="s">
        <v>51</v>
      </c>
      <c r="D131" s="95" t="s">
        <v>904</v>
      </c>
      <c r="E131" s="91" t="s">
        <v>905</v>
      </c>
      <c r="F131" s="95" t="s">
        <v>790</v>
      </c>
      <c r="G131" s="95">
        <v>1</v>
      </c>
      <c r="H131" s="95">
        <v>1</v>
      </c>
      <c r="I131" s="95">
        <v>2</v>
      </c>
      <c r="J131" s="95">
        <v>50</v>
      </c>
      <c r="K131" s="95">
        <v>50</v>
      </c>
      <c r="L131" s="95" t="s">
        <v>50</v>
      </c>
    </row>
    <row r="132" spans="1:12" ht="15.75" customHeight="1">
      <c r="A132" s="95" t="s">
        <v>1042</v>
      </c>
      <c r="B132" s="63" t="s">
        <v>1043</v>
      </c>
      <c r="C132" s="124" t="s">
        <v>51</v>
      </c>
      <c r="D132" s="95" t="s">
        <v>1044</v>
      </c>
      <c r="E132" s="91" t="s">
        <v>1045</v>
      </c>
      <c r="F132" s="95" t="s">
        <v>790</v>
      </c>
      <c r="G132" s="95">
        <v>5</v>
      </c>
      <c r="H132" s="95">
        <v>5</v>
      </c>
      <c r="I132" s="95">
        <v>5</v>
      </c>
      <c r="J132" s="95">
        <v>50</v>
      </c>
      <c r="K132" s="95">
        <v>10</v>
      </c>
      <c r="L132" s="95" t="s">
        <v>50</v>
      </c>
    </row>
    <row r="133" spans="1:12" ht="15.75" customHeight="1">
      <c r="A133" s="95" t="s">
        <v>1042</v>
      </c>
      <c r="B133" s="63" t="s">
        <v>1046</v>
      </c>
      <c r="C133" s="124" t="s">
        <v>51</v>
      </c>
      <c r="D133" s="95" t="s">
        <v>1047</v>
      </c>
      <c r="E133" s="91" t="s">
        <v>1048</v>
      </c>
      <c r="F133" s="95" t="s">
        <v>790</v>
      </c>
      <c r="G133" s="95">
        <v>5</v>
      </c>
      <c r="H133" s="95">
        <v>5</v>
      </c>
      <c r="I133" s="95">
        <v>5</v>
      </c>
      <c r="J133" s="95">
        <v>50</v>
      </c>
      <c r="K133" s="95">
        <v>10</v>
      </c>
      <c r="L133" s="95" t="s">
        <v>50</v>
      </c>
    </row>
    <row r="134" spans="1:12" ht="15.75" customHeight="1">
      <c r="A134" s="95" t="s">
        <v>1042</v>
      </c>
      <c r="B134" s="63" t="s">
        <v>1046</v>
      </c>
      <c r="C134" s="124" t="s">
        <v>51</v>
      </c>
      <c r="D134" s="95" t="s">
        <v>1049</v>
      </c>
      <c r="E134" s="91" t="s">
        <v>1050</v>
      </c>
      <c r="F134" s="95" t="s">
        <v>790</v>
      </c>
      <c r="G134" s="95">
        <v>5</v>
      </c>
      <c r="H134" s="95">
        <v>5</v>
      </c>
      <c r="I134" s="95">
        <v>5</v>
      </c>
      <c r="J134" s="95">
        <v>50</v>
      </c>
      <c r="K134" s="95">
        <v>10</v>
      </c>
      <c r="L134" s="95" t="s">
        <v>50</v>
      </c>
    </row>
    <row r="135" spans="1:12" ht="15.75" customHeight="1">
      <c r="A135" s="95" t="s">
        <v>1051</v>
      </c>
      <c r="B135" s="63" t="s">
        <v>1052</v>
      </c>
      <c r="C135" s="124" t="s">
        <v>51</v>
      </c>
      <c r="D135" s="95" t="s">
        <v>1053</v>
      </c>
      <c r="E135" s="91" t="s">
        <v>1054</v>
      </c>
      <c r="F135" s="95" t="s">
        <v>790</v>
      </c>
      <c r="G135" s="95">
        <v>1</v>
      </c>
      <c r="H135" s="95">
        <v>1</v>
      </c>
      <c r="I135" s="95">
        <v>4</v>
      </c>
      <c r="J135" s="95">
        <v>50</v>
      </c>
      <c r="K135" s="95">
        <v>50</v>
      </c>
      <c r="L135" s="95" t="s">
        <v>50</v>
      </c>
    </row>
    <row r="136" spans="1:12" ht="15.75" customHeight="1">
      <c r="A136" s="95" t="s">
        <v>1051</v>
      </c>
      <c r="B136" s="63" t="s">
        <v>1052</v>
      </c>
      <c r="C136" s="124" t="s">
        <v>51</v>
      </c>
      <c r="D136" s="95" t="s">
        <v>1055</v>
      </c>
      <c r="E136" s="91" t="s">
        <v>1056</v>
      </c>
      <c r="F136" s="95" t="s">
        <v>790</v>
      </c>
      <c r="G136" s="95">
        <v>1</v>
      </c>
      <c r="H136" s="95">
        <v>1</v>
      </c>
      <c r="I136" s="95">
        <v>4</v>
      </c>
      <c r="J136" s="95">
        <v>50</v>
      </c>
      <c r="K136" s="95">
        <v>50</v>
      </c>
      <c r="L136" s="95" t="s">
        <v>50</v>
      </c>
    </row>
    <row r="137" spans="1:12" ht="15.75" customHeight="1">
      <c r="A137" s="95" t="s">
        <v>1057</v>
      </c>
      <c r="B137" s="63" t="s">
        <v>1058</v>
      </c>
      <c r="C137" s="124" t="s">
        <v>51</v>
      </c>
      <c r="D137" s="95" t="s">
        <v>1059</v>
      </c>
      <c r="E137" s="91" t="s">
        <v>1060</v>
      </c>
      <c r="F137" s="95" t="s">
        <v>790</v>
      </c>
      <c r="G137" s="95">
        <v>2</v>
      </c>
      <c r="H137" s="95">
        <v>1</v>
      </c>
      <c r="I137" s="95">
        <v>2</v>
      </c>
      <c r="J137" s="95">
        <v>50</v>
      </c>
      <c r="K137" s="95">
        <v>25</v>
      </c>
      <c r="L137" s="95" t="s">
        <v>50</v>
      </c>
    </row>
    <row r="138" spans="1:12" ht="15.75" customHeight="1">
      <c r="A138" s="95" t="s">
        <v>1057</v>
      </c>
      <c r="B138" s="63" t="s">
        <v>1058</v>
      </c>
      <c r="C138" s="124" t="s">
        <v>51</v>
      </c>
      <c r="D138" s="95" t="s">
        <v>1061</v>
      </c>
      <c r="E138" s="91" t="s">
        <v>1062</v>
      </c>
      <c r="F138" s="95" t="s">
        <v>790</v>
      </c>
      <c r="G138" s="95">
        <v>2</v>
      </c>
      <c r="H138" s="95">
        <v>1</v>
      </c>
      <c r="I138" s="95">
        <v>2</v>
      </c>
      <c r="J138" s="95">
        <v>50</v>
      </c>
      <c r="K138" s="95">
        <v>25</v>
      </c>
      <c r="L138" s="95" t="s">
        <v>50</v>
      </c>
    </row>
    <row r="139" spans="1:12" ht="15.75" customHeight="1">
      <c r="A139" s="95" t="s">
        <v>1063</v>
      </c>
      <c r="B139" s="63" t="s">
        <v>1064</v>
      </c>
      <c r="C139" s="124" t="s">
        <v>51</v>
      </c>
      <c r="D139" s="95" t="s">
        <v>1065</v>
      </c>
      <c r="E139" s="91" t="s">
        <v>1066</v>
      </c>
      <c r="F139" s="95" t="s">
        <v>790</v>
      </c>
      <c r="G139" s="95">
        <v>2</v>
      </c>
      <c r="H139" s="95">
        <v>1</v>
      </c>
      <c r="I139" s="95">
        <v>2</v>
      </c>
      <c r="J139" s="95">
        <v>50</v>
      </c>
      <c r="K139" s="95">
        <v>25</v>
      </c>
      <c r="L139" s="95" t="s">
        <v>53</v>
      </c>
    </row>
    <row r="140" spans="1:12" ht="15.75" customHeight="1">
      <c r="A140" s="95" t="s">
        <v>1063</v>
      </c>
      <c r="B140" s="63" t="s">
        <v>1064</v>
      </c>
      <c r="C140" s="124" t="s">
        <v>51</v>
      </c>
      <c r="D140" s="95" t="s">
        <v>1067</v>
      </c>
      <c r="E140" s="91" t="s">
        <v>1068</v>
      </c>
      <c r="F140" s="95" t="s">
        <v>790</v>
      </c>
      <c r="G140" s="95">
        <v>2</v>
      </c>
      <c r="H140" s="95">
        <v>1</v>
      </c>
      <c r="I140" s="95">
        <v>2</v>
      </c>
      <c r="J140" s="95">
        <v>50</v>
      </c>
      <c r="K140" s="95">
        <v>25</v>
      </c>
      <c r="L140" s="95" t="s">
        <v>53</v>
      </c>
    </row>
    <row r="141" spans="1:12" ht="15.75" customHeight="1">
      <c r="A141" s="95" t="s">
        <v>1069</v>
      </c>
      <c r="B141" s="63" t="s">
        <v>1070</v>
      </c>
      <c r="C141" s="124" t="s">
        <v>51</v>
      </c>
      <c r="D141" s="95" t="s">
        <v>1071</v>
      </c>
      <c r="E141" s="91" t="s">
        <v>1072</v>
      </c>
      <c r="F141" s="95" t="s">
        <v>790</v>
      </c>
      <c r="G141" s="95">
        <v>3</v>
      </c>
      <c r="H141" s="95">
        <v>1</v>
      </c>
      <c r="I141" s="95">
        <v>4</v>
      </c>
      <c r="J141" s="95">
        <v>50</v>
      </c>
      <c r="K141" s="95">
        <v>16.66</v>
      </c>
      <c r="L141" s="95" t="s">
        <v>53</v>
      </c>
    </row>
    <row r="142" spans="1:12" ht="15.75" customHeight="1">
      <c r="A142" s="95" t="s">
        <v>1073</v>
      </c>
      <c r="B142" s="63" t="s">
        <v>1074</v>
      </c>
      <c r="C142" s="124" t="s">
        <v>51</v>
      </c>
      <c r="D142" s="95" t="s">
        <v>1075</v>
      </c>
      <c r="E142" s="91" t="s">
        <v>1076</v>
      </c>
      <c r="F142" s="95" t="s">
        <v>790</v>
      </c>
      <c r="G142" s="95">
        <v>1</v>
      </c>
      <c r="H142" s="95">
        <v>1</v>
      </c>
      <c r="I142" s="95">
        <v>3</v>
      </c>
      <c r="J142" s="95">
        <v>50</v>
      </c>
      <c r="K142" s="95">
        <v>50</v>
      </c>
      <c r="L142" s="95" t="s">
        <v>53</v>
      </c>
    </row>
    <row r="143" spans="1:12" ht="15.75" customHeight="1">
      <c r="A143" s="95" t="s">
        <v>1073</v>
      </c>
      <c r="B143" s="63" t="s">
        <v>1074</v>
      </c>
      <c r="C143" s="124" t="s">
        <v>51</v>
      </c>
      <c r="D143" s="95" t="s">
        <v>1077</v>
      </c>
      <c r="E143" s="91" t="s">
        <v>1078</v>
      </c>
      <c r="F143" s="95" t="s">
        <v>790</v>
      </c>
      <c r="G143" s="95">
        <v>1</v>
      </c>
      <c r="H143" s="95">
        <v>1</v>
      </c>
      <c r="I143" s="95">
        <v>3</v>
      </c>
      <c r="J143" s="95">
        <v>50</v>
      </c>
      <c r="K143" s="95">
        <v>50</v>
      </c>
      <c r="L143" s="95" t="s">
        <v>53</v>
      </c>
    </row>
    <row r="144" spans="1:12" ht="15.75" customHeight="1">
      <c r="A144" s="95" t="s">
        <v>1073</v>
      </c>
      <c r="B144" s="63" t="s">
        <v>1074</v>
      </c>
      <c r="C144" s="124" t="s">
        <v>51</v>
      </c>
      <c r="D144" s="95" t="s">
        <v>1079</v>
      </c>
      <c r="E144" s="91" t="s">
        <v>1080</v>
      </c>
      <c r="F144" s="95" t="s">
        <v>790</v>
      </c>
      <c r="G144" s="95">
        <v>1</v>
      </c>
      <c r="H144" s="95">
        <v>1</v>
      </c>
      <c r="I144" s="95">
        <v>3</v>
      </c>
      <c r="J144" s="95">
        <v>50</v>
      </c>
      <c r="K144" s="95">
        <v>50</v>
      </c>
      <c r="L144" s="95" t="s">
        <v>53</v>
      </c>
    </row>
    <row r="145" spans="1:12" ht="15.75" customHeight="1">
      <c r="A145" s="95" t="s">
        <v>252</v>
      </c>
      <c r="B145" s="63" t="s">
        <v>1081</v>
      </c>
      <c r="C145" s="124" t="s">
        <v>51</v>
      </c>
      <c r="D145" s="95" t="s">
        <v>1082</v>
      </c>
      <c r="E145" s="91" t="s">
        <v>1083</v>
      </c>
      <c r="F145" s="95" t="s">
        <v>790</v>
      </c>
      <c r="G145" s="95">
        <v>3</v>
      </c>
      <c r="H145" s="95">
        <v>1</v>
      </c>
      <c r="I145" s="95">
        <v>3</v>
      </c>
      <c r="J145" s="95">
        <v>50</v>
      </c>
      <c r="K145" s="95">
        <v>16.66</v>
      </c>
      <c r="L145" s="95" t="s">
        <v>53</v>
      </c>
    </row>
    <row r="146" spans="1:12" ht="15.75" customHeight="1">
      <c r="A146" s="95" t="s">
        <v>252</v>
      </c>
      <c r="B146" s="63" t="s">
        <v>1081</v>
      </c>
      <c r="C146" s="124" t="s">
        <v>51</v>
      </c>
      <c r="D146" s="95" t="s">
        <v>1084</v>
      </c>
      <c r="E146" s="91" t="s">
        <v>1085</v>
      </c>
      <c r="F146" s="95" t="s">
        <v>790</v>
      </c>
      <c r="G146" s="95">
        <v>3</v>
      </c>
      <c r="H146" s="95">
        <v>1</v>
      </c>
      <c r="I146" s="95">
        <v>3</v>
      </c>
      <c r="J146" s="95">
        <v>50</v>
      </c>
      <c r="K146" s="95">
        <v>16.66</v>
      </c>
      <c r="L146" s="95" t="s">
        <v>53</v>
      </c>
    </row>
    <row r="147" spans="1:12" ht="15.75" customHeight="1">
      <c r="A147" s="95" t="s">
        <v>1086</v>
      </c>
      <c r="B147" s="63" t="s">
        <v>259</v>
      </c>
      <c r="C147" s="124" t="s">
        <v>51</v>
      </c>
      <c r="D147" s="95" t="s">
        <v>1087</v>
      </c>
      <c r="E147" s="91" t="s">
        <v>1088</v>
      </c>
      <c r="F147" s="95" t="s">
        <v>790</v>
      </c>
      <c r="G147" s="95">
        <v>1</v>
      </c>
      <c r="H147" s="95">
        <v>1</v>
      </c>
      <c r="I147" s="95">
        <v>4</v>
      </c>
      <c r="J147" s="95">
        <v>50</v>
      </c>
      <c r="K147" s="95">
        <v>50</v>
      </c>
      <c r="L147" s="95" t="s">
        <v>53</v>
      </c>
    </row>
    <row r="148" spans="1:12" ht="15.75" customHeight="1">
      <c r="A148" s="95" t="s">
        <v>278</v>
      </c>
      <c r="B148" s="63" t="s">
        <v>1089</v>
      </c>
      <c r="C148" s="124" t="s">
        <v>51</v>
      </c>
      <c r="D148" s="95" t="s">
        <v>1090</v>
      </c>
      <c r="E148" s="91" t="s">
        <v>1091</v>
      </c>
      <c r="F148" s="95" t="s">
        <v>790</v>
      </c>
      <c r="G148" s="95">
        <v>1</v>
      </c>
      <c r="H148" s="95">
        <v>1</v>
      </c>
      <c r="I148" s="95">
        <v>2</v>
      </c>
      <c r="J148" s="95">
        <v>50</v>
      </c>
      <c r="K148" s="95">
        <v>50</v>
      </c>
      <c r="L148" s="95" t="s">
        <v>53</v>
      </c>
    </row>
    <row r="149" spans="1:12" ht="15.75" customHeight="1">
      <c r="A149" s="95" t="s">
        <v>278</v>
      </c>
      <c r="B149" s="63" t="s">
        <v>1092</v>
      </c>
      <c r="C149" s="124" t="s">
        <v>51</v>
      </c>
      <c r="D149" s="95" t="s">
        <v>1093</v>
      </c>
      <c r="E149" s="91" t="s">
        <v>1094</v>
      </c>
      <c r="F149" s="95" t="s">
        <v>790</v>
      </c>
      <c r="G149" s="95">
        <v>1</v>
      </c>
      <c r="H149" s="95">
        <v>1</v>
      </c>
      <c r="I149" s="95">
        <v>2</v>
      </c>
      <c r="J149" s="95">
        <v>50</v>
      </c>
      <c r="K149" s="95">
        <v>50</v>
      </c>
      <c r="L149" s="95" t="s">
        <v>53</v>
      </c>
    </row>
    <row r="150" spans="1:12" ht="15.75" customHeight="1">
      <c r="A150" s="95" t="s">
        <v>278</v>
      </c>
      <c r="B150" s="63" t="s">
        <v>1092</v>
      </c>
      <c r="C150" s="124" t="s">
        <v>51</v>
      </c>
      <c r="D150" s="95" t="s">
        <v>1095</v>
      </c>
      <c r="E150" s="91" t="s">
        <v>1096</v>
      </c>
      <c r="F150" s="95" t="s">
        <v>790</v>
      </c>
      <c r="G150" s="95">
        <v>1</v>
      </c>
      <c r="H150" s="95">
        <v>1</v>
      </c>
      <c r="I150" s="95">
        <v>2</v>
      </c>
      <c r="J150" s="95">
        <v>50</v>
      </c>
      <c r="K150" s="95">
        <v>50</v>
      </c>
      <c r="L150" s="95" t="s">
        <v>53</v>
      </c>
    </row>
    <row r="151" spans="1:12" ht="15.75" customHeight="1">
      <c r="A151" s="95" t="s">
        <v>1097</v>
      </c>
      <c r="B151" s="63" t="s">
        <v>1098</v>
      </c>
      <c r="C151" s="124" t="s">
        <v>51</v>
      </c>
      <c r="D151" s="95" t="s">
        <v>1099</v>
      </c>
      <c r="E151" s="91" t="s">
        <v>1100</v>
      </c>
      <c r="F151" s="95" t="s">
        <v>425</v>
      </c>
      <c r="G151" s="95">
        <v>2</v>
      </c>
      <c r="H151" s="95">
        <v>1</v>
      </c>
      <c r="I151" s="95">
        <v>2</v>
      </c>
      <c r="J151" s="95">
        <v>50</v>
      </c>
      <c r="K151" s="95">
        <v>25</v>
      </c>
      <c r="L151" s="95" t="s">
        <v>53</v>
      </c>
    </row>
    <row r="152" spans="1:12" ht="15.75" customHeight="1">
      <c r="A152" s="95" t="s">
        <v>1073</v>
      </c>
      <c r="B152" s="63" t="s">
        <v>1074</v>
      </c>
      <c r="C152" s="124" t="s">
        <v>51</v>
      </c>
      <c r="D152" s="95" t="s">
        <v>1101</v>
      </c>
      <c r="E152" s="91" t="s">
        <v>1102</v>
      </c>
      <c r="F152" s="95" t="s">
        <v>425</v>
      </c>
      <c r="G152" s="95">
        <v>1</v>
      </c>
      <c r="H152" s="95">
        <v>1</v>
      </c>
      <c r="I152" s="95">
        <v>3</v>
      </c>
      <c r="J152" s="95">
        <v>50</v>
      </c>
      <c r="K152" s="95">
        <v>50</v>
      </c>
      <c r="L152" s="95" t="s">
        <v>53</v>
      </c>
    </row>
    <row r="153" spans="1:12" ht="15.75" customHeight="1">
      <c r="A153" s="95" t="s">
        <v>1103</v>
      </c>
      <c r="B153" s="63" t="s">
        <v>1104</v>
      </c>
      <c r="C153" s="124" t="s">
        <v>51</v>
      </c>
      <c r="D153" s="95" t="s">
        <v>1105</v>
      </c>
      <c r="E153" s="91" t="s">
        <v>1106</v>
      </c>
      <c r="F153" s="95" t="s">
        <v>1107</v>
      </c>
      <c r="G153" s="95">
        <v>1</v>
      </c>
      <c r="H153" s="95">
        <v>1</v>
      </c>
      <c r="I153" s="95">
        <v>1</v>
      </c>
      <c r="J153" s="95">
        <v>1</v>
      </c>
      <c r="K153" s="95">
        <v>50</v>
      </c>
      <c r="L153" s="95" t="s">
        <v>1103</v>
      </c>
    </row>
    <row r="154" spans="1:12" ht="15.75" customHeight="1">
      <c r="A154" s="95" t="s">
        <v>1108</v>
      </c>
      <c r="B154" s="63" t="s">
        <v>1109</v>
      </c>
      <c r="C154" s="124" t="s">
        <v>51</v>
      </c>
      <c r="D154" s="95" t="s">
        <v>1110</v>
      </c>
      <c r="E154" s="91" t="s">
        <v>1111</v>
      </c>
      <c r="F154" s="95" t="s">
        <v>1112</v>
      </c>
      <c r="G154" s="95">
        <v>1</v>
      </c>
      <c r="H154" s="95">
        <v>1</v>
      </c>
      <c r="I154" s="95">
        <v>1</v>
      </c>
      <c r="J154" s="95">
        <v>50</v>
      </c>
      <c r="K154" s="95">
        <v>50</v>
      </c>
      <c r="L154" s="95" t="s">
        <v>56</v>
      </c>
    </row>
    <row r="155" spans="1:12" ht="15.75" customHeight="1">
      <c r="A155" s="95" t="s">
        <v>1108</v>
      </c>
      <c r="B155" s="63" t="s">
        <v>1109</v>
      </c>
      <c r="C155" s="124" t="s">
        <v>51</v>
      </c>
      <c r="D155" s="95" t="s">
        <v>1113</v>
      </c>
      <c r="E155" s="91" t="s">
        <v>1114</v>
      </c>
      <c r="F155" s="95" t="s">
        <v>1112</v>
      </c>
      <c r="G155" s="95">
        <v>1</v>
      </c>
      <c r="H155" s="95">
        <v>1</v>
      </c>
      <c r="I155" s="95">
        <v>1</v>
      </c>
      <c r="J155" s="95">
        <v>50</v>
      </c>
      <c r="K155" s="95">
        <v>50</v>
      </c>
      <c r="L155" s="95" t="s">
        <v>56</v>
      </c>
    </row>
    <row r="156" spans="1:12" ht="15.75" customHeight="1">
      <c r="A156" s="95" t="s">
        <v>1108</v>
      </c>
      <c r="B156" s="63" t="s">
        <v>1109</v>
      </c>
      <c r="C156" s="124" t="s">
        <v>51</v>
      </c>
      <c r="D156" s="95" t="s">
        <v>1115</v>
      </c>
      <c r="E156" s="91" t="s">
        <v>1116</v>
      </c>
      <c r="F156" s="95" t="s">
        <v>1112</v>
      </c>
      <c r="G156" s="95">
        <v>1</v>
      </c>
      <c r="H156" s="95">
        <v>1</v>
      </c>
      <c r="I156" s="95">
        <v>1</v>
      </c>
      <c r="J156" s="95">
        <v>50</v>
      </c>
      <c r="K156" s="95">
        <v>50</v>
      </c>
      <c r="L156" s="95" t="s">
        <v>56</v>
      </c>
    </row>
    <row r="157" spans="1:12" ht="15.75" customHeight="1">
      <c r="A157" s="95" t="s">
        <v>1108</v>
      </c>
      <c r="B157" s="63" t="s">
        <v>1109</v>
      </c>
      <c r="C157" s="124" t="s">
        <v>51</v>
      </c>
      <c r="D157" s="95" t="s">
        <v>1117</v>
      </c>
      <c r="E157" s="91" t="s">
        <v>1118</v>
      </c>
      <c r="F157" s="95" t="s">
        <v>1112</v>
      </c>
      <c r="G157" s="95">
        <v>1</v>
      </c>
      <c r="H157" s="95">
        <v>1</v>
      </c>
      <c r="I157" s="95">
        <v>1</v>
      </c>
      <c r="J157" s="95">
        <v>50</v>
      </c>
      <c r="K157" s="95">
        <v>50</v>
      </c>
      <c r="L157" s="95" t="s">
        <v>56</v>
      </c>
    </row>
    <row r="158" spans="1:12" ht="15.75" customHeight="1">
      <c r="A158" s="95" t="s">
        <v>1108</v>
      </c>
      <c r="B158" s="63" t="s">
        <v>1109</v>
      </c>
      <c r="C158" s="124" t="s">
        <v>51</v>
      </c>
      <c r="D158" s="95" t="s">
        <v>1119</v>
      </c>
      <c r="E158" s="91" t="s">
        <v>1120</v>
      </c>
      <c r="F158" s="95" t="s">
        <v>1112</v>
      </c>
      <c r="G158" s="95">
        <v>1</v>
      </c>
      <c r="H158" s="95">
        <v>1</v>
      </c>
      <c r="I158" s="95">
        <v>1</v>
      </c>
      <c r="J158" s="95">
        <v>50</v>
      </c>
      <c r="K158" s="95">
        <v>50</v>
      </c>
      <c r="L158" s="95" t="s">
        <v>56</v>
      </c>
    </row>
    <row r="159" spans="1:12" ht="15.75" customHeight="1">
      <c r="A159" s="95" t="s">
        <v>1108</v>
      </c>
      <c r="B159" s="63" t="s">
        <v>1109</v>
      </c>
      <c r="C159" s="124" t="s">
        <v>51</v>
      </c>
      <c r="D159" s="95" t="s">
        <v>1121</v>
      </c>
      <c r="E159" s="91" t="s">
        <v>1122</v>
      </c>
      <c r="F159" s="95" t="s">
        <v>425</v>
      </c>
      <c r="G159" s="95">
        <v>1</v>
      </c>
      <c r="H159" s="95">
        <v>1</v>
      </c>
      <c r="I159" s="95">
        <v>1</v>
      </c>
      <c r="J159" s="95">
        <v>50</v>
      </c>
      <c r="K159" s="95">
        <v>50</v>
      </c>
      <c r="L159" s="95" t="s">
        <v>56</v>
      </c>
    </row>
    <row r="160" spans="1:12" ht="15.75" customHeight="1">
      <c r="A160" s="95" t="s">
        <v>1108</v>
      </c>
      <c r="B160" s="63" t="s">
        <v>1109</v>
      </c>
      <c r="C160" s="124" t="s">
        <v>51</v>
      </c>
      <c r="D160" s="95" t="s">
        <v>1123</v>
      </c>
      <c r="E160" s="91" t="s">
        <v>1124</v>
      </c>
      <c r="F160" s="95" t="s">
        <v>1112</v>
      </c>
      <c r="G160" s="95">
        <v>1</v>
      </c>
      <c r="H160" s="95">
        <v>1</v>
      </c>
      <c r="I160" s="95">
        <v>1</v>
      </c>
      <c r="J160" s="95">
        <v>50</v>
      </c>
      <c r="K160" s="95">
        <v>50</v>
      </c>
      <c r="L160" s="95" t="s">
        <v>56</v>
      </c>
    </row>
    <row r="161" spans="1:12" ht="15.75" customHeight="1">
      <c r="A161" s="95" t="s">
        <v>1108</v>
      </c>
      <c r="B161" s="63" t="s">
        <v>1109</v>
      </c>
      <c r="C161" s="124" t="s">
        <v>51</v>
      </c>
      <c r="D161" s="95" t="s">
        <v>1125</v>
      </c>
      <c r="E161" s="91" t="s">
        <v>1126</v>
      </c>
      <c r="F161" s="95" t="s">
        <v>1112</v>
      </c>
      <c r="G161" s="95">
        <v>1</v>
      </c>
      <c r="H161" s="95">
        <v>1</v>
      </c>
      <c r="I161" s="95">
        <v>1</v>
      </c>
      <c r="J161" s="95">
        <v>50</v>
      </c>
      <c r="K161" s="95">
        <v>50</v>
      </c>
      <c r="L161" s="95" t="s">
        <v>56</v>
      </c>
    </row>
    <row r="162" spans="1:12" ht="15.75" customHeight="1">
      <c r="A162" s="95" t="s">
        <v>1108</v>
      </c>
      <c r="B162" s="63" t="s">
        <v>1109</v>
      </c>
      <c r="C162" s="124" t="s">
        <v>51</v>
      </c>
      <c r="D162" s="95" t="s">
        <v>1127</v>
      </c>
      <c r="E162" s="91" t="s">
        <v>1128</v>
      </c>
      <c r="F162" s="95" t="s">
        <v>1112</v>
      </c>
      <c r="G162" s="95">
        <v>1</v>
      </c>
      <c r="H162" s="95">
        <v>1</v>
      </c>
      <c r="I162" s="95">
        <v>1</v>
      </c>
      <c r="J162" s="95">
        <v>50</v>
      </c>
      <c r="K162" s="95">
        <v>50</v>
      </c>
      <c r="L162" s="95" t="s">
        <v>56</v>
      </c>
    </row>
    <row r="163" spans="1:12" ht="15.75" customHeight="1">
      <c r="A163" s="95" t="s">
        <v>1108</v>
      </c>
      <c r="B163" s="63" t="s">
        <v>1109</v>
      </c>
      <c r="C163" s="124" t="s">
        <v>51</v>
      </c>
      <c r="D163" s="95" t="s">
        <v>1129</v>
      </c>
      <c r="E163" s="91" t="s">
        <v>1130</v>
      </c>
      <c r="F163" s="95" t="s">
        <v>425</v>
      </c>
      <c r="G163" s="95">
        <v>1</v>
      </c>
      <c r="H163" s="95">
        <v>1</v>
      </c>
      <c r="I163" s="95">
        <v>1</v>
      </c>
      <c r="J163" s="95">
        <v>50</v>
      </c>
      <c r="K163" s="95">
        <v>50</v>
      </c>
      <c r="L163" s="95" t="s">
        <v>56</v>
      </c>
    </row>
    <row r="164" spans="1:12" ht="15.75" customHeight="1">
      <c r="A164" s="95" t="s">
        <v>1108</v>
      </c>
      <c r="B164" s="63" t="s">
        <v>1109</v>
      </c>
      <c r="C164" s="124" t="s">
        <v>51</v>
      </c>
      <c r="D164" s="95" t="s">
        <v>1131</v>
      </c>
      <c r="E164" s="91" t="s">
        <v>1132</v>
      </c>
      <c r="F164" s="95" t="s">
        <v>1133</v>
      </c>
      <c r="G164" s="95">
        <v>1</v>
      </c>
      <c r="H164" s="95">
        <v>1</v>
      </c>
      <c r="I164" s="95">
        <v>1</v>
      </c>
      <c r="J164" s="95">
        <v>50</v>
      </c>
      <c r="K164" s="95">
        <v>50</v>
      </c>
      <c r="L164" s="95" t="s">
        <v>56</v>
      </c>
    </row>
    <row r="165" spans="1:12" ht="15.75" customHeight="1">
      <c r="A165" s="95" t="s">
        <v>1108</v>
      </c>
      <c r="B165" s="63" t="s">
        <v>1109</v>
      </c>
      <c r="C165" s="124" t="s">
        <v>51</v>
      </c>
      <c r="D165" s="95" t="s">
        <v>1134</v>
      </c>
      <c r="E165" s="91" t="s">
        <v>1135</v>
      </c>
      <c r="F165" s="95" t="s">
        <v>1112</v>
      </c>
      <c r="G165" s="95">
        <v>1</v>
      </c>
      <c r="H165" s="95">
        <v>1</v>
      </c>
      <c r="I165" s="95">
        <v>1</v>
      </c>
      <c r="J165" s="95">
        <v>50</v>
      </c>
      <c r="K165" s="95">
        <v>50</v>
      </c>
      <c r="L165" s="95" t="s">
        <v>56</v>
      </c>
    </row>
    <row r="166" spans="1:12" ht="15.75" customHeight="1">
      <c r="A166" s="95" t="s">
        <v>1108</v>
      </c>
      <c r="B166" s="63" t="s">
        <v>1109</v>
      </c>
      <c r="C166" s="124" t="s">
        <v>51</v>
      </c>
      <c r="D166" s="95" t="s">
        <v>1136</v>
      </c>
      <c r="E166" s="91" t="s">
        <v>1137</v>
      </c>
      <c r="F166" s="95" t="s">
        <v>1112</v>
      </c>
      <c r="G166" s="95">
        <v>1</v>
      </c>
      <c r="H166" s="95">
        <v>1</v>
      </c>
      <c r="I166" s="95">
        <v>1</v>
      </c>
      <c r="J166" s="95">
        <v>50</v>
      </c>
      <c r="K166" s="95">
        <v>50</v>
      </c>
      <c r="L166" s="95" t="s">
        <v>56</v>
      </c>
    </row>
    <row r="167" spans="1:12" ht="15.75" customHeight="1">
      <c r="A167" s="95" t="s">
        <v>1108</v>
      </c>
      <c r="B167" s="63" t="s">
        <v>1109</v>
      </c>
      <c r="C167" s="124" t="s">
        <v>51</v>
      </c>
      <c r="D167" s="95" t="s">
        <v>1138</v>
      </c>
      <c r="E167" s="91" t="s">
        <v>1139</v>
      </c>
      <c r="F167" s="95" t="s">
        <v>1112</v>
      </c>
      <c r="G167" s="95">
        <v>1</v>
      </c>
      <c r="H167" s="95">
        <v>1</v>
      </c>
      <c r="I167" s="95">
        <v>1</v>
      </c>
      <c r="J167" s="95">
        <v>50</v>
      </c>
      <c r="K167" s="95">
        <v>50</v>
      </c>
      <c r="L167" s="95" t="s">
        <v>56</v>
      </c>
    </row>
    <row r="168" spans="1:12" ht="15.75" customHeight="1">
      <c r="A168" s="95" t="s">
        <v>1108</v>
      </c>
      <c r="B168" s="63" t="s">
        <v>1109</v>
      </c>
      <c r="C168" s="124" t="s">
        <v>51</v>
      </c>
      <c r="D168" s="95" t="s">
        <v>1140</v>
      </c>
      <c r="E168" s="91" t="s">
        <v>1141</v>
      </c>
      <c r="F168" s="95" t="s">
        <v>1112</v>
      </c>
      <c r="G168" s="95">
        <v>1</v>
      </c>
      <c r="H168" s="95">
        <v>1</v>
      </c>
      <c r="I168" s="95">
        <v>1</v>
      </c>
      <c r="J168" s="95">
        <v>50</v>
      </c>
      <c r="K168" s="95">
        <v>50</v>
      </c>
      <c r="L168" s="95" t="s">
        <v>56</v>
      </c>
    </row>
    <row r="169" spans="1:12" ht="15.75" customHeight="1">
      <c r="A169" s="95" t="s">
        <v>1108</v>
      </c>
      <c r="B169" s="63" t="s">
        <v>1109</v>
      </c>
      <c r="C169" s="124" t="s">
        <v>51</v>
      </c>
      <c r="D169" s="95" t="s">
        <v>1142</v>
      </c>
      <c r="E169" s="91" t="s">
        <v>1143</v>
      </c>
      <c r="F169" s="95" t="s">
        <v>1112</v>
      </c>
      <c r="G169" s="95">
        <v>1</v>
      </c>
      <c r="H169" s="95">
        <v>1</v>
      </c>
      <c r="I169" s="95">
        <v>1</v>
      </c>
      <c r="J169" s="95">
        <v>50</v>
      </c>
      <c r="K169" s="95">
        <v>50</v>
      </c>
      <c r="L169" s="95" t="s">
        <v>56</v>
      </c>
    </row>
    <row r="170" spans="1:12" ht="15.75" customHeight="1">
      <c r="A170" s="95" t="s">
        <v>1108</v>
      </c>
      <c r="B170" s="63" t="s">
        <v>1109</v>
      </c>
      <c r="C170" s="124" t="s">
        <v>51</v>
      </c>
      <c r="D170" s="95" t="s">
        <v>1144</v>
      </c>
      <c r="E170" s="91" t="s">
        <v>1145</v>
      </c>
      <c r="F170" s="95" t="s">
        <v>1112</v>
      </c>
      <c r="G170" s="95">
        <v>1</v>
      </c>
      <c r="H170" s="95">
        <v>1</v>
      </c>
      <c r="I170" s="95">
        <v>1</v>
      </c>
      <c r="J170" s="95">
        <v>50</v>
      </c>
      <c r="K170" s="95">
        <v>50</v>
      </c>
      <c r="L170" s="95" t="s">
        <v>56</v>
      </c>
    </row>
    <row r="171" spans="1:12" ht="15.75" customHeight="1">
      <c r="A171" s="95" t="s">
        <v>1108</v>
      </c>
      <c r="B171" s="63" t="s">
        <v>1109</v>
      </c>
      <c r="C171" s="124" t="s">
        <v>51</v>
      </c>
      <c r="D171" s="95" t="s">
        <v>1146</v>
      </c>
      <c r="E171" s="91" t="s">
        <v>1147</v>
      </c>
      <c r="F171" s="95" t="s">
        <v>1112</v>
      </c>
      <c r="G171" s="95">
        <v>1</v>
      </c>
      <c r="H171" s="95">
        <v>1</v>
      </c>
      <c r="I171" s="95">
        <v>1</v>
      </c>
      <c r="J171" s="95">
        <v>50</v>
      </c>
      <c r="K171" s="95">
        <v>50</v>
      </c>
      <c r="L171" s="95" t="s">
        <v>56</v>
      </c>
    </row>
    <row r="172" spans="1:12" ht="15.75" customHeight="1">
      <c r="A172" s="95" t="s">
        <v>1108</v>
      </c>
      <c r="B172" s="63" t="s">
        <v>1109</v>
      </c>
      <c r="C172" s="124" t="s">
        <v>51</v>
      </c>
      <c r="D172" s="95" t="s">
        <v>1148</v>
      </c>
      <c r="E172" s="91" t="s">
        <v>1149</v>
      </c>
      <c r="F172" s="95" t="s">
        <v>1112</v>
      </c>
      <c r="G172" s="95">
        <v>1</v>
      </c>
      <c r="H172" s="95">
        <v>1</v>
      </c>
      <c r="I172" s="95">
        <v>1</v>
      </c>
      <c r="J172" s="95">
        <v>50</v>
      </c>
      <c r="K172" s="95">
        <v>50</v>
      </c>
      <c r="L172" s="95" t="s">
        <v>56</v>
      </c>
    </row>
    <row r="173" spans="1:12" ht="15.75" customHeight="1">
      <c r="A173" s="95" t="s">
        <v>1108</v>
      </c>
      <c r="B173" s="63" t="s">
        <v>1109</v>
      </c>
      <c r="C173" s="124" t="s">
        <v>51</v>
      </c>
      <c r="D173" s="95" t="s">
        <v>1150</v>
      </c>
      <c r="E173" s="91" t="s">
        <v>1132</v>
      </c>
      <c r="F173" s="95" t="s">
        <v>1133</v>
      </c>
      <c r="G173" s="95">
        <v>1</v>
      </c>
      <c r="H173" s="95">
        <v>1</v>
      </c>
      <c r="I173" s="95">
        <v>1</v>
      </c>
      <c r="J173" s="95">
        <v>50</v>
      </c>
      <c r="K173" s="95">
        <v>50</v>
      </c>
      <c r="L173" s="95" t="s">
        <v>56</v>
      </c>
    </row>
    <row r="174" spans="1:12" ht="15.75" customHeight="1">
      <c r="A174" s="95" t="s">
        <v>1108</v>
      </c>
      <c r="B174" s="63" t="s">
        <v>1109</v>
      </c>
      <c r="C174" s="124" t="s">
        <v>51</v>
      </c>
      <c r="D174" s="95" t="s">
        <v>1151</v>
      </c>
      <c r="E174" s="91" t="s">
        <v>1152</v>
      </c>
      <c r="F174" s="95" t="s">
        <v>425</v>
      </c>
      <c r="G174" s="95">
        <v>1</v>
      </c>
      <c r="H174" s="95">
        <v>1</v>
      </c>
      <c r="I174" s="95">
        <v>1</v>
      </c>
      <c r="J174" s="95">
        <v>50</v>
      </c>
      <c r="K174" s="95">
        <v>50</v>
      </c>
      <c r="L174" s="95" t="s">
        <v>56</v>
      </c>
    </row>
    <row r="175" spans="1:12" ht="15.75" customHeight="1">
      <c r="A175" s="95" t="s">
        <v>1108</v>
      </c>
      <c r="B175" s="63" t="s">
        <v>1109</v>
      </c>
      <c r="C175" s="124" t="s">
        <v>51</v>
      </c>
      <c r="D175" s="95" t="s">
        <v>1153</v>
      </c>
      <c r="E175" s="95" t="s">
        <v>1154</v>
      </c>
      <c r="F175" s="95" t="s">
        <v>425</v>
      </c>
      <c r="G175" s="95">
        <v>1</v>
      </c>
      <c r="H175" s="95">
        <v>1</v>
      </c>
      <c r="I175" s="95">
        <v>1</v>
      </c>
      <c r="J175" s="95">
        <v>50</v>
      </c>
      <c r="K175" s="95">
        <v>50</v>
      </c>
      <c r="L175" s="95" t="s">
        <v>56</v>
      </c>
    </row>
    <row r="176" spans="1:12" ht="15.75" customHeight="1">
      <c r="A176" s="95" t="s">
        <v>1108</v>
      </c>
      <c r="B176" s="63" t="s">
        <v>1109</v>
      </c>
      <c r="C176" s="124" t="s">
        <v>51</v>
      </c>
      <c r="D176" s="95" t="s">
        <v>1155</v>
      </c>
      <c r="E176" s="91" t="s">
        <v>1156</v>
      </c>
      <c r="F176" s="95" t="s">
        <v>1112</v>
      </c>
      <c r="G176" s="95">
        <v>1</v>
      </c>
      <c r="H176" s="95">
        <v>1</v>
      </c>
      <c r="I176" s="95">
        <v>1</v>
      </c>
      <c r="J176" s="95">
        <v>50</v>
      </c>
      <c r="K176" s="95">
        <v>50</v>
      </c>
      <c r="L176" s="95" t="s">
        <v>56</v>
      </c>
    </row>
    <row r="177" spans="1:12" ht="15.75" customHeight="1">
      <c r="A177" s="95" t="s">
        <v>1108</v>
      </c>
      <c r="B177" s="63" t="s">
        <v>1109</v>
      </c>
      <c r="C177" s="124" t="s">
        <v>51</v>
      </c>
      <c r="D177" s="95" t="s">
        <v>1157</v>
      </c>
      <c r="E177" s="91" t="s">
        <v>1158</v>
      </c>
      <c r="F177" s="95" t="s">
        <v>425</v>
      </c>
      <c r="G177" s="95">
        <v>1</v>
      </c>
      <c r="H177" s="95">
        <v>1</v>
      </c>
      <c r="I177" s="95">
        <v>1</v>
      </c>
      <c r="J177" s="95">
        <v>50</v>
      </c>
      <c r="K177" s="95">
        <v>50</v>
      </c>
      <c r="L177" s="95" t="s">
        <v>56</v>
      </c>
    </row>
    <row r="178" spans="1:12" ht="15.75" customHeight="1">
      <c r="A178" s="95" t="s">
        <v>1108</v>
      </c>
      <c r="B178" s="63" t="s">
        <v>1109</v>
      </c>
      <c r="C178" s="124" t="s">
        <v>51</v>
      </c>
      <c r="D178" s="95" t="s">
        <v>1159</v>
      </c>
      <c r="E178" s="91" t="s">
        <v>1160</v>
      </c>
      <c r="F178" s="95" t="s">
        <v>1112</v>
      </c>
      <c r="G178" s="95">
        <v>1</v>
      </c>
      <c r="H178" s="95">
        <v>1</v>
      </c>
      <c r="I178" s="95">
        <v>1</v>
      </c>
      <c r="J178" s="95">
        <v>50</v>
      </c>
      <c r="K178" s="95">
        <v>50</v>
      </c>
      <c r="L178" s="95" t="s">
        <v>56</v>
      </c>
    </row>
    <row r="179" spans="1:12" ht="15.75" customHeight="1">
      <c r="A179" s="95" t="s">
        <v>1108</v>
      </c>
      <c r="B179" s="63" t="s">
        <v>1161</v>
      </c>
      <c r="C179" s="124" t="s">
        <v>51</v>
      </c>
      <c r="D179" s="95" t="s">
        <v>1162</v>
      </c>
      <c r="E179" s="95" t="s">
        <v>1163</v>
      </c>
      <c r="F179" s="95" t="s">
        <v>1112</v>
      </c>
      <c r="G179" s="95">
        <v>1</v>
      </c>
      <c r="H179" s="95">
        <v>1</v>
      </c>
      <c r="I179" s="95">
        <v>1</v>
      </c>
      <c r="J179" s="95">
        <v>50</v>
      </c>
      <c r="K179" s="95">
        <v>50</v>
      </c>
      <c r="L179" s="95" t="s">
        <v>56</v>
      </c>
    </row>
    <row r="180" spans="1:12" ht="15.75" customHeight="1">
      <c r="A180" s="95" t="s">
        <v>1108</v>
      </c>
      <c r="B180" s="63" t="s">
        <v>1161</v>
      </c>
      <c r="C180" s="124" t="s">
        <v>51</v>
      </c>
      <c r="D180" s="95" t="s">
        <v>1164</v>
      </c>
      <c r="E180" s="95" t="s">
        <v>1165</v>
      </c>
      <c r="F180" s="95" t="s">
        <v>1112</v>
      </c>
      <c r="G180" s="95">
        <v>1</v>
      </c>
      <c r="H180" s="95">
        <v>1</v>
      </c>
      <c r="I180" s="95">
        <v>1</v>
      </c>
      <c r="J180" s="95">
        <v>50</v>
      </c>
      <c r="K180" s="95">
        <v>50</v>
      </c>
      <c r="L180" s="95" t="s">
        <v>56</v>
      </c>
    </row>
    <row r="181" spans="1:12" ht="15.75" customHeight="1">
      <c r="A181" s="95" t="s">
        <v>1108</v>
      </c>
      <c r="B181" s="63" t="s">
        <v>1161</v>
      </c>
      <c r="C181" s="124" t="s">
        <v>51</v>
      </c>
      <c r="D181" s="95" t="s">
        <v>1166</v>
      </c>
      <c r="E181" s="95" t="s">
        <v>1167</v>
      </c>
      <c r="F181" s="95" t="s">
        <v>425</v>
      </c>
      <c r="G181" s="95">
        <v>1</v>
      </c>
      <c r="H181" s="95">
        <v>1</v>
      </c>
      <c r="I181" s="95">
        <v>1</v>
      </c>
      <c r="J181" s="95">
        <v>50</v>
      </c>
      <c r="K181" s="95">
        <v>50</v>
      </c>
      <c r="L181" s="95" t="s">
        <v>56</v>
      </c>
    </row>
    <row r="182" spans="1:12" ht="15.75" customHeight="1">
      <c r="A182" s="95" t="s">
        <v>1108</v>
      </c>
      <c r="B182" s="63" t="s">
        <v>1161</v>
      </c>
      <c r="C182" s="124" t="s">
        <v>51</v>
      </c>
      <c r="D182" s="95" t="s">
        <v>1168</v>
      </c>
      <c r="E182" s="91" t="s">
        <v>1169</v>
      </c>
      <c r="F182" s="95" t="s">
        <v>1112</v>
      </c>
      <c r="G182" s="95">
        <v>1</v>
      </c>
      <c r="H182" s="95">
        <v>1</v>
      </c>
      <c r="I182" s="95">
        <v>1</v>
      </c>
      <c r="J182" s="95">
        <v>50</v>
      </c>
      <c r="K182" s="95">
        <v>50</v>
      </c>
      <c r="L182" s="95" t="s">
        <v>56</v>
      </c>
    </row>
    <row r="183" spans="1:12" ht="15.75" customHeight="1">
      <c r="A183" s="95" t="s">
        <v>1108</v>
      </c>
      <c r="B183" s="63" t="s">
        <v>1161</v>
      </c>
      <c r="C183" s="124" t="s">
        <v>51</v>
      </c>
      <c r="D183" s="95" t="s">
        <v>1170</v>
      </c>
      <c r="E183" s="91" t="s">
        <v>1171</v>
      </c>
      <c r="F183" s="95" t="s">
        <v>1172</v>
      </c>
      <c r="G183" s="95">
        <v>1</v>
      </c>
      <c r="H183" s="95">
        <v>1</v>
      </c>
      <c r="I183" s="95">
        <v>1</v>
      </c>
      <c r="J183" s="95">
        <v>50</v>
      </c>
      <c r="K183" s="95">
        <v>50</v>
      </c>
      <c r="L183" s="95" t="s">
        <v>56</v>
      </c>
    </row>
    <row r="184" spans="1:12" ht="15.75" customHeight="1">
      <c r="A184" s="95" t="s">
        <v>1108</v>
      </c>
      <c r="B184" s="63" t="s">
        <v>1173</v>
      </c>
      <c r="C184" s="124" t="s">
        <v>51</v>
      </c>
      <c r="D184" s="95" t="s">
        <v>1174</v>
      </c>
      <c r="E184" s="91" t="s">
        <v>1175</v>
      </c>
      <c r="F184" s="95" t="s">
        <v>1112</v>
      </c>
      <c r="G184" s="95">
        <v>1</v>
      </c>
      <c r="H184" s="95">
        <v>1</v>
      </c>
      <c r="I184" s="95">
        <v>1</v>
      </c>
      <c r="J184" s="95">
        <v>50</v>
      </c>
      <c r="K184" s="95">
        <v>50</v>
      </c>
      <c r="L184" s="95" t="s">
        <v>56</v>
      </c>
    </row>
    <row r="185" spans="1:12" ht="15.75" customHeight="1">
      <c r="A185" s="95" t="s">
        <v>1108</v>
      </c>
      <c r="B185" s="63" t="s">
        <v>1173</v>
      </c>
      <c r="C185" s="124" t="s">
        <v>51</v>
      </c>
      <c r="D185" s="95" t="s">
        <v>1176</v>
      </c>
      <c r="E185" s="95" t="s">
        <v>1177</v>
      </c>
      <c r="F185" s="95" t="s">
        <v>1112</v>
      </c>
      <c r="G185" s="95">
        <v>1</v>
      </c>
      <c r="H185" s="95">
        <v>1</v>
      </c>
      <c r="I185" s="95">
        <v>1</v>
      </c>
      <c r="J185" s="95">
        <v>50</v>
      </c>
      <c r="K185" s="95">
        <v>50</v>
      </c>
      <c r="L185" s="95" t="s">
        <v>56</v>
      </c>
    </row>
    <row r="186" spans="1:12" ht="15.75" customHeight="1">
      <c r="A186" s="95" t="s">
        <v>1108</v>
      </c>
      <c r="B186" s="63" t="s">
        <v>1173</v>
      </c>
      <c r="C186" s="124" t="s">
        <v>51</v>
      </c>
      <c r="D186" s="95" t="s">
        <v>1178</v>
      </c>
      <c r="E186" s="95" t="s">
        <v>1179</v>
      </c>
      <c r="F186" s="95" t="s">
        <v>425</v>
      </c>
      <c r="G186" s="95">
        <v>1</v>
      </c>
      <c r="H186" s="95">
        <v>1</v>
      </c>
      <c r="I186" s="95">
        <v>1</v>
      </c>
      <c r="J186" s="95">
        <v>50</v>
      </c>
      <c r="K186" s="95">
        <v>50</v>
      </c>
      <c r="L186" s="95" t="s">
        <v>56</v>
      </c>
    </row>
    <row r="187" spans="1:12" ht="15.75" customHeight="1">
      <c r="A187" s="95" t="s">
        <v>1108</v>
      </c>
      <c r="B187" s="63" t="s">
        <v>1173</v>
      </c>
      <c r="C187" s="124" t="s">
        <v>51</v>
      </c>
      <c r="D187" s="95" t="s">
        <v>1180</v>
      </c>
      <c r="E187" s="95" t="s">
        <v>1181</v>
      </c>
      <c r="F187" s="95" t="s">
        <v>1112</v>
      </c>
      <c r="G187" s="95">
        <v>1</v>
      </c>
      <c r="H187" s="95">
        <v>1</v>
      </c>
      <c r="I187" s="95">
        <v>1</v>
      </c>
      <c r="J187" s="95">
        <v>50</v>
      </c>
      <c r="K187" s="95">
        <v>50</v>
      </c>
      <c r="L187" s="95" t="s">
        <v>56</v>
      </c>
    </row>
    <row r="188" spans="1:12" ht="15.75" customHeight="1">
      <c r="A188" s="95" t="s">
        <v>1108</v>
      </c>
      <c r="B188" s="63" t="s">
        <v>1173</v>
      </c>
      <c r="C188" s="124" t="s">
        <v>51</v>
      </c>
      <c r="D188" s="95" t="s">
        <v>1182</v>
      </c>
      <c r="E188" s="95" t="s">
        <v>1183</v>
      </c>
      <c r="F188" s="95" t="s">
        <v>1112</v>
      </c>
      <c r="G188" s="95">
        <v>1</v>
      </c>
      <c r="H188" s="95">
        <v>1</v>
      </c>
      <c r="I188" s="95">
        <v>1</v>
      </c>
      <c r="J188" s="95">
        <v>50</v>
      </c>
      <c r="K188" s="95">
        <v>50</v>
      </c>
      <c r="L188" s="95" t="s">
        <v>56</v>
      </c>
    </row>
    <row r="189" spans="1:12" ht="15.75" customHeight="1">
      <c r="A189" s="95" t="s">
        <v>1184</v>
      </c>
      <c r="B189" s="63" t="s">
        <v>1185</v>
      </c>
      <c r="C189" s="124" t="s">
        <v>51</v>
      </c>
      <c r="D189" s="95" t="s">
        <v>1182</v>
      </c>
      <c r="E189" s="95" t="s">
        <v>1183</v>
      </c>
      <c r="F189" s="95" t="s">
        <v>1112</v>
      </c>
      <c r="G189" s="95">
        <v>1</v>
      </c>
      <c r="H189" s="95">
        <v>1</v>
      </c>
      <c r="I189" s="95">
        <v>2</v>
      </c>
      <c r="J189" s="95">
        <v>50</v>
      </c>
      <c r="K189" s="95">
        <v>50</v>
      </c>
      <c r="L189" s="95" t="s">
        <v>56</v>
      </c>
    </row>
    <row r="190" spans="1:12" ht="15.75" customHeight="1">
      <c r="A190" s="95" t="s">
        <v>1184</v>
      </c>
      <c r="B190" s="63" t="s">
        <v>1185</v>
      </c>
      <c r="C190" s="124" t="s">
        <v>51</v>
      </c>
      <c r="D190" s="95" t="s">
        <v>1186</v>
      </c>
      <c r="E190" s="95" t="s">
        <v>1177</v>
      </c>
      <c r="F190" s="95" t="s">
        <v>1112</v>
      </c>
      <c r="G190" s="95">
        <v>1</v>
      </c>
      <c r="H190" s="95">
        <v>1</v>
      </c>
      <c r="I190" s="95">
        <v>2</v>
      </c>
      <c r="J190" s="95">
        <v>50</v>
      </c>
      <c r="K190" s="95">
        <v>50</v>
      </c>
      <c r="L190" s="95" t="s">
        <v>56</v>
      </c>
    </row>
    <row r="191" spans="1:12" ht="15.75" customHeight="1">
      <c r="A191" s="95" t="s">
        <v>1184</v>
      </c>
      <c r="B191" s="63" t="s">
        <v>1185</v>
      </c>
      <c r="C191" s="124" t="s">
        <v>51</v>
      </c>
      <c r="D191" s="95" t="s">
        <v>1131</v>
      </c>
      <c r="E191" s="91" t="s">
        <v>1132</v>
      </c>
      <c r="F191" s="95" t="s">
        <v>1133</v>
      </c>
      <c r="G191" s="95">
        <v>1</v>
      </c>
      <c r="H191" s="95">
        <v>1</v>
      </c>
      <c r="I191" s="95">
        <v>2</v>
      </c>
      <c r="J191" s="95">
        <v>50</v>
      </c>
      <c r="K191" s="95">
        <v>50</v>
      </c>
      <c r="L191" s="95" t="s">
        <v>56</v>
      </c>
    </row>
    <row r="192" spans="1:12" ht="15.75" customHeight="1">
      <c r="A192" s="95" t="s">
        <v>1184</v>
      </c>
      <c r="B192" s="63" t="s">
        <v>1185</v>
      </c>
      <c r="C192" s="124" t="s">
        <v>51</v>
      </c>
      <c r="D192" s="95" t="s">
        <v>1180</v>
      </c>
      <c r="E192" s="95" t="s">
        <v>1181</v>
      </c>
      <c r="F192" s="95" t="s">
        <v>1112</v>
      </c>
      <c r="G192" s="95">
        <v>1</v>
      </c>
      <c r="H192" s="95">
        <v>1</v>
      </c>
      <c r="I192" s="95">
        <v>2</v>
      </c>
      <c r="J192" s="95">
        <v>50</v>
      </c>
      <c r="K192" s="95">
        <v>50</v>
      </c>
      <c r="L192" s="95" t="s">
        <v>56</v>
      </c>
    </row>
    <row r="193" spans="1:12" ht="15.75" customHeight="1">
      <c r="A193" s="95" t="s">
        <v>1184</v>
      </c>
      <c r="B193" s="63" t="s">
        <v>1185</v>
      </c>
      <c r="C193" s="124" t="s">
        <v>51</v>
      </c>
      <c r="D193" s="95" t="s">
        <v>1131</v>
      </c>
      <c r="E193" s="91" t="s">
        <v>1132</v>
      </c>
      <c r="F193" s="95" t="s">
        <v>425</v>
      </c>
      <c r="G193" s="95">
        <v>1</v>
      </c>
      <c r="H193" s="95">
        <v>1</v>
      </c>
      <c r="I193" s="95">
        <v>2</v>
      </c>
      <c r="J193" s="95">
        <v>50</v>
      </c>
      <c r="K193" s="95">
        <v>50</v>
      </c>
      <c r="L193" s="95" t="s">
        <v>56</v>
      </c>
    </row>
    <row r="194" spans="1:12" ht="15.75" customHeight="1">
      <c r="A194" s="95" t="s">
        <v>1184</v>
      </c>
      <c r="B194" s="63" t="s">
        <v>1185</v>
      </c>
      <c r="C194" s="124" t="s">
        <v>51</v>
      </c>
      <c r="D194" s="95" t="s">
        <v>1151</v>
      </c>
      <c r="E194" s="95" t="s">
        <v>1152</v>
      </c>
      <c r="F194" s="95" t="s">
        <v>425</v>
      </c>
      <c r="G194" s="95">
        <v>1</v>
      </c>
      <c r="H194" s="95">
        <v>1</v>
      </c>
      <c r="I194" s="95">
        <v>2</v>
      </c>
      <c r="J194" s="95">
        <v>50</v>
      </c>
      <c r="K194" s="95">
        <v>50</v>
      </c>
      <c r="L194" s="95" t="s">
        <v>56</v>
      </c>
    </row>
    <row r="195" spans="1:12" ht="15.75" customHeight="1">
      <c r="A195" s="95" t="s">
        <v>1184</v>
      </c>
      <c r="B195" s="63" t="s">
        <v>1185</v>
      </c>
      <c r="C195" s="124" t="s">
        <v>51</v>
      </c>
      <c r="D195" s="95" t="s">
        <v>1153</v>
      </c>
      <c r="E195" s="95" t="s">
        <v>1154</v>
      </c>
      <c r="F195" s="95" t="s">
        <v>425</v>
      </c>
      <c r="G195" s="95">
        <v>1</v>
      </c>
      <c r="H195" s="95">
        <v>1</v>
      </c>
      <c r="I195" s="95">
        <v>2</v>
      </c>
      <c r="J195" s="95">
        <v>50</v>
      </c>
      <c r="K195" s="95">
        <v>50</v>
      </c>
      <c r="L195" s="95" t="s">
        <v>56</v>
      </c>
    </row>
    <row r="196" spans="1:12" ht="15.75" customHeight="1">
      <c r="A196" s="95" t="s">
        <v>1187</v>
      </c>
      <c r="B196" s="63" t="s">
        <v>1188</v>
      </c>
      <c r="C196" s="124" t="s">
        <v>51</v>
      </c>
      <c r="D196" s="95" t="s">
        <v>1189</v>
      </c>
      <c r="E196" s="95" t="s">
        <v>1190</v>
      </c>
      <c r="F196" s="95" t="s">
        <v>1112</v>
      </c>
      <c r="G196" s="95">
        <v>2</v>
      </c>
      <c r="H196" s="95">
        <v>2</v>
      </c>
      <c r="I196" s="95">
        <v>3</v>
      </c>
      <c r="J196" s="95">
        <v>50</v>
      </c>
      <c r="K196" s="95">
        <v>25</v>
      </c>
      <c r="L196" s="95" t="s">
        <v>56</v>
      </c>
    </row>
    <row r="197" spans="1:12" ht="15.75" customHeight="1">
      <c r="A197" s="95" t="s">
        <v>1187</v>
      </c>
      <c r="B197" s="63" t="s">
        <v>1188</v>
      </c>
      <c r="C197" s="124" t="s">
        <v>51</v>
      </c>
      <c r="D197" s="95" t="s">
        <v>1191</v>
      </c>
      <c r="E197" s="95" t="s">
        <v>1192</v>
      </c>
      <c r="F197" s="95" t="s">
        <v>1112</v>
      </c>
      <c r="G197" s="95">
        <v>2</v>
      </c>
      <c r="H197" s="95">
        <v>2</v>
      </c>
      <c r="I197" s="95">
        <v>3</v>
      </c>
      <c r="J197" s="95">
        <v>50</v>
      </c>
      <c r="K197" s="95">
        <v>25</v>
      </c>
      <c r="L197" s="95" t="s">
        <v>56</v>
      </c>
    </row>
    <row r="198" spans="1:12" ht="15.75" customHeight="1">
      <c r="A198" s="95" t="s">
        <v>1187</v>
      </c>
      <c r="B198" s="63" t="s">
        <v>1188</v>
      </c>
      <c r="C198" s="124" t="s">
        <v>51</v>
      </c>
      <c r="D198" s="95" t="s">
        <v>1193</v>
      </c>
      <c r="E198" s="95" t="s">
        <v>1194</v>
      </c>
      <c r="F198" s="95" t="s">
        <v>1112</v>
      </c>
      <c r="G198" s="95">
        <v>2</v>
      </c>
      <c r="H198" s="95">
        <v>2</v>
      </c>
      <c r="I198" s="95">
        <v>3</v>
      </c>
      <c r="J198" s="95">
        <v>50</v>
      </c>
      <c r="K198" s="95">
        <v>25</v>
      </c>
      <c r="L198" s="95" t="s">
        <v>56</v>
      </c>
    </row>
    <row r="199" spans="1:12" ht="15.75" customHeight="1">
      <c r="A199" s="95" t="s">
        <v>1187</v>
      </c>
      <c r="B199" s="63" t="s">
        <v>1188</v>
      </c>
      <c r="C199" s="124" t="s">
        <v>51</v>
      </c>
      <c r="D199" s="95" t="s">
        <v>1195</v>
      </c>
      <c r="E199" s="95" t="s">
        <v>1196</v>
      </c>
      <c r="F199" s="95" t="s">
        <v>1112</v>
      </c>
      <c r="G199" s="95">
        <v>2</v>
      </c>
      <c r="H199" s="95">
        <v>2</v>
      </c>
      <c r="I199" s="95">
        <v>3</v>
      </c>
      <c r="J199" s="95">
        <v>50</v>
      </c>
      <c r="K199" s="95">
        <v>25</v>
      </c>
      <c r="L199" s="95" t="s">
        <v>56</v>
      </c>
    </row>
    <row r="200" spans="1:12" ht="15.75" customHeight="1">
      <c r="A200" s="95" t="s">
        <v>1187</v>
      </c>
      <c r="B200" s="63" t="s">
        <v>1188</v>
      </c>
      <c r="C200" s="124" t="s">
        <v>51</v>
      </c>
      <c r="D200" s="95" t="s">
        <v>1197</v>
      </c>
      <c r="E200" s="95" t="s">
        <v>1198</v>
      </c>
      <c r="F200" s="95" t="s">
        <v>1112</v>
      </c>
      <c r="G200" s="95">
        <v>2</v>
      </c>
      <c r="H200" s="95">
        <v>2</v>
      </c>
      <c r="I200" s="95">
        <v>3</v>
      </c>
      <c r="J200" s="95">
        <v>50</v>
      </c>
      <c r="K200" s="95">
        <v>25</v>
      </c>
      <c r="L200" s="95" t="s">
        <v>56</v>
      </c>
    </row>
    <row r="201" spans="1:12" ht="15.75" customHeight="1">
      <c r="A201" s="95" t="s">
        <v>1199</v>
      </c>
      <c r="B201" s="63" t="s">
        <v>1200</v>
      </c>
      <c r="C201" s="124" t="s">
        <v>51</v>
      </c>
      <c r="D201" s="95" t="s">
        <v>1201</v>
      </c>
      <c r="E201" s="95" t="s">
        <v>1202</v>
      </c>
      <c r="F201" s="95" t="s">
        <v>1112</v>
      </c>
      <c r="G201" s="95">
        <v>1</v>
      </c>
      <c r="H201" s="95">
        <v>1</v>
      </c>
      <c r="I201" s="95">
        <v>3</v>
      </c>
      <c r="J201" s="95">
        <v>50</v>
      </c>
      <c r="K201" s="95">
        <v>50</v>
      </c>
      <c r="L201" s="95" t="s">
        <v>56</v>
      </c>
    </row>
    <row r="202" spans="1:12" ht="15.75" customHeight="1">
      <c r="A202" s="95" t="s">
        <v>1199</v>
      </c>
      <c r="B202" s="63" t="s">
        <v>1200</v>
      </c>
      <c r="C202" s="124" t="s">
        <v>51</v>
      </c>
      <c r="D202" s="95" t="s">
        <v>1203</v>
      </c>
      <c r="E202" s="95" t="s">
        <v>1204</v>
      </c>
      <c r="F202" s="95" t="s">
        <v>425</v>
      </c>
      <c r="G202" s="95">
        <v>1</v>
      </c>
      <c r="H202" s="95">
        <v>1</v>
      </c>
      <c r="I202" s="95">
        <v>3</v>
      </c>
      <c r="J202" s="95">
        <v>50</v>
      </c>
      <c r="K202" s="95">
        <v>50</v>
      </c>
      <c r="L202" s="95" t="s">
        <v>56</v>
      </c>
    </row>
    <row r="203" spans="1:12" ht="15.75" customHeight="1">
      <c r="A203" s="95" t="s">
        <v>1199</v>
      </c>
      <c r="B203" s="63" t="s">
        <v>1200</v>
      </c>
      <c r="C203" s="124" t="s">
        <v>51</v>
      </c>
      <c r="D203" s="95" t="s">
        <v>1205</v>
      </c>
      <c r="E203" s="95" t="s">
        <v>1206</v>
      </c>
      <c r="F203" s="95" t="s">
        <v>1112</v>
      </c>
      <c r="G203" s="95">
        <v>1</v>
      </c>
      <c r="H203" s="95">
        <v>1</v>
      </c>
      <c r="I203" s="95">
        <v>3</v>
      </c>
      <c r="J203" s="95">
        <v>50</v>
      </c>
      <c r="K203" s="95">
        <v>50</v>
      </c>
      <c r="L203" s="95" t="s">
        <v>56</v>
      </c>
    </row>
    <row r="204" spans="1:12" ht="15.75" customHeight="1">
      <c r="A204" s="95" t="s">
        <v>1199</v>
      </c>
      <c r="B204" s="63" t="s">
        <v>1200</v>
      </c>
      <c r="C204" s="124" t="s">
        <v>51</v>
      </c>
      <c r="D204" s="95" t="s">
        <v>1207</v>
      </c>
      <c r="E204" s="95" t="s">
        <v>1208</v>
      </c>
      <c r="F204" s="95" t="s">
        <v>1112</v>
      </c>
      <c r="G204" s="95">
        <v>1</v>
      </c>
      <c r="H204" s="95">
        <v>1</v>
      </c>
      <c r="I204" s="95">
        <v>3</v>
      </c>
      <c r="J204" s="95">
        <v>50</v>
      </c>
      <c r="K204" s="95">
        <v>50</v>
      </c>
      <c r="L204" s="95" t="s">
        <v>56</v>
      </c>
    </row>
    <row r="205" spans="1:12" ht="15.75" customHeight="1">
      <c r="A205" s="95" t="s">
        <v>1199</v>
      </c>
      <c r="B205" s="63" t="s">
        <v>1200</v>
      </c>
      <c r="C205" s="124" t="s">
        <v>51</v>
      </c>
      <c r="D205" s="95" t="s">
        <v>1144</v>
      </c>
      <c r="E205" s="91" t="s">
        <v>1145</v>
      </c>
      <c r="F205" s="95" t="s">
        <v>1112</v>
      </c>
      <c r="G205" s="95">
        <v>1</v>
      </c>
      <c r="H205" s="95">
        <v>1</v>
      </c>
      <c r="I205" s="95">
        <v>3</v>
      </c>
      <c r="J205" s="95">
        <v>50</v>
      </c>
      <c r="K205" s="95">
        <v>50</v>
      </c>
      <c r="L205" s="95" t="s">
        <v>56</v>
      </c>
    </row>
    <row r="206" spans="1:12" ht="15.75" customHeight="1">
      <c r="A206" s="95" t="s">
        <v>1199</v>
      </c>
      <c r="B206" s="63" t="s">
        <v>1200</v>
      </c>
      <c r="C206" s="124" t="s">
        <v>51</v>
      </c>
      <c r="D206" s="95" t="s">
        <v>1209</v>
      </c>
      <c r="E206" s="95" t="s">
        <v>1210</v>
      </c>
      <c r="F206" s="95" t="s">
        <v>1112</v>
      </c>
      <c r="G206" s="95">
        <v>1</v>
      </c>
      <c r="H206" s="95">
        <v>1</v>
      </c>
      <c r="I206" s="95">
        <v>3</v>
      </c>
      <c r="J206" s="95">
        <v>50</v>
      </c>
      <c r="K206" s="95">
        <v>50</v>
      </c>
      <c r="L206" s="95" t="s">
        <v>56</v>
      </c>
    </row>
    <row r="207" spans="1:12" ht="15.75" customHeight="1">
      <c r="A207" s="95" t="s">
        <v>1199</v>
      </c>
      <c r="B207" s="63" t="s">
        <v>1200</v>
      </c>
      <c r="C207" s="124" t="s">
        <v>51</v>
      </c>
      <c r="D207" s="95" t="s">
        <v>1151</v>
      </c>
      <c r="E207" s="91" t="s">
        <v>1152</v>
      </c>
      <c r="F207" s="95" t="s">
        <v>425</v>
      </c>
      <c r="G207" s="95">
        <v>1</v>
      </c>
      <c r="H207" s="95">
        <v>1</v>
      </c>
      <c r="I207" s="95">
        <v>3</v>
      </c>
      <c r="J207" s="95">
        <v>50</v>
      </c>
      <c r="K207" s="95">
        <v>50</v>
      </c>
      <c r="L207" s="95" t="s">
        <v>56</v>
      </c>
    </row>
    <row r="208" spans="1:12" ht="15.75" customHeight="1">
      <c r="A208" s="95" t="s">
        <v>1199</v>
      </c>
      <c r="B208" s="63" t="s">
        <v>1200</v>
      </c>
      <c r="C208" s="124" t="s">
        <v>51</v>
      </c>
      <c r="D208" s="95" t="s">
        <v>1211</v>
      </c>
      <c r="E208" s="95" t="s">
        <v>1212</v>
      </c>
      <c r="F208" s="95" t="s">
        <v>1112</v>
      </c>
      <c r="G208" s="95">
        <v>1</v>
      </c>
      <c r="H208" s="95">
        <v>1</v>
      </c>
      <c r="I208" s="95">
        <v>3</v>
      </c>
      <c r="J208" s="95">
        <v>50</v>
      </c>
      <c r="K208" s="95">
        <v>50</v>
      </c>
      <c r="L208" s="95" t="s">
        <v>56</v>
      </c>
    </row>
    <row r="209" spans="1:12" ht="15.75" customHeight="1">
      <c r="A209" s="95" t="s">
        <v>1108</v>
      </c>
      <c r="B209" s="63" t="s">
        <v>1213</v>
      </c>
      <c r="C209" s="124" t="s">
        <v>51</v>
      </c>
      <c r="D209" s="95" t="s">
        <v>1117</v>
      </c>
      <c r="E209" s="95" t="s">
        <v>1214</v>
      </c>
      <c r="F209" s="95" t="s">
        <v>1112</v>
      </c>
      <c r="G209" s="95">
        <v>1</v>
      </c>
      <c r="H209" s="95">
        <v>1</v>
      </c>
      <c r="I209" s="95">
        <v>1</v>
      </c>
      <c r="J209" s="95">
        <v>50</v>
      </c>
      <c r="K209" s="95">
        <v>50</v>
      </c>
      <c r="L209" s="95" t="s">
        <v>56</v>
      </c>
    </row>
    <row r="210" spans="1:12" ht="15.75" customHeight="1">
      <c r="A210" s="95" t="s">
        <v>1108</v>
      </c>
      <c r="B210" s="63" t="s">
        <v>1213</v>
      </c>
      <c r="C210" s="124" t="s">
        <v>51</v>
      </c>
      <c r="D210" s="95" t="s">
        <v>1215</v>
      </c>
      <c r="E210" s="95" t="s">
        <v>1216</v>
      </c>
      <c r="F210" s="95" t="s">
        <v>1112</v>
      </c>
      <c r="G210" s="95">
        <v>1</v>
      </c>
      <c r="H210" s="95">
        <v>1</v>
      </c>
      <c r="I210" s="95">
        <v>1</v>
      </c>
      <c r="J210" s="95">
        <v>50</v>
      </c>
      <c r="K210" s="95">
        <v>50</v>
      </c>
      <c r="L210" s="95" t="s">
        <v>56</v>
      </c>
    </row>
    <row r="211" spans="1:12" ht="15.75" customHeight="1">
      <c r="A211" s="95" t="s">
        <v>1108</v>
      </c>
      <c r="B211" s="63" t="s">
        <v>1213</v>
      </c>
      <c r="C211" s="124" t="s">
        <v>51</v>
      </c>
      <c r="D211" s="95" t="s">
        <v>1123</v>
      </c>
      <c r="E211" s="95" t="s">
        <v>1217</v>
      </c>
      <c r="F211" s="95" t="s">
        <v>1112</v>
      </c>
      <c r="G211" s="95">
        <v>1</v>
      </c>
      <c r="H211" s="95">
        <v>1</v>
      </c>
      <c r="I211" s="95">
        <v>1</v>
      </c>
      <c r="J211" s="95">
        <v>50</v>
      </c>
      <c r="K211" s="95">
        <v>50</v>
      </c>
      <c r="L211" s="95" t="s">
        <v>56</v>
      </c>
    </row>
    <row r="212" spans="1:12" ht="15.75" customHeight="1">
      <c r="A212" s="95" t="s">
        <v>1108</v>
      </c>
      <c r="B212" s="63" t="s">
        <v>1213</v>
      </c>
      <c r="C212" s="124" t="s">
        <v>51</v>
      </c>
      <c r="D212" s="95" t="s">
        <v>1218</v>
      </c>
      <c r="E212" s="95" t="s">
        <v>1219</v>
      </c>
      <c r="F212" s="95" t="s">
        <v>1220</v>
      </c>
      <c r="G212" s="95">
        <v>1</v>
      </c>
      <c r="H212" s="95">
        <v>1</v>
      </c>
      <c r="I212" s="95">
        <v>1</v>
      </c>
      <c r="J212" s="95">
        <v>50</v>
      </c>
      <c r="K212" s="95">
        <v>50</v>
      </c>
      <c r="L212" s="95" t="s">
        <v>56</v>
      </c>
    </row>
    <row r="213" spans="1:12" ht="15.75" customHeight="1">
      <c r="A213" s="95" t="s">
        <v>1108</v>
      </c>
      <c r="B213" s="63" t="s">
        <v>1213</v>
      </c>
      <c r="C213" s="124" t="s">
        <v>51</v>
      </c>
      <c r="D213" s="95" t="s">
        <v>1221</v>
      </c>
      <c r="E213" s="95" t="s">
        <v>1165</v>
      </c>
      <c r="F213" s="95" t="s">
        <v>1112</v>
      </c>
      <c r="G213" s="95">
        <v>1</v>
      </c>
      <c r="H213" s="95">
        <v>1</v>
      </c>
      <c r="I213" s="95">
        <v>1</v>
      </c>
      <c r="J213" s="95">
        <v>50</v>
      </c>
      <c r="K213" s="95">
        <v>50</v>
      </c>
      <c r="L213" s="95" t="s">
        <v>56</v>
      </c>
    </row>
    <row r="214" spans="1:12" ht="15.75" customHeight="1">
      <c r="A214" s="95" t="s">
        <v>1108</v>
      </c>
      <c r="B214" s="63" t="s">
        <v>1213</v>
      </c>
      <c r="C214" s="124" t="s">
        <v>51</v>
      </c>
      <c r="D214" s="95" t="s">
        <v>1222</v>
      </c>
      <c r="E214" s="95" t="s">
        <v>1167</v>
      </c>
      <c r="F214" s="95" t="s">
        <v>1112</v>
      </c>
      <c r="G214" s="95">
        <v>1</v>
      </c>
      <c r="H214" s="95">
        <v>1</v>
      </c>
      <c r="I214" s="95">
        <v>1</v>
      </c>
      <c r="J214" s="95">
        <v>50</v>
      </c>
      <c r="K214" s="95">
        <v>50</v>
      </c>
      <c r="L214" s="95" t="s">
        <v>56</v>
      </c>
    </row>
    <row r="215" spans="1:12" ht="15.75" customHeight="1">
      <c r="A215" s="95" t="s">
        <v>1108</v>
      </c>
      <c r="B215" s="63" t="s">
        <v>1213</v>
      </c>
      <c r="C215" s="124" t="s">
        <v>51</v>
      </c>
      <c r="D215" s="95" t="s">
        <v>1223</v>
      </c>
      <c r="E215" s="95" t="s">
        <v>1224</v>
      </c>
      <c r="F215" s="95" t="s">
        <v>425</v>
      </c>
      <c r="G215" s="95">
        <v>1</v>
      </c>
      <c r="H215" s="95">
        <v>1</v>
      </c>
      <c r="I215" s="95">
        <v>1</v>
      </c>
      <c r="J215" s="95">
        <v>50</v>
      </c>
      <c r="K215" s="95">
        <v>50</v>
      </c>
      <c r="L215" s="95" t="s">
        <v>56</v>
      </c>
    </row>
    <row r="216" spans="1:12" ht="15.75" customHeight="1">
      <c r="A216" s="95" t="s">
        <v>1108</v>
      </c>
      <c r="B216" s="63" t="s">
        <v>1213</v>
      </c>
      <c r="C216" s="124" t="s">
        <v>51</v>
      </c>
      <c r="D216" s="95" t="s">
        <v>1225</v>
      </c>
      <c r="E216" s="95" t="s">
        <v>1226</v>
      </c>
      <c r="F216" s="95" t="s">
        <v>1220</v>
      </c>
      <c r="G216" s="95">
        <v>1</v>
      </c>
      <c r="H216" s="95">
        <v>1</v>
      </c>
      <c r="I216" s="95">
        <v>1</v>
      </c>
      <c r="J216" s="95">
        <v>50</v>
      </c>
      <c r="K216" s="95">
        <v>50</v>
      </c>
      <c r="L216" s="95" t="s">
        <v>56</v>
      </c>
    </row>
    <row r="217" spans="1:12" ht="15.75" customHeight="1">
      <c r="A217" s="95" t="s">
        <v>1108</v>
      </c>
      <c r="B217" s="63" t="s">
        <v>1213</v>
      </c>
      <c r="C217" s="124" t="s">
        <v>51</v>
      </c>
      <c r="D217" s="91" t="s">
        <v>1227</v>
      </c>
      <c r="E217" s="95" t="s">
        <v>1158</v>
      </c>
      <c r="F217" s="95" t="s">
        <v>425</v>
      </c>
      <c r="G217" s="95">
        <v>1</v>
      </c>
      <c r="H217" s="95">
        <v>1</v>
      </c>
      <c r="I217" s="95">
        <v>1</v>
      </c>
      <c r="J217" s="95">
        <v>50</v>
      </c>
      <c r="K217" s="95">
        <v>50</v>
      </c>
      <c r="L217" s="95" t="s">
        <v>56</v>
      </c>
    </row>
    <row r="218" spans="1:12" ht="15.75" customHeight="1">
      <c r="A218" s="95" t="s">
        <v>1108</v>
      </c>
      <c r="B218" s="63" t="s">
        <v>1228</v>
      </c>
      <c r="C218" s="124" t="s">
        <v>51</v>
      </c>
      <c r="D218" s="95" t="s">
        <v>1229</v>
      </c>
      <c r="E218" s="95" t="s">
        <v>1230</v>
      </c>
      <c r="F218" s="95" t="s">
        <v>1112</v>
      </c>
      <c r="G218" s="95">
        <v>1</v>
      </c>
      <c r="H218" s="95">
        <v>1</v>
      </c>
      <c r="I218" s="95">
        <v>1</v>
      </c>
      <c r="J218" s="95">
        <v>50</v>
      </c>
      <c r="K218" s="95">
        <v>50</v>
      </c>
      <c r="L218" s="95" t="s">
        <v>56</v>
      </c>
    </row>
    <row r="219" spans="1:12" ht="15.75" customHeight="1">
      <c r="A219" s="95" t="s">
        <v>1108</v>
      </c>
      <c r="B219" s="63" t="s">
        <v>1228</v>
      </c>
      <c r="C219" s="124" t="s">
        <v>51</v>
      </c>
      <c r="D219" s="95" t="s">
        <v>1231</v>
      </c>
      <c r="E219" s="95" t="s">
        <v>1165</v>
      </c>
      <c r="F219" s="95" t="s">
        <v>1112</v>
      </c>
      <c r="G219" s="95">
        <v>1</v>
      </c>
      <c r="H219" s="95">
        <v>1</v>
      </c>
      <c r="I219" s="95">
        <v>1</v>
      </c>
      <c r="J219" s="95">
        <v>50</v>
      </c>
      <c r="K219" s="95">
        <v>50</v>
      </c>
      <c r="L219" s="95" t="s">
        <v>56</v>
      </c>
    </row>
    <row r="220" spans="1:12" ht="15.75" customHeight="1">
      <c r="A220" s="95" t="s">
        <v>1108</v>
      </c>
      <c r="B220" s="63" t="s">
        <v>1228</v>
      </c>
      <c r="C220" s="124" t="s">
        <v>51</v>
      </c>
      <c r="D220" s="95" t="s">
        <v>1232</v>
      </c>
      <c r="E220" s="95" t="s">
        <v>1233</v>
      </c>
      <c r="F220" s="95" t="s">
        <v>1112</v>
      </c>
      <c r="G220" s="95">
        <v>1</v>
      </c>
      <c r="H220" s="95">
        <v>1</v>
      </c>
      <c r="I220" s="95">
        <v>1</v>
      </c>
      <c r="J220" s="95">
        <v>50</v>
      </c>
      <c r="K220" s="95">
        <v>50</v>
      </c>
      <c r="L220" s="95" t="s">
        <v>56</v>
      </c>
    </row>
    <row r="221" spans="1:12" ht="15.75" customHeight="1">
      <c r="A221" s="95" t="s">
        <v>1108</v>
      </c>
      <c r="B221" s="63" t="s">
        <v>1228</v>
      </c>
      <c r="C221" s="124" t="s">
        <v>51</v>
      </c>
      <c r="D221" s="95" t="s">
        <v>1223</v>
      </c>
      <c r="E221" s="95" t="s">
        <v>1224</v>
      </c>
      <c r="F221" s="95" t="s">
        <v>425</v>
      </c>
      <c r="G221" s="95">
        <v>1</v>
      </c>
      <c r="H221" s="95">
        <v>1</v>
      </c>
      <c r="I221" s="95">
        <v>1</v>
      </c>
      <c r="J221" s="95">
        <v>50</v>
      </c>
      <c r="K221" s="95">
        <v>50</v>
      </c>
      <c r="L221" s="95" t="s">
        <v>56</v>
      </c>
    </row>
    <row r="222" spans="1:12" ht="15.75" customHeight="1">
      <c r="A222" s="95" t="s">
        <v>1234</v>
      </c>
      <c r="B222" s="63" t="s">
        <v>1235</v>
      </c>
      <c r="C222" s="124" t="s">
        <v>51</v>
      </c>
      <c r="D222" s="95" t="s">
        <v>1236</v>
      </c>
      <c r="E222" s="95" t="s">
        <v>1179</v>
      </c>
      <c r="F222" s="95" t="s">
        <v>425</v>
      </c>
      <c r="G222" s="95">
        <v>2</v>
      </c>
      <c r="H222" s="95">
        <v>2</v>
      </c>
      <c r="I222" s="95">
        <v>2</v>
      </c>
      <c r="J222" s="95">
        <v>50</v>
      </c>
      <c r="K222" s="95">
        <v>25</v>
      </c>
      <c r="L222" s="95" t="s">
        <v>56</v>
      </c>
    </row>
    <row r="223" spans="1:12" ht="15.75" customHeight="1">
      <c r="A223" s="95" t="s">
        <v>1184</v>
      </c>
      <c r="B223" s="63" t="s">
        <v>1237</v>
      </c>
      <c r="C223" s="124" t="s">
        <v>51</v>
      </c>
      <c r="D223" s="95" t="s">
        <v>1144</v>
      </c>
      <c r="E223" s="91" t="s">
        <v>1145</v>
      </c>
      <c r="F223" s="95" t="s">
        <v>1112</v>
      </c>
      <c r="G223" s="95">
        <v>1</v>
      </c>
      <c r="H223" s="95">
        <v>1</v>
      </c>
      <c r="I223" s="95">
        <v>2</v>
      </c>
      <c r="J223" s="95">
        <v>50</v>
      </c>
      <c r="K223" s="95">
        <v>50</v>
      </c>
      <c r="L223" s="95" t="s">
        <v>56</v>
      </c>
    </row>
    <row r="224" spans="1:12" ht="15.75" customHeight="1">
      <c r="A224" s="95" t="s">
        <v>1108</v>
      </c>
      <c r="B224" s="63" t="s">
        <v>1238</v>
      </c>
      <c r="C224" s="124" t="s">
        <v>51</v>
      </c>
      <c r="D224" s="95" t="s">
        <v>1239</v>
      </c>
      <c r="E224" s="95" t="s">
        <v>1240</v>
      </c>
      <c r="F224" s="95" t="s">
        <v>1112</v>
      </c>
      <c r="G224" s="95">
        <v>1</v>
      </c>
      <c r="H224" s="95">
        <v>1</v>
      </c>
      <c r="I224" s="95">
        <v>1</v>
      </c>
      <c r="J224" s="95">
        <v>50</v>
      </c>
      <c r="K224" s="95">
        <v>50</v>
      </c>
      <c r="L224" s="95" t="s">
        <v>56</v>
      </c>
    </row>
    <row r="225" spans="1:12" ht="15.75" customHeight="1">
      <c r="A225" s="95" t="s">
        <v>1108</v>
      </c>
      <c r="B225" s="63" t="s">
        <v>1238</v>
      </c>
      <c r="C225" s="124" t="s">
        <v>51</v>
      </c>
      <c r="D225" s="95" t="s">
        <v>1241</v>
      </c>
      <c r="E225" s="95" t="s">
        <v>1216</v>
      </c>
      <c r="F225" s="95" t="s">
        <v>1112</v>
      </c>
      <c r="G225" s="95">
        <v>1</v>
      </c>
      <c r="H225" s="95">
        <v>1</v>
      </c>
      <c r="I225" s="95">
        <v>1</v>
      </c>
      <c r="J225" s="95">
        <v>50</v>
      </c>
      <c r="K225" s="95">
        <v>50</v>
      </c>
      <c r="L225" s="95" t="s">
        <v>56</v>
      </c>
    </row>
    <row r="226" spans="1:12" ht="15.75" customHeight="1">
      <c r="A226" s="95" t="s">
        <v>1108</v>
      </c>
      <c r="B226" s="63" t="s">
        <v>1238</v>
      </c>
      <c r="C226" s="124" t="s">
        <v>51</v>
      </c>
      <c r="D226" s="95" t="s">
        <v>1242</v>
      </c>
      <c r="E226" s="95" t="s">
        <v>1243</v>
      </c>
      <c r="F226" s="95" t="s">
        <v>1112</v>
      </c>
      <c r="G226" s="95">
        <v>1</v>
      </c>
      <c r="H226" s="95">
        <v>1</v>
      </c>
      <c r="I226" s="95">
        <v>1</v>
      </c>
      <c r="J226" s="95">
        <v>50</v>
      </c>
      <c r="K226" s="95">
        <v>50</v>
      </c>
      <c r="L226" s="95" t="s">
        <v>56</v>
      </c>
    </row>
    <row r="227" spans="1:12" ht="15.75" customHeight="1">
      <c r="A227" s="95" t="s">
        <v>1108</v>
      </c>
      <c r="B227" s="63" t="s">
        <v>1238</v>
      </c>
      <c r="C227" s="124" t="s">
        <v>51</v>
      </c>
      <c r="D227" s="95" t="s">
        <v>1244</v>
      </c>
      <c r="E227" s="95" t="s">
        <v>1245</v>
      </c>
      <c r="F227" s="95" t="s">
        <v>1112</v>
      </c>
      <c r="G227" s="95">
        <v>1</v>
      </c>
      <c r="H227" s="95">
        <v>1</v>
      </c>
      <c r="I227" s="95">
        <v>1</v>
      </c>
      <c r="J227" s="95">
        <v>50</v>
      </c>
      <c r="K227" s="95">
        <v>50</v>
      </c>
      <c r="L227" s="95" t="s">
        <v>56</v>
      </c>
    </row>
    <row r="228" spans="1:12" ht="15.75" customHeight="1">
      <c r="A228" s="95" t="s">
        <v>1108</v>
      </c>
      <c r="B228" s="63" t="s">
        <v>1246</v>
      </c>
      <c r="C228" s="124" t="s">
        <v>51</v>
      </c>
      <c r="D228" s="95" t="s">
        <v>1166</v>
      </c>
      <c r="E228" s="95" t="s">
        <v>1167</v>
      </c>
      <c r="F228" s="95" t="s">
        <v>425</v>
      </c>
      <c r="G228" s="95">
        <v>1</v>
      </c>
      <c r="H228" s="95">
        <v>1</v>
      </c>
      <c r="I228" s="95">
        <v>1</v>
      </c>
      <c r="J228" s="95">
        <v>50</v>
      </c>
      <c r="K228" s="95">
        <v>50</v>
      </c>
      <c r="L228" s="95" t="s">
        <v>56</v>
      </c>
    </row>
    <row r="229" spans="1:12" ht="15.75" customHeight="1">
      <c r="A229" s="95" t="s">
        <v>1108</v>
      </c>
      <c r="B229" s="63" t="s">
        <v>1246</v>
      </c>
      <c r="C229" s="124" t="s">
        <v>51</v>
      </c>
      <c r="D229" s="95" t="s">
        <v>1162</v>
      </c>
      <c r="E229" s="95" t="s">
        <v>1163</v>
      </c>
      <c r="F229" s="95" t="s">
        <v>1112</v>
      </c>
      <c r="G229" s="95">
        <v>1</v>
      </c>
      <c r="H229" s="95">
        <v>1</v>
      </c>
      <c r="I229" s="95">
        <v>1</v>
      </c>
      <c r="J229" s="95">
        <v>50</v>
      </c>
      <c r="K229" s="95">
        <v>50</v>
      </c>
      <c r="L229" s="95" t="s">
        <v>56</v>
      </c>
    </row>
    <row r="230" spans="1:12" ht="15.75" customHeight="1">
      <c r="A230" s="95" t="s">
        <v>1108</v>
      </c>
      <c r="B230" s="63" t="s">
        <v>1246</v>
      </c>
      <c r="C230" s="124" t="s">
        <v>51</v>
      </c>
      <c r="D230" s="95" t="s">
        <v>1247</v>
      </c>
      <c r="E230" s="95" t="s">
        <v>1248</v>
      </c>
      <c r="F230" s="95" t="s">
        <v>1112</v>
      </c>
      <c r="G230" s="95">
        <v>1</v>
      </c>
      <c r="H230" s="95">
        <v>1</v>
      </c>
      <c r="I230" s="95">
        <v>1</v>
      </c>
      <c r="J230" s="95">
        <v>50</v>
      </c>
      <c r="K230" s="95">
        <v>50</v>
      </c>
      <c r="L230" s="95" t="s">
        <v>56</v>
      </c>
    </row>
    <row r="231" spans="1:12" ht="15.75" customHeight="1">
      <c r="A231" s="95" t="s">
        <v>1249</v>
      </c>
      <c r="B231" s="63" t="s">
        <v>1250</v>
      </c>
      <c r="C231" s="124" t="s">
        <v>51</v>
      </c>
      <c r="D231" s="95" t="s">
        <v>1251</v>
      </c>
      <c r="E231" s="95" t="s">
        <v>1252</v>
      </c>
      <c r="F231" s="95" t="s">
        <v>425</v>
      </c>
      <c r="G231" s="95">
        <v>2</v>
      </c>
      <c r="H231" s="95">
        <v>1</v>
      </c>
      <c r="I231" s="95">
        <v>4</v>
      </c>
      <c r="J231" s="95">
        <v>50</v>
      </c>
      <c r="K231" s="95">
        <v>50</v>
      </c>
      <c r="L231" s="95" t="s">
        <v>56</v>
      </c>
    </row>
    <row r="232" spans="1:12" ht="15.75" customHeight="1">
      <c r="A232" s="95" t="s">
        <v>1108</v>
      </c>
      <c r="B232" s="63" t="s">
        <v>1253</v>
      </c>
      <c r="C232" s="124" t="s">
        <v>51</v>
      </c>
      <c r="D232" s="95" t="s">
        <v>1223</v>
      </c>
      <c r="E232" s="95" t="s">
        <v>1224</v>
      </c>
      <c r="F232" s="95" t="s">
        <v>425</v>
      </c>
      <c r="G232" s="95">
        <v>1</v>
      </c>
      <c r="H232" s="95">
        <v>1</v>
      </c>
      <c r="I232" s="95">
        <v>1</v>
      </c>
      <c r="J232" s="95">
        <v>50</v>
      </c>
      <c r="K232" s="95">
        <v>50</v>
      </c>
      <c r="L232" s="95" t="s">
        <v>56</v>
      </c>
    </row>
    <row r="233" spans="1:12" ht="15.75" customHeight="1">
      <c r="A233" s="95" t="s">
        <v>1108</v>
      </c>
      <c r="B233" s="63" t="s">
        <v>1254</v>
      </c>
      <c r="C233" s="124" t="s">
        <v>51</v>
      </c>
      <c r="D233" s="95" t="s">
        <v>1255</v>
      </c>
      <c r="E233" s="95" t="s">
        <v>1256</v>
      </c>
      <c r="F233" s="95" t="s">
        <v>1112</v>
      </c>
      <c r="G233" s="95">
        <v>1</v>
      </c>
      <c r="H233" s="95">
        <v>1</v>
      </c>
      <c r="I233" s="95">
        <v>1</v>
      </c>
      <c r="J233" s="95">
        <v>50</v>
      </c>
      <c r="K233" s="95">
        <v>50</v>
      </c>
      <c r="L233" s="95" t="s">
        <v>56</v>
      </c>
    </row>
    <row r="234" spans="1:12" ht="15.75" customHeight="1">
      <c r="A234" s="95" t="s">
        <v>1108</v>
      </c>
      <c r="B234" s="63" t="s">
        <v>1257</v>
      </c>
      <c r="C234" s="124" t="s">
        <v>51</v>
      </c>
      <c r="D234" s="95" t="s">
        <v>1182</v>
      </c>
      <c r="E234" s="95" t="s">
        <v>1183</v>
      </c>
      <c r="F234" s="95" t="s">
        <v>1112</v>
      </c>
      <c r="G234" s="95">
        <v>1</v>
      </c>
      <c r="H234" s="95">
        <v>1</v>
      </c>
      <c r="I234" s="95">
        <v>1</v>
      </c>
      <c r="J234" s="95">
        <v>50</v>
      </c>
      <c r="K234" s="95">
        <v>50</v>
      </c>
      <c r="L234" s="95" t="s">
        <v>56</v>
      </c>
    </row>
    <row r="235" spans="1:12" ht="15.75" customHeight="1">
      <c r="A235" s="95" t="s">
        <v>1108</v>
      </c>
      <c r="B235" s="63" t="s">
        <v>1257</v>
      </c>
      <c r="C235" s="124" t="s">
        <v>51</v>
      </c>
      <c r="D235" s="95" t="s">
        <v>1258</v>
      </c>
      <c r="E235" s="95" t="s">
        <v>1259</v>
      </c>
      <c r="F235" s="95" t="s">
        <v>1112</v>
      </c>
      <c r="G235" s="95">
        <v>1</v>
      </c>
      <c r="H235" s="95">
        <v>1</v>
      </c>
      <c r="I235" s="95">
        <v>1</v>
      </c>
      <c r="J235" s="95">
        <v>50</v>
      </c>
      <c r="K235" s="95">
        <v>50</v>
      </c>
      <c r="L235" s="95" t="s">
        <v>56</v>
      </c>
    </row>
    <row r="236" spans="1:12" ht="15.75" customHeight="1">
      <c r="A236" s="95" t="s">
        <v>1108</v>
      </c>
      <c r="B236" s="63" t="s">
        <v>1260</v>
      </c>
      <c r="C236" s="124" t="s">
        <v>51</v>
      </c>
      <c r="D236" s="95" t="s">
        <v>1261</v>
      </c>
      <c r="E236" s="95" t="s">
        <v>1216</v>
      </c>
      <c r="F236" s="95" t="s">
        <v>1112</v>
      </c>
      <c r="G236" s="95">
        <v>1</v>
      </c>
      <c r="H236" s="95">
        <v>1</v>
      </c>
      <c r="I236" s="95">
        <v>1</v>
      </c>
      <c r="J236" s="95">
        <v>50</v>
      </c>
      <c r="K236" s="95">
        <v>50</v>
      </c>
      <c r="L236" s="95" t="s">
        <v>56</v>
      </c>
    </row>
    <row r="237" spans="1:12" ht="15.75" customHeight="1">
      <c r="A237" s="95" t="s">
        <v>1108</v>
      </c>
      <c r="B237" s="63" t="s">
        <v>1262</v>
      </c>
      <c r="C237" s="124" t="s">
        <v>51</v>
      </c>
      <c r="D237" s="95" t="s">
        <v>1242</v>
      </c>
      <c r="E237" s="95" t="s">
        <v>1243</v>
      </c>
      <c r="F237" s="95" t="s">
        <v>1112</v>
      </c>
      <c r="G237" s="95">
        <v>1</v>
      </c>
      <c r="H237" s="95">
        <v>1</v>
      </c>
      <c r="I237" s="95">
        <v>1</v>
      </c>
      <c r="J237" s="95">
        <v>50</v>
      </c>
      <c r="K237" s="95">
        <v>50</v>
      </c>
      <c r="L237" s="95" t="s">
        <v>56</v>
      </c>
    </row>
    <row r="238" spans="1:12" ht="15.75" customHeight="1">
      <c r="A238" s="95" t="s">
        <v>1108</v>
      </c>
      <c r="B238" s="63" t="s">
        <v>1262</v>
      </c>
      <c r="C238" s="124" t="s">
        <v>51</v>
      </c>
      <c r="D238" s="95" t="s">
        <v>1263</v>
      </c>
      <c r="E238" s="95" t="s">
        <v>1264</v>
      </c>
      <c r="F238" s="95" t="s">
        <v>1112</v>
      </c>
      <c r="G238" s="95">
        <v>1</v>
      </c>
      <c r="H238" s="95">
        <v>1</v>
      </c>
      <c r="I238" s="95">
        <v>1</v>
      </c>
      <c r="J238" s="95">
        <v>50</v>
      </c>
      <c r="K238" s="95">
        <v>50</v>
      </c>
      <c r="L238" s="95" t="s">
        <v>56</v>
      </c>
    </row>
    <row r="239" spans="1:12" ht="15.75" customHeight="1">
      <c r="A239" s="95" t="s">
        <v>1108</v>
      </c>
      <c r="B239" s="125" t="s">
        <v>1265</v>
      </c>
      <c r="C239" s="124" t="s">
        <v>51</v>
      </c>
      <c r="D239" s="95" t="s">
        <v>1239</v>
      </c>
      <c r="E239" s="91" t="s">
        <v>1240</v>
      </c>
      <c r="F239" s="95" t="s">
        <v>1112</v>
      </c>
      <c r="G239" s="95">
        <v>1</v>
      </c>
      <c r="H239" s="95">
        <v>1</v>
      </c>
      <c r="I239" s="95">
        <v>1</v>
      </c>
      <c r="J239" s="95">
        <v>50</v>
      </c>
      <c r="K239" s="95">
        <v>50</v>
      </c>
      <c r="L239" s="95" t="s">
        <v>56</v>
      </c>
    </row>
    <row r="240" spans="1:12" ht="15.75" customHeight="1">
      <c r="A240" s="95" t="s">
        <v>1108</v>
      </c>
      <c r="B240" s="125" t="s">
        <v>1265</v>
      </c>
      <c r="C240" s="124" t="s">
        <v>51</v>
      </c>
      <c r="D240" s="95" t="s">
        <v>1218</v>
      </c>
      <c r="E240" s="95" t="s">
        <v>1219</v>
      </c>
      <c r="F240" s="95" t="s">
        <v>1220</v>
      </c>
      <c r="G240" s="95">
        <v>1</v>
      </c>
      <c r="H240" s="95">
        <v>1</v>
      </c>
      <c r="I240" s="95">
        <v>1</v>
      </c>
      <c r="J240" s="95">
        <v>50</v>
      </c>
      <c r="K240" s="95">
        <v>50</v>
      </c>
      <c r="L240" s="95" t="s">
        <v>56</v>
      </c>
    </row>
    <row r="241" spans="1:12" ht="15.75" customHeight="1">
      <c r="A241" s="95" t="s">
        <v>1108</v>
      </c>
      <c r="B241" s="125" t="s">
        <v>1265</v>
      </c>
      <c r="C241" s="124" t="s">
        <v>51</v>
      </c>
      <c r="D241" s="95" t="s">
        <v>1229</v>
      </c>
      <c r="E241" s="95" t="s">
        <v>1230</v>
      </c>
      <c r="F241" s="95" t="s">
        <v>1112</v>
      </c>
      <c r="G241" s="95">
        <v>1</v>
      </c>
      <c r="H241" s="95">
        <v>1</v>
      </c>
      <c r="I241" s="95">
        <v>1</v>
      </c>
      <c r="J241" s="95">
        <v>50</v>
      </c>
      <c r="K241" s="95">
        <v>50</v>
      </c>
      <c r="L241" s="95" t="s">
        <v>56</v>
      </c>
    </row>
    <row r="242" spans="1:12" ht="15.75" customHeight="1">
      <c r="A242" s="95" t="s">
        <v>1108</v>
      </c>
      <c r="B242" s="63" t="s">
        <v>1266</v>
      </c>
      <c r="C242" s="124" t="s">
        <v>51</v>
      </c>
      <c r="D242" s="95" t="s">
        <v>1267</v>
      </c>
      <c r="E242" s="95" t="s">
        <v>1268</v>
      </c>
      <c r="F242" s="95" t="s">
        <v>1112</v>
      </c>
      <c r="G242" s="95">
        <v>1</v>
      </c>
      <c r="H242" s="95">
        <v>1</v>
      </c>
      <c r="I242" s="95">
        <v>1</v>
      </c>
      <c r="J242" s="95">
        <v>50</v>
      </c>
      <c r="K242" s="95">
        <v>50</v>
      </c>
      <c r="L242" s="95" t="s">
        <v>56</v>
      </c>
    </row>
    <row r="243" spans="1:12" ht="15.75" customHeight="1">
      <c r="A243" s="95" t="s">
        <v>1269</v>
      </c>
      <c r="B243" s="63" t="s">
        <v>1270</v>
      </c>
      <c r="C243" s="124" t="s">
        <v>51</v>
      </c>
      <c r="D243" s="95" t="s">
        <v>1271</v>
      </c>
      <c r="E243" s="91" t="s">
        <v>1272</v>
      </c>
      <c r="F243" s="95" t="s">
        <v>1273</v>
      </c>
      <c r="G243" s="95">
        <v>1</v>
      </c>
      <c r="H243" s="95">
        <v>1</v>
      </c>
      <c r="I243" s="95">
        <v>3</v>
      </c>
      <c r="J243" s="95">
        <v>50</v>
      </c>
      <c r="K243" s="95">
        <v>50</v>
      </c>
      <c r="L243" s="95" t="s">
        <v>318</v>
      </c>
    </row>
    <row r="244" spans="1:12" ht="15.75" customHeight="1">
      <c r="A244" s="95" t="s">
        <v>1269</v>
      </c>
      <c r="B244" s="63" t="s">
        <v>1274</v>
      </c>
      <c r="C244" s="124" t="s">
        <v>51</v>
      </c>
      <c r="D244" s="95" t="s">
        <v>1275</v>
      </c>
      <c r="E244" s="95" t="s">
        <v>1276</v>
      </c>
      <c r="F244" s="95" t="s">
        <v>1277</v>
      </c>
      <c r="G244" s="95">
        <v>1</v>
      </c>
      <c r="H244" s="95">
        <v>1</v>
      </c>
      <c r="I244" s="95">
        <v>3</v>
      </c>
      <c r="J244" s="95">
        <v>50</v>
      </c>
      <c r="K244" s="95">
        <v>50</v>
      </c>
      <c r="L244" s="95" t="s">
        <v>318</v>
      </c>
    </row>
    <row r="245" spans="1:12" ht="15.75" customHeight="1">
      <c r="A245" s="95" t="s">
        <v>1269</v>
      </c>
      <c r="B245" s="63" t="s">
        <v>1274</v>
      </c>
      <c r="C245" s="124" t="s">
        <v>51</v>
      </c>
      <c r="D245" s="95" t="s">
        <v>1278</v>
      </c>
      <c r="E245" s="95" t="s">
        <v>1279</v>
      </c>
      <c r="F245" s="95" t="s">
        <v>1280</v>
      </c>
      <c r="G245" s="95">
        <v>1</v>
      </c>
      <c r="H245" s="95">
        <v>1</v>
      </c>
      <c r="I245" s="95">
        <v>3</v>
      </c>
      <c r="J245" s="95">
        <v>50</v>
      </c>
      <c r="K245" s="95">
        <v>50</v>
      </c>
      <c r="L245" s="95" t="s">
        <v>318</v>
      </c>
    </row>
    <row r="246" spans="1:12" ht="15.75" customHeight="1">
      <c r="A246" s="95" t="s">
        <v>1269</v>
      </c>
      <c r="B246" s="63" t="s">
        <v>1274</v>
      </c>
      <c r="C246" s="124" t="s">
        <v>51</v>
      </c>
      <c r="D246" s="95" t="s">
        <v>1281</v>
      </c>
      <c r="E246" s="91" t="s">
        <v>1282</v>
      </c>
      <c r="F246" s="95" t="s">
        <v>1283</v>
      </c>
      <c r="G246" s="95">
        <v>1</v>
      </c>
      <c r="H246" s="95">
        <v>1</v>
      </c>
      <c r="I246" s="95">
        <v>3</v>
      </c>
      <c r="J246" s="95">
        <v>50</v>
      </c>
      <c r="K246" s="95">
        <v>50</v>
      </c>
      <c r="L246" s="95" t="s">
        <v>318</v>
      </c>
    </row>
    <row r="247" spans="1:12" ht="15.75" customHeight="1">
      <c r="A247" s="95" t="s">
        <v>1284</v>
      </c>
      <c r="B247" s="63" t="s">
        <v>1285</v>
      </c>
      <c r="C247" s="124" t="s">
        <v>51</v>
      </c>
      <c r="D247" s="95" t="s">
        <v>1286</v>
      </c>
      <c r="E247" s="95" t="s">
        <v>1287</v>
      </c>
      <c r="F247" s="95" t="s">
        <v>1288</v>
      </c>
      <c r="G247" s="95">
        <v>1</v>
      </c>
      <c r="H247" s="95">
        <v>1</v>
      </c>
      <c r="I247" s="95">
        <v>2</v>
      </c>
      <c r="J247" s="95">
        <v>50</v>
      </c>
      <c r="K247" s="95">
        <v>50</v>
      </c>
      <c r="L247" s="95" t="s">
        <v>318</v>
      </c>
    </row>
    <row r="248" spans="1:12" ht="15.75" customHeight="1">
      <c r="A248" s="95" t="s">
        <v>1289</v>
      </c>
      <c r="B248" s="63" t="s">
        <v>1290</v>
      </c>
      <c r="C248" s="124" t="s">
        <v>51</v>
      </c>
      <c r="D248" s="95" t="s">
        <v>1291</v>
      </c>
      <c r="E248" s="91" t="s">
        <v>1292</v>
      </c>
      <c r="F248" s="95" t="s">
        <v>1293</v>
      </c>
      <c r="G248" s="95">
        <v>2</v>
      </c>
      <c r="H248" s="95">
        <v>2</v>
      </c>
      <c r="I248" s="95">
        <v>3</v>
      </c>
      <c r="J248" s="95">
        <v>50</v>
      </c>
      <c r="K248" s="95">
        <v>25</v>
      </c>
      <c r="L248" s="95" t="s">
        <v>318</v>
      </c>
    </row>
    <row r="249" spans="1:12" ht="15.75" customHeight="1">
      <c r="A249" s="95" t="s">
        <v>1289</v>
      </c>
      <c r="B249" s="63" t="s">
        <v>1294</v>
      </c>
      <c r="C249" s="124" t="s">
        <v>51</v>
      </c>
      <c r="D249" s="95" t="s">
        <v>1295</v>
      </c>
      <c r="E249" s="91" t="s">
        <v>1194</v>
      </c>
      <c r="F249" s="95" t="s">
        <v>1296</v>
      </c>
      <c r="G249" s="95">
        <v>2</v>
      </c>
      <c r="H249" s="95">
        <v>2</v>
      </c>
      <c r="I249" s="95">
        <v>3</v>
      </c>
      <c r="J249" s="95">
        <v>50</v>
      </c>
      <c r="K249" s="95">
        <v>25</v>
      </c>
      <c r="L249" s="95" t="s">
        <v>318</v>
      </c>
    </row>
    <row r="250" spans="1:12" ht="15.75" customHeight="1">
      <c r="A250" s="95" t="s">
        <v>1289</v>
      </c>
      <c r="B250" s="63" t="s">
        <v>1297</v>
      </c>
      <c r="C250" s="124" t="s">
        <v>51</v>
      </c>
      <c r="D250" s="95" t="s">
        <v>1298</v>
      </c>
      <c r="E250" s="91" t="s">
        <v>1196</v>
      </c>
      <c r="F250" s="95" t="s">
        <v>1299</v>
      </c>
      <c r="G250" s="95">
        <v>2</v>
      </c>
      <c r="H250" s="95">
        <v>2</v>
      </c>
      <c r="I250" s="95">
        <v>3</v>
      </c>
      <c r="J250" s="95">
        <v>50</v>
      </c>
      <c r="K250" s="95">
        <v>25</v>
      </c>
      <c r="L250" s="95" t="s">
        <v>318</v>
      </c>
    </row>
    <row r="251" spans="1:12" ht="15.75" customHeight="1">
      <c r="A251" s="95" t="s">
        <v>1289</v>
      </c>
      <c r="B251" s="63" t="s">
        <v>1300</v>
      </c>
      <c r="C251" s="124" t="s">
        <v>51</v>
      </c>
      <c r="D251" s="95" t="s">
        <v>1301</v>
      </c>
      <c r="E251" s="91" t="s">
        <v>1198</v>
      </c>
      <c r="F251" s="95" t="s">
        <v>1302</v>
      </c>
      <c r="G251" s="95">
        <v>2</v>
      </c>
      <c r="H251" s="95">
        <v>2</v>
      </c>
      <c r="I251" s="95">
        <v>3</v>
      </c>
      <c r="J251" s="95">
        <v>50</v>
      </c>
      <c r="K251" s="95">
        <v>25</v>
      </c>
      <c r="L251" s="95" t="s">
        <v>318</v>
      </c>
    </row>
    <row r="252" spans="1:12" ht="15.75" customHeight="1">
      <c r="A252" s="95" t="s">
        <v>311</v>
      </c>
      <c r="B252" s="63" t="s">
        <v>1303</v>
      </c>
      <c r="C252" s="124" t="s">
        <v>51</v>
      </c>
      <c r="D252" s="95" t="s">
        <v>1304</v>
      </c>
      <c r="E252" s="91" t="s">
        <v>1305</v>
      </c>
      <c r="F252" s="95" t="s">
        <v>1306</v>
      </c>
      <c r="G252" s="95">
        <v>1</v>
      </c>
      <c r="H252" s="95">
        <v>1</v>
      </c>
      <c r="I252" s="95">
        <v>1</v>
      </c>
      <c r="J252" s="95">
        <v>50</v>
      </c>
      <c r="K252" s="95">
        <v>50</v>
      </c>
      <c r="L252" s="95" t="s">
        <v>318</v>
      </c>
    </row>
    <row r="253" spans="1:12" ht="15.75" customHeight="1">
      <c r="A253" s="95" t="s">
        <v>311</v>
      </c>
      <c r="B253" s="63" t="s">
        <v>1307</v>
      </c>
      <c r="C253" s="124" t="s">
        <v>51</v>
      </c>
      <c r="D253" s="95" t="s">
        <v>1308</v>
      </c>
      <c r="E253" s="91" t="s">
        <v>1309</v>
      </c>
      <c r="F253" s="95" t="s">
        <v>1306</v>
      </c>
      <c r="G253" s="95">
        <v>1</v>
      </c>
      <c r="H253" s="95">
        <v>1</v>
      </c>
      <c r="I253" s="95">
        <v>1</v>
      </c>
      <c r="J253" s="95">
        <v>50</v>
      </c>
      <c r="K253" s="95">
        <v>50</v>
      </c>
      <c r="L253" s="95" t="s">
        <v>318</v>
      </c>
    </row>
    <row r="254" spans="1:12" ht="15.75" customHeight="1">
      <c r="A254" s="95" t="s">
        <v>311</v>
      </c>
      <c r="B254" s="63" t="s">
        <v>1310</v>
      </c>
      <c r="C254" s="124" t="s">
        <v>51</v>
      </c>
      <c r="D254" s="95" t="s">
        <v>1311</v>
      </c>
      <c r="E254" s="95" t="s">
        <v>1305</v>
      </c>
      <c r="F254" s="95" t="s">
        <v>1306</v>
      </c>
      <c r="G254" s="95">
        <v>1</v>
      </c>
      <c r="H254" s="95">
        <v>1</v>
      </c>
      <c r="I254" s="95">
        <v>1</v>
      </c>
      <c r="J254" s="95">
        <v>50</v>
      </c>
      <c r="K254" s="95">
        <v>50</v>
      </c>
      <c r="L254" s="95" t="s">
        <v>318</v>
      </c>
    </row>
    <row r="255" spans="1:12" ht="15.75" customHeight="1">
      <c r="A255" s="95" t="s">
        <v>1312</v>
      </c>
      <c r="B255" s="63" t="s">
        <v>1313</v>
      </c>
      <c r="C255" s="124" t="s">
        <v>51</v>
      </c>
      <c r="D255" s="95" t="s">
        <v>1314</v>
      </c>
      <c r="E255" s="91" t="s">
        <v>1309</v>
      </c>
      <c r="F255" s="95" t="s">
        <v>1306</v>
      </c>
      <c r="G255" s="95">
        <v>1</v>
      </c>
      <c r="H255" s="95">
        <v>1</v>
      </c>
      <c r="I255" s="95">
        <v>2</v>
      </c>
      <c r="J255" s="95">
        <v>50</v>
      </c>
      <c r="K255" s="95">
        <v>50</v>
      </c>
      <c r="L255" s="95" t="s">
        <v>318</v>
      </c>
    </row>
    <row r="256" spans="1:12" ht="15.75" customHeight="1">
      <c r="A256" s="95" t="s">
        <v>1312</v>
      </c>
      <c r="B256" s="63" t="s">
        <v>1315</v>
      </c>
      <c r="C256" s="124" t="s">
        <v>51</v>
      </c>
      <c r="D256" s="95" t="s">
        <v>1316</v>
      </c>
      <c r="E256" s="91" t="s">
        <v>1317</v>
      </c>
      <c r="F256" s="95" t="s">
        <v>1318</v>
      </c>
      <c r="G256" s="95">
        <v>1</v>
      </c>
      <c r="H256" s="95">
        <v>1</v>
      </c>
      <c r="I256" s="95">
        <v>2</v>
      </c>
      <c r="J256" s="95">
        <v>50</v>
      </c>
      <c r="K256" s="95">
        <v>50</v>
      </c>
      <c r="L256" s="95" t="s">
        <v>318</v>
      </c>
    </row>
    <row r="257" spans="1:12" ht="15.75" customHeight="1">
      <c r="A257" s="95" t="s">
        <v>311</v>
      </c>
      <c r="B257" s="63" t="s">
        <v>1319</v>
      </c>
      <c r="C257" s="124" t="s">
        <v>51</v>
      </c>
      <c r="D257" s="95" t="s">
        <v>1320</v>
      </c>
      <c r="E257" s="91" t="s">
        <v>1317</v>
      </c>
      <c r="F257" s="95" t="s">
        <v>1318</v>
      </c>
      <c r="G257" s="95">
        <v>1</v>
      </c>
      <c r="H257" s="95">
        <v>1</v>
      </c>
      <c r="I257" s="95">
        <v>1</v>
      </c>
      <c r="J257" s="95">
        <v>50</v>
      </c>
      <c r="K257" s="95">
        <v>50</v>
      </c>
      <c r="L257" s="95" t="s">
        <v>318</v>
      </c>
    </row>
    <row r="258" spans="1:12" ht="15.75" customHeight="1">
      <c r="A258" s="95" t="s">
        <v>1321</v>
      </c>
      <c r="B258" s="63" t="s">
        <v>1322</v>
      </c>
      <c r="C258" s="124" t="s">
        <v>51</v>
      </c>
      <c r="D258" s="95" t="s">
        <v>1323</v>
      </c>
      <c r="E258" s="95" t="s">
        <v>1317</v>
      </c>
      <c r="F258" s="95" t="s">
        <v>1318</v>
      </c>
      <c r="G258" s="95">
        <v>1</v>
      </c>
      <c r="H258" s="95">
        <v>1</v>
      </c>
      <c r="I258" s="95">
        <v>2</v>
      </c>
      <c r="J258" s="95">
        <v>50</v>
      </c>
      <c r="K258" s="95">
        <v>50</v>
      </c>
      <c r="L258" s="95" t="s">
        <v>318</v>
      </c>
    </row>
    <row r="259" spans="1:12" ht="15.75" customHeight="1">
      <c r="A259" s="95" t="s">
        <v>1324</v>
      </c>
      <c r="B259" s="63" t="s">
        <v>1325</v>
      </c>
      <c r="C259" s="124" t="s">
        <v>51</v>
      </c>
      <c r="D259" s="95" t="s">
        <v>1326</v>
      </c>
      <c r="E259" s="95" t="s">
        <v>1317</v>
      </c>
      <c r="F259" s="95" t="s">
        <v>1318</v>
      </c>
      <c r="G259" s="95">
        <v>2</v>
      </c>
      <c r="H259" s="95">
        <v>1</v>
      </c>
      <c r="I259" s="95">
        <v>2</v>
      </c>
      <c r="J259" s="95">
        <v>50</v>
      </c>
      <c r="K259" s="95">
        <v>25</v>
      </c>
      <c r="L259" s="95" t="s">
        <v>318</v>
      </c>
    </row>
    <row r="260" spans="1:12" ht="15.75" customHeight="1">
      <c r="A260" s="95" t="s">
        <v>311</v>
      </c>
      <c r="B260" s="63" t="s">
        <v>1327</v>
      </c>
      <c r="C260" s="124" t="s">
        <v>51</v>
      </c>
      <c r="D260" s="95" t="s">
        <v>1328</v>
      </c>
      <c r="E260" s="95" t="s">
        <v>1329</v>
      </c>
      <c r="F260" s="95" t="s">
        <v>1330</v>
      </c>
      <c r="G260" s="95">
        <v>1</v>
      </c>
      <c r="H260" s="95">
        <v>1</v>
      </c>
      <c r="I260" s="95">
        <v>1</v>
      </c>
      <c r="J260" s="95">
        <v>50</v>
      </c>
      <c r="K260" s="95">
        <v>50</v>
      </c>
      <c r="L260" s="95" t="s">
        <v>318</v>
      </c>
    </row>
    <row r="261" spans="1:12" ht="15.75" customHeight="1">
      <c r="A261" s="95" t="s">
        <v>311</v>
      </c>
      <c r="B261" s="63" t="s">
        <v>1331</v>
      </c>
      <c r="C261" s="124" t="s">
        <v>51</v>
      </c>
      <c r="D261" s="95" t="s">
        <v>1332</v>
      </c>
      <c r="E261" s="91" t="s">
        <v>1333</v>
      </c>
      <c r="F261" s="95" t="s">
        <v>1334</v>
      </c>
      <c r="G261" s="95">
        <v>1</v>
      </c>
      <c r="H261" s="95">
        <v>1</v>
      </c>
      <c r="I261" s="95">
        <v>1</v>
      </c>
      <c r="J261" s="95">
        <v>50</v>
      </c>
      <c r="K261" s="95">
        <v>50</v>
      </c>
      <c r="L261" s="95" t="s">
        <v>318</v>
      </c>
    </row>
    <row r="262" spans="1:12" ht="15.75" customHeight="1">
      <c r="A262" s="95" t="s">
        <v>1335</v>
      </c>
      <c r="B262" s="63" t="s">
        <v>1336</v>
      </c>
      <c r="C262" s="124" t="s">
        <v>51</v>
      </c>
      <c r="D262" s="95" t="s">
        <v>1337</v>
      </c>
      <c r="E262" s="91" t="s">
        <v>1338</v>
      </c>
      <c r="F262" s="95" t="s">
        <v>1288</v>
      </c>
      <c r="G262" s="95">
        <v>1</v>
      </c>
      <c r="H262" s="95">
        <v>1</v>
      </c>
      <c r="I262" s="95">
        <v>3</v>
      </c>
      <c r="J262" s="95">
        <v>50</v>
      </c>
      <c r="K262" s="95">
        <v>50</v>
      </c>
      <c r="L262" s="95" t="s">
        <v>318</v>
      </c>
    </row>
    <row r="263" spans="1:12" ht="15.75" customHeight="1">
      <c r="A263" s="95" t="s">
        <v>1312</v>
      </c>
      <c r="B263" s="63" t="s">
        <v>1339</v>
      </c>
      <c r="C263" s="124" t="s">
        <v>51</v>
      </c>
      <c r="D263" s="95" t="s">
        <v>1340</v>
      </c>
      <c r="E263" s="91" t="s">
        <v>1341</v>
      </c>
      <c r="F263" s="95" t="s">
        <v>790</v>
      </c>
      <c r="G263" s="95">
        <v>1</v>
      </c>
      <c r="H263" s="95">
        <v>1</v>
      </c>
      <c r="I263" s="95">
        <v>2</v>
      </c>
      <c r="J263" s="95">
        <v>50</v>
      </c>
      <c r="K263" s="95">
        <v>50</v>
      </c>
      <c r="L263" s="95" t="s">
        <v>318</v>
      </c>
    </row>
    <row r="264" spans="1:12" ht="15.75" customHeight="1">
      <c r="A264" s="95" t="s">
        <v>60</v>
      </c>
      <c r="B264" s="63" t="s">
        <v>1342</v>
      </c>
      <c r="C264" s="124" t="s">
        <v>51</v>
      </c>
      <c r="D264" s="95" t="s">
        <v>1343</v>
      </c>
      <c r="E264" s="91" t="s">
        <v>1344</v>
      </c>
      <c r="F264" s="95" t="s">
        <v>1345</v>
      </c>
      <c r="G264" s="95">
        <v>1</v>
      </c>
      <c r="H264" s="95">
        <v>1</v>
      </c>
      <c r="I264" s="95">
        <v>1</v>
      </c>
      <c r="J264" s="95">
        <v>50</v>
      </c>
      <c r="K264" s="95">
        <v>50</v>
      </c>
      <c r="L264" s="95" t="s">
        <v>60</v>
      </c>
    </row>
    <row r="265" spans="1:12" ht="15.75" customHeight="1">
      <c r="A265" s="95" t="s">
        <v>60</v>
      </c>
      <c r="B265" s="63" t="s">
        <v>1342</v>
      </c>
      <c r="C265" s="124" t="s">
        <v>51</v>
      </c>
      <c r="D265" s="95" t="s">
        <v>1346</v>
      </c>
      <c r="E265" s="91" t="s">
        <v>1347</v>
      </c>
      <c r="F265" s="95" t="s">
        <v>1348</v>
      </c>
      <c r="G265" s="95">
        <v>1</v>
      </c>
      <c r="H265" s="95">
        <v>1</v>
      </c>
      <c r="I265" s="95">
        <v>1</v>
      </c>
      <c r="J265" s="95">
        <v>50</v>
      </c>
      <c r="K265" s="95">
        <v>50</v>
      </c>
      <c r="L265" s="95" t="s">
        <v>60</v>
      </c>
    </row>
    <row r="266" spans="1:12" ht="15.75" customHeight="1">
      <c r="A266" s="95" t="s">
        <v>60</v>
      </c>
      <c r="B266" s="63" t="s">
        <v>1342</v>
      </c>
      <c r="C266" s="124" t="s">
        <v>51</v>
      </c>
      <c r="D266" s="95" t="s">
        <v>1349</v>
      </c>
      <c r="E266" s="91" t="s">
        <v>1350</v>
      </c>
      <c r="F266" s="95" t="s">
        <v>1351</v>
      </c>
      <c r="G266" s="95">
        <v>1</v>
      </c>
      <c r="H266" s="95">
        <v>1</v>
      </c>
      <c r="I266" s="95">
        <v>1</v>
      </c>
      <c r="J266" s="95">
        <v>50</v>
      </c>
      <c r="K266" s="95">
        <v>50</v>
      </c>
      <c r="L266" s="95" t="s">
        <v>60</v>
      </c>
    </row>
    <row r="267" spans="1:12" ht="15.75" customHeight="1">
      <c r="A267" s="95" t="s">
        <v>1352</v>
      </c>
      <c r="B267" s="63" t="s">
        <v>1353</v>
      </c>
      <c r="C267" s="124" t="s">
        <v>51</v>
      </c>
      <c r="D267" s="95" t="s">
        <v>1354</v>
      </c>
      <c r="E267" s="91" t="s">
        <v>1355</v>
      </c>
      <c r="F267" s="95" t="s">
        <v>1356</v>
      </c>
      <c r="G267" s="95">
        <v>3</v>
      </c>
      <c r="H267" s="95">
        <v>3</v>
      </c>
      <c r="I267" s="95">
        <v>3</v>
      </c>
      <c r="J267" s="95">
        <v>50</v>
      </c>
      <c r="K267" s="95">
        <v>16.66</v>
      </c>
      <c r="L267" s="95" t="s">
        <v>60</v>
      </c>
    </row>
    <row r="268" spans="1:12" ht="15.75" customHeight="1">
      <c r="A268" s="95" t="s">
        <v>1352</v>
      </c>
      <c r="B268" s="63" t="s">
        <v>1353</v>
      </c>
      <c r="C268" s="124" t="s">
        <v>51</v>
      </c>
      <c r="D268" s="95" t="s">
        <v>1357</v>
      </c>
      <c r="E268" s="91" t="s">
        <v>1358</v>
      </c>
      <c r="F268" s="95" t="s">
        <v>1359</v>
      </c>
      <c r="G268" s="95">
        <v>3</v>
      </c>
      <c r="H268" s="95">
        <v>3</v>
      </c>
      <c r="I268" s="95">
        <v>3</v>
      </c>
      <c r="J268" s="95">
        <v>50</v>
      </c>
      <c r="K268" s="95">
        <v>16.66</v>
      </c>
      <c r="L268" s="95" t="s">
        <v>60</v>
      </c>
    </row>
    <row r="269" spans="1:12" ht="15.75" customHeight="1">
      <c r="A269" s="95" t="s">
        <v>1360</v>
      </c>
      <c r="B269" s="63" t="s">
        <v>1361</v>
      </c>
      <c r="C269" s="124" t="s">
        <v>51</v>
      </c>
      <c r="D269" s="95" t="s">
        <v>1343</v>
      </c>
      <c r="E269" s="91" t="s">
        <v>1344</v>
      </c>
      <c r="F269" s="95" t="s">
        <v>1362</v>
      </c>
      <c r="G269" s="95">
        <v>2</v>
      </c>
      <c r="H269" s="95">
        <v>2</v>
      </c>
      <c r="I269" s="95">
        <v>2</v>
      </c>
      <c r="J269" s="95">
        <v>50</v>
      </c>
      <c r="K269" s="95">
        <v>25</v>
      </c>
      <c r="L269" s="95" t="s">
        <v>60</v>
      </c>
    </row>
    <row r="270" spans="1:12" ht="15.75" customHeight="1">
      <c r="A270" s="95" t="s">
        <v>1363</v>
      </c>
      <c r="B270" s="63" t="s">
        <v>1364</v>
      </c>
      <c r="C270" s="124" t="s">
        <v>51</v>
      </c>
      <c r="D270" s="95" t="s">
        <v>1365</v>
      </c>
      <c r="E270" s="91" t="s">
        <v>1366</v>
      </c>
      <c r="F270" s="95" t="s">
        <v>1367</v>
      </c>
      <c r="G270" s="95">
        <v>3</v>
      </c>
      <c r="H270" s="95">
        <v>3</v>
      </c>
      <c r="I270" s="95">
        <v>3</v>
      </c>
      <c r="J270" s="95">
        <v>50</v>
      </c>
      <c r="K270" s="95">
        <v>16.66</v>
      </c>
      <c r="L270" s="95" t="s">
        <v>60</v>
      </c>
    </row>
    <row r="271" spans="1:12" ht="15.75" customHeight="1">
      <c r="A271" s="95" t="s">
        <v>1368</v>
      </c>
      <c r="B271" s="63" t="s">
        <v>1369</v>
      </c>
      <c r="C271" s="124" t="s">
        <v>51</v>
      </c>
      <c r="D271" s="95" t="s">
        <v>1343</v>
      </c>
      <c r="E271" s="91" t="s">
        <v>1344</v>
      </c>
      <c r="F271" s="95" t="s">
        <v>1362</v>
      </c>
      <c r="G271" s="95">
        <v>2</v>
      </c>
      <c r="H271" s="95">
        <v>2</v>
      </c>
      <c r="I271" s="95">
        <v>2</v>
      </c>
      <c r="J271" s="95">
        <v>50</v>
      </c>
      <c r="K271" s="95">
        <v>25</v>
      </c>
      <c r="L271" s="95" t="s">
        <v>60</v>
      </c>
    </row>
    <row r="272" spans="1:12" ht="15.75" customHeight="1">
      <c r="A272" s="95" t="s">
        <v>1370</v>
      </c>
      <c r="B272" s="63" t="s">
        <v>1371</v>
      </c>
      <c r="C272" s="124" t="s">
        <v>51</v>
      </c>
      <c r="D272" s="95" t="s">
        <v>1372</v>
      </c>
      <c r="E272" s="91" t="s">
        <v>1373</v>
      </c>
      <c r="F272" s="95" t="s">
        <v>1374</v>
      </c>
      <c r="G272" s="95">
        <v>3</v>
      </c>
      <c r="H272" s="95">
        <v>3</v>
      </c>
      <c r="I272" s="95">
        <v>3</v>
      </c>
      <c r="J272" s="95">
        <v>50</v>
      </c>
      <c r="K272" s="95">
        <v>16.66</v>
      </c>
      <c r="L272" s="95" t="s">
        <v>60</v>
      </c>
    </row>
    <row r="273" spans="1:12" ht="15.75" customHeight="1">
      <c r="A273" s="95" t="s">
        <v>60</v>
      </c>
      <c r="B273" s="63" t="s">
        <v>1375</v>
      </c>
      <c r="C273" s="124" t="s">
        <v>51</v>
      </c>
      <c r="D273" s="95" t="s">
        <v>1343</v>
      </c>
      <c r="E273" s="91" t="s">
        <v>1344</v>
      </c>
      <c r="F273" s="95" t="s">
        <v>1345</v>
      </c>
      <c r="G273" s="95">
        <v>1</v>
      </c>
      <c r="H273" s="95">
        <v>1</v>
      </c>
      <c r="I273" s="95">
        <v>1</v>
      </c>
      <c r="J273" s="95">
        <v>50</v>
      </c>
      <c r="K273" s="95">
        <v>50</v>
      </c>
      <c r="L273" s="95" t="s">
        <v>60</v>
      </c>
    </row>
    <row r="274" spans="1:12" ht="15.75" customHeight="1">
      <c r="A274" s="95" t="s">
        <v>1376</v>
      </c>
      <c r="B274" s="63" t="s">
        <v>1377</v>
      </c>
      <c r="C274" s="124" t="s">
        <v>51</v>
      </c>
      <c r="D274" s="95" t="s">
        <v>1378</v>
      </c>
      <c r="E274" s="91" t="s">
        <v>1379</v>
      </c>
      <c r="F274" s="95" t="s">
        <v>1380</v>
      </c>
      <c r="G274" s="95">
        <v>3</v>
      </c>
      <c r="H274" s="95">
        <v>3</v>
      </c>
      <c r="I274" s="95">
        <v>3</v>
      </c>
      <c r="J274" s="95">
        <v>50</v>
      </c>
      <c r="K274" s="95">
        <v>16.66</v>
      </c>
      <c r="L274" s="95" t="s">
        <v>60</v>
      </c>
    </row>
    <row r="275" spans="1:12" ht="15.75" customHeight="1">
      <c r="A275" s="95" t="s">
        <v>1381</v>
      </c>
      <c r="B275" s="63" t="s">
        <v>1382</v>
      </c>
      <c r="C275" s="124" t="s">
        <v>51</v>
      </c>
      <c r="D275" s="95" t="s">
        <v>1383</v>
      </c>
      <c r="E275" s="91" t="s">
        <v>1384</v>
      </c>
      <c r="F275" s="95" t="s">
        <v>1385</v>
      </c>
      <c r="G275" s="95">
        <v>3</v>
      </c>
      <c r="H275" s="95">
        <v>3</v>
      </c>
      <c r="I275" s="95">
        <v>3</v>
      </c>
      <c r="J275" s="95">
        <v>50</v>
      </c>
      <c r="K275" s="95">
        <v>16.66</v>
      </c>
      <c r="L275" s="95" t="s">
        <v>60</v>
      </c>
    </row>
    <row r="276" spans="1:12" ht="15.75" customHeight="1">
      <c r="A276" s="95" t="s">
        <v>1376</v>
      </c>
      <c r="B276" s="63" t="s">
        <v>1377</v>
      </c>
      <c r="C276" s="124" t="s">
        <v>51</v>
      </c>
      <c r="D276" s="95" t="s">
        <v>1386</v>
      </c>
      <c r="E276" s="91" t="s">
        <v>1387</v>
      </c>
      <c r="F276" s="95" t="s">
        <v>1388</v>
      </c>
      <c r="G276" s="95">
        <v>3</v>
      </c>
      <c r="H276" s="95">
        <v>3</v>
      </c>
      <c r="I276" s="95">
        <v>3</v>
      </c>
      <c r="J276" s="95">
        <v>50</v>
      </c>
      <c r="K276" s="95">
        <v>16.66</v>
      </c>
      <c r="L276" s="95" t="s">
        <v>60</v>
      </c>
    </row>
    <row r="277" spans="1:12" ht="15.75" customHeight="1">
      <c r="A277" s="95" t="s">
        <v>60</v>
      </c>
      <c r="B277" s="63" t="s">
        <v>1389</v>
      </c>
      <c r="C277" s="124" t="s">
        <v>51</v>
      </c>
      <c r="D277" s="95" t="s">
        <v>1390</v>
      </c>
      <c r="E277" s="91" t="s">
        <v>1344</v>
      </c>
      <c r="F277" s="95" t="s">
        <v>1362</v>
      </c>
      <c r="G277" s="95">
        <v>1</v>
      </c>
      <c r="H277" s="95">
        <v>1</v>
      </c>
      <c r="I277" s="95">
        <v>1</v>
      </c>
      <c r="J277" s="95">
        <v>50</v>
      </c>
      <c r="K277" s="95">
        <v>50</v>
      </c>
      <c r="L277" s="95" t="s">
        <v>60</v>
      </c>
    </row>
    <row r="278" spans="1:12" ht="15.75" customHeight="1">
      <c r="A278" s="95" t="s">
        <v>1391</v>
      </c>
      <c r="B278" s="63" t="s">
        <v>1392</v>
      </c>
      <c r="C278" s="124" t="s">
        <v>51</v>
      </c>
      <c r="D278" s="95" t="s">
        <v>1393</v>
      </c>
      <c r="E278" s="91" t="s">
        <v>1394</v>
      </c>
      <c r="F278" s="95" t="s">
        <v>1395</v>
      </c>
      <c r="G278" s="95">
        <v>3</v>
      </c>
      <c r="H278" s="95">
        <v>1</v>
      </c>
      <c r="I278" s="95">
        <v>3</v>
      </c>
      <c r="J278" s="95">
        <v>50</v>
      </c>
      <c r="K278" s="95">
        <v>16.66</v>
      </c>
      <c r="L278" s="95" t="s">
        <v>60</v>
      </c>
    </row>
    <row r="279" spans="1:12" ht="15.75" customHeight="1">
      <c r="A279" s="95" t="s">
        <v>1391</v>
      </c>
      <c r="B279" s="63" t="s">
        <v>1392</v>
      </c>
      <c r="C279" s="124" t="s">
        <v>51</v>
      </c>
      <c r="D279" s="95" t="s">
        <v>1396</v>
      </c>
      <c r="E279" s="91" t="s">
        <v>1397</v>
      </c>
      <c r="F279" s="95" t="s">
        <v>1398</v>
      </c>
      <c r="G279" s="95">
        <v>3</v>
      </c>
      <c r="H279" s="95">
        <v>1</v>
      </c>
      <c r="I279" s="95">
        <v>3</v>
      </c>
      <c r="J279" s="95">
        <v>50</v>
      </c>
      <c r="K279" s="95">
        <v>16.66</v>
      </c>
      <c r="L279" s="95" t="s">
        <v>60</v>
      </c>
    </row>
    <row r="280" spans="1:12" ht="15.75" customHeight="1">
      <c r="A280" s="95" t="s">
        <v>341</v>
      </c>
      <c r="B280" s="63" t="s">
        <v>340</v>
      </c>
      <c r="C280" s="124" t="s">
        <v>51</v>
      </c>
      <c r="D280" s="95" t="s">
        <v>1399</v>
      </c>
      <c r="E280" s="91" t="s">
        <v>1400</v>
      </c>
      <c r="F280" s="95" t="s">
        <v>790</v>
      </c>
      <c r="G280" s="95">
        <v>1</v>
      </c>
      <c r="H280" s="95">
        <v>1</v>
      </c>
      <c r="I280" s="95">
        <v>1</v>
      </c>
      <c r="J280" s="95">
        <v>50</v>
      </c>
      <c r="K280" s="95">
        <v>50</v>
      </c>
      <c r="L280" s="95" t="s">
        <v>349</v>
      </c>
    </row>
    <row r="281" spans="1:12" ht="15.75" customHeight="1">
      <c r="A281" s="95" t="s">
        <v>341</v>
      </c>
      <c r="B281" s="63" t="s">
        <v>350</v>
      </c>
      <c r="C281" s="124" t="s">
        <v>51</v>
      </c>
      <c r="D281" s="95" t="s">
        <v>1401</v>
      </c>
      <c r="E281" s="91" t="s">
        <v>1402</v>
      </c>
      <c r="F281" s="95" t="s">
        <v>790</v>
      </c>
      <c r="G281" s="95">
        <v>1</v>
      </c>
      <c r="H281" s="95">
        <v>1</v>
      </c>
      <c r="I281" s="95">
        <v>1</v>
      </c>
      <c r="J281" s="95">
        <v>50</v>
      </c>
      <c r="K281" s="95">
        <v>50</v>
      </c>
      <c r="L281" s="95" t="s">
        <v>349</v>
      </c>
    </row>
    <row r="282" spans="1:12" ht="15.75" customHeight="1">
      <c r="A282" s="95" t="s">
        <v>357</v>
      </c>
      <c r="B282" s="63" t="s">
        <v>1403</v>
      </c>
      <c r="C282" s="124" t="s">
        <v>51</v>
      </c>
      <c r="D282" s="95" t="s">
        <v>1401</v>
      </c>
      <c r="E282" s="91" t="s">
        <v>1402</v>
      </c>
      <c r="F282" s="95" t="s">
        <v>790</v>
      </c>
      <c r="G282" s="95">
        <v>2</v>
      </c>
      <c r="H282" s="95">
        <v>2</v>
      </c>
      <c r="I282" s="95">
        <v>2</v>
      </c>
      <c r="J282" s="95">
        <v>50</v>
      </c>
      <c r="K282" s="95">
        <v>25</v>
      </c>
      <c r="L282" s="95" t="s">
        <v>349</v>
      </c>
    </row>
    <row r="283" spans="1:12" ht="15.75" customHeight="1">
      <c r="A283" s="95" t="s">
        <v>817</v>
      </c>
      <c r="B283" s="63" t="s">
        <v>818</v>
      </c>
      <c r="C283" s="124" t="s">
        <v>51</v>
      </c>
      <c r="D283" s="95" t="s">
        <v>819</v>
      </c>
      <c r="E283" s="91" t="s">
        <v>820</v>
      </c>
      <c r="F283" s="95" t="s">
        <v>790</v>
      </c>
      <c r="G283" s="95">
        <v>2</v>
      </c>
      <c r="H283" s="95">
        <v>2</v>
      </c>
      <c r="I283" s="95">
        <v>3</v>
      </c>
      <c r="J283" s="95">
        <v>50</v>
      </c>
      <c r="K283" s="95">
        <v>25</v>
      </c>
      <c r="L283" s="95" t="s">
        <v>1404</v>
      </c>
    </row>
    <row r="284" spans="1:12" ht="15.75" customHeight="1">
      <c r="A284" s="95" t="s">
        <v>817</v>
      </c>
      <c r="B284" s="63" t="s">
        <v>821</v>
      </c>
      <c r="C284" s="124" t="s">
        <v>51</v>
      </c>
      <c r="D284" s="95" t="s">
        <v>791</v>
      </c>
      <c r="E284" s="91" t="s">
        <v>822</v>
      </c>
      <c r="F284" s="95" t="s">
        <v>790</v>
      </c>
      <c r="G284" s="95">
        <v>2</v>
      </c>
      <c r="H284" s="95">
        <v>2</v>
      </c>
      <c r="I284" s="95">
        <v>3</v>
      </c>
      <c r="J284" s="95">
        <v>50</v>
      </c>
      <c r="K284" s="95">
        <v>25</v>
      </c>
      <c r="L284" s="95" t="s">
        <v>1404</v>
      </c>
    </row>
    <row r="285" spans="1:12" ht="15.75" customHeight="1">
      <c r="A285" s="95" t="s">
        <v>817</v>
      </c>
      <c r="B285" s="63" t="s">
        <v>821</v>
      </c>
      <c r="C285" s="124" t="s">
        <v>51</v>
      </c>
      <c r="D285" s="95" t="s">
        <v>823</v>
      </c>
      <c r="E285" s="91" t="s">
        <v>824</v>
      </c>
      <c r="F285" s="95" t="s">
        <v>790</v>
      </c>
      <c r="G285" s="95">
        <v>2</v>
      </c>
      <c r="H285" s="95">
        <v>2</v>
      </c>
      <c r="I285" s="95">
        <v>3</v>
      </c>
      <c r="J285" s="95">
        <v>50</v>
      </c>
      <c r="K285" s="95">
        <v>25</v>
      </c>
      <c r="L285" s="95" t="s">
        <v>1404</v>
      </c>
    </row>
    <row r="286" spans="1:12" ht="15.75" customHeight="1">
      <c r="A286" s="95" t="s">
        <v>817</v>
      </c>
      <c r="B286" s="63" t="s">
        <v>821</v>
      </c>
      <c r="C286" s="124" t="s">
        <v>51</v>
      </c>
      <c r="D286" s="95" t="s">
        <v>825</v>
      </c>
      <c r="E286" s="91" t="s">
        <v>826</v>
      </c>
      <c r="F286" s="95" t="s">
        <v>790</v>
      </c>
      <c r="G286" s="95">
        <v>2</v>
      </c>
      <c r="H286" s="95">
        <v>2</v>
      </c>
      <c r="I286" s="95">
        <v>3</v>
      </c>
      <c r="J286" s="95">
        <v>50</v>
      </c>
      <c r="K286" s="95">
        <v>25</v>
      </c>
      <c r="L286" s="95" t="s">
        <v>1404</v>
      </c>
    </row>
    <row r="287" spans="1:12" ht="15.75" customHeight="1">
      <c r="A287" s="95" t="s">
        <v>817</v>
      </c>
      <c r="B287" s="63" t="s">
        <v>821</v>
      </c>
      <c r="C287" s="124" t="s">
        <v>51</v>
      </c>
      <c r="D287" s="95" t="s">
        <v>827</v>
      </c>
      <c r="E287" s="91" t="s">
        <v>828</v>
      </c>
      <c r="F287" s="95" t="s">
        <v>790</v>
      </c>
      <c r="G287" s="95">
        <v>2</v>
      </c>
      <c r="H287" s="95">
        <v>2</v>
      </c>
      <c r="I287" s="95">
        <v>3</v>
      </c>
      <c r="J287" s="95">
        <v>50</v>
      </c>
      <c r="K287" s="95">
        <v>25</v>
      </c>
      <c r="L287" s="95" t="s">
        <v>1404</v>
      </c>
    </row>
    <row r="288" spans="1:12" ht="15.75" customHeight="1">
      <c r="A288" s="95" t="s">
        <v>817</v>
      </c>
      <c r="B288" s="63" t="s">
        <v>821</v>
      </c>
      <c r="C288" s="124" t="s">
        <v>51</v>
      </c>
      <c r="D288" s="95" t="s">
        <v>829</v>
      </c>
      <c r="E288" s="91" t="s">
        <v>830</v>
      </c>
      <c r="F288" s="95" t="s">
        <v>790</v>
      </c>
      <c r="G288" s="95">
        <v>2</v>
      </c>
      <c r="H288" s="95">
        <v>2</v>
      </c>
      <c r="I288" s="95">
        <v>3</v>
      </c>
      <c r="J288" s="95">
        <v>50</v>
      </c>
      <c r="K288" s="95">
        <v>25</v>
      </c>
      <c r="L288" s="95" t="s">
        <v>1404</v>
      </c>
    </row>
    <row r="289" spans="1:12" ht="15.75" customHeight="1">
      <c r="A289" s="95" t="s">
        <v>817</v>
      </c>
      <c r="B289" s="63" t="s">
        <v>821</v>
      </c>
      <c r="C289" s="124" t="s">
        <v>51</v>
      </c>
      <c r="D289" s="95" t="s">
        <v>831</v>
      </c>
      <c r="E289" s="91" t="s">
        <v>832</v>
      </c>
      <c r="F289" s="95" t="s">
        <v>790</v>
      </c>
      <c r="G289" s="95">
        <v>2</v>
      </c>
      <c r="H289" s="95">
        <v>2</v>
      </c>
      <c r="I289" s="95">
        <v>3</v>
      </c>
      <c r="J289" s="95">
        <v>50</v>
      </c>
      <c r="K289" s="95">
        <v>25</v>
      </c>
      <c r="L289" s="95" t="s">
        <v>1404</v>
      </c>
    </row>
    <row r="290" spans="1:12" ht="15.75" customHeight="1">
      <c r="A290" s="95" t="s">
        <v>817</v>
      </c>
      <c r="B290" s="63" t="s">
        <v>821</v>
      </c>
      <c r="C290" s="124" t="s">
        <v>51</v>
      </c>
      <c r="D290" s="95" t="s">
        <v>833</v>
      </c>
      <c r="E290" s="91" t="s">
        <v>834</v>
      </c>
      <c r="F290" s="95" t="s">
        <v>790</v>
      </c>
      <c r="G290" s="95">
        <v>2</v>
      </c>
      <c r="H290" s="95">
        <v>2</v>
      </c>
      <c r="I290" s="95">
        <v>3</v>
      </c>
      <c r="J290" s="95">
        <v>50</v>
      </c>
      <c r="K290" s="95">
        <v>25</v>
      </c>
      <c r="L290" s="95" t="s">
        <v>1404</v>
      </c>
    </row>
    <row r="291" spans="1:12" ht="15.75" customHeight="1">
      <c r="A291" s="95" t="s">
        <v>817</v>
      </c>
      <c r="B291" s="63" t="s">
        <v>821</v>
      </c>
      <c r="C291" s="124" t="s">
        <v>51</v>
      </c>
      <c r="D291" s="95" t="s">
        <v>835</v>
      </c>
      <c r="E291" s="91" t="s">
        <v>836</v>
      </c>
      <c r="F291" s="95" t="s">
        <v>790</v>
      </c>
      <c r="G291" s="95">
        <v>2</v>
      </c>
      <c r="H291" s="95">
        <v>2</v>
      </c>
      <c r="I291" s="95">
        <v>3</v>
      </c>
      <c r="J291" s="95">
        <v>50</v>
      </c>
      <c r="K291" s="95">
        <v>25</v>
      </c>
      <c r="L291" s="95" t="s">
        <v>1404</v>
      </c>
    </row>
    <row r="292" spans="1:12" ht="15.75" customHeight="1">
      <c r="A292" s="95" t="s">
        <v>817</v>
      </c>
      <c r="B292" s="63" t="s">
        <v>821</v>
      </c>
      <c r="C292" s="124" t="s">
        <v>51</v>
      </c>
      <c r="D292" s="95" t="s">
        <v>837</v>
      </c>
      <c r="E292" s="91" t="s">
        <v>838</v>
      </c>
      <c r="F292" s="95" t="s">
        <v>790</v>
      </c>
      <c r="G292" s="95">
        <v>2</v>
      </c>
      <c r="H292" s="95">
        <v>2</v>
      </c>
      <c r="I292" s="95">
        <v>3</v>
      </c>
      <c r="J292" s="95">
        <v>50</v>
      </c>
      <c r="K292" s="95">
        <v>25</v>
      </c>
      <c r="L292" s="95" t="s">
        <v>1404</v>
      </c>
    </row>
    <row r="293" spans="1:12" ht="15.75" customHeight="1">
      <c r="A293" s="95" t="s">
        <v>817</v>
      </c>
      <c r="B293" s="63" t="s">
        <v>821</v>
      </c>
      <c r="C293" s="124" t="s">
        <v>51</v>
      </c>
      <c r="D293" s="95" t="s">
        <v>839</v>
      </c>
      <c r="E293" s="91" t="s">
        <v>840</v>
      </c>
      <c r="F293" s="95" t="s">
        <v>790</v>
      </c>
      <c r="G293" s="95">
        <v>2</v>
      </c>
      <c r="H293" s="95">
        <v>2</v>
      </c>
      <c r="I293" s="95">
        <v>3</v>
      </c>
      <c r="J293" s="95">
        <v>50</v>
      </c>
      <c r="K293" s="95">
        <v>25</v>
      </c>
      <c r="L293" s="95" t="s">
        <v>1404</v>
      </c>
    </row>
    <row r="294" spans="1:12" ht="15.75" customHeight="1">
      <c r="A294" s="95" t="s">
        <v>817</v>
      </c>
      <c r="B294" s="63" t="s">
        <v>821</v>
      </c>
      <c r="C294" s="124" t="s">
        <v>51</v>
      </c>
      <c r="D294" s="95" t="s">
        <v>841</v>
      </c>
      <c r="E294" s="91" t="s">
        <v>842</v>
      </c>
      <c r="F294" s="95" t="s">
        <v>790</v>
      </c>
      <c r="G294" s="95">
        <v>2</v>
      </c>
      <c r="H294" s="95">
        <v>2</v>
      </c>
      <c r="I294" s="95">
        <v>3</v>
      </c>
      <c r="J294" s="95">
        <v>50</v>
      </c>
      <c r="K294" s="95">
        <v>25</v>
      </c>
      <c r="L294" s="95" t="s">
        <v>1404</v>
      </c>
    </row>
    <row r="295" spans="1:12" ht="15.75" customHeight="1">
      <c r="A295" s="95" t="s">
        <v>1405</v>
      </c>
      <c r="B295" s="63" t="s">
        <v>1406</v>
      </c>
      <c r="C295" s="124" t="s">
        <v>51</v>
      </c>
      <c r="D295" s="95" t="s">
        <v>1407</v>
      </c>
      <c r="E295" s="95" t="s">
        <v>1408</v>
      </c>
      <c r="F295" s="95" t="s">
        <v>425</v>
      </c>
      <c r="G295" s="95">
        <v>2</v>
      </c>
      <c r="H295" s="95">
        <v>2</v>
      </c>
      <c r="I295" s="95">
        <v>3</v>
      </c>
      <c r="J295" s="95">
        <v>50</v>
      </c>
      <c r="K295" s="95">
        <v>25</v>
      </c>
      <c r="L295" s="95" t="s">
        <v>1404</v>
      </c>
    </row>
    <row r="296" spans="1:12" ht="15.75" customHeight="1">
      <c r="A296" s="95" t="s">
        <v>1405</v>
      </c>
      <c r="B296" s="63" t="s">
        <v>1406</v>
      </c>
      <c r="C296" s="124" t="s">
        <v>51</v>
      </c>
      <c r="D296" s="95" t="s">
        <v>1409</v>
      </c>
      <c r="E296" s="95" t="s">
        <v>1410</v>
      </c>
      <c r="F296" s="95" t="s">
        <v>425</v>
      </c>
      <c r="G296" s="95">
        <v>2</v>
      </c>
      <c r="H296" s="95">
        <v>2</v>
      </c>
      <c r="I296" s="95">
        <v>3</v>
      </c>
      <c r="J296" s="95">
        <v>50</v>
      </c>
      <c r="K296" s="95">
        <v>25</v>
      </c>
      <c r="L296" s="95" t="s">
        <v>1404</v>
      </c>
    </row>
    <row r="297" spans="1:12" ht="15.75" customHeight="1">
      <c r="A297" s="95" t="s">
        <v>1405</v>
      </c>
      <c r="B297" s="63" t="s">
        <v>1406</v>
      </c>
      <c r="C297" s="124" t="s">
        <v>51</v>
      </c>
      <c r="D297" s="95" t="s">
        <v>1411</v>
      </c>
      <c r="E297" s="95" t="s">
        <v>1412</v>
      </c>
      <c r="F297" s="95" t="s">
        <v>425</v>
      </c>
      <c r="G297" s="95">
        <v>2</v>
      </c>
      <c r="H297" s="95">
        <v>2</v>
      </c>
      <c r="I297" s="95">
        <v>3</v>
      </c>
      <c r="J297" s="95">
        <v>50</v>
      </c>
      <c r="K297" s="95">
        <v>25</v>
      </c>
      <c r="L297" s="95" t="s">
        <v>1404</v>
      </c>
    </row>
    <row r="298" spans="1:12" ht="15.75" customHeight="1">
      <c r="A298" s="95" t="s">
        <v>863</v>
      </c>
      <c r="B298" s="63" t="s">
        <v>864</v>
      </c>
      <c r="C298" s="124" t="s">
        <v>51</v>
      </c>
      <c r="D298" s="95" t="s">
        <v>865</v>
      </c>
      <c r="E298" s="91" t="s">
        <v>866</v>
      </c>
      <c r="F298" s="95" t="s">
        <v>790</v>
      </c>
      <c r="G298" s="95">
        <v>2</v>
      </c>
      <c r="H298" s="95">
        <v>2</v>
      </c>
      <c r="I298" s="95">
        <v>3</v>
      </c>
      <c r="J298" s="95">
        <v>50</v>
      </c>
      <c r="K298" s="95">
        <v>25</v>
      </c>
      <c r="L298" s="95" t="s">
        <v>1404</v>
      </c>
    </row>
    <row r="299" spans="1:12" ht="15.75" customHeight="1">
      <c r="A299" s="95" t="s">
        <v>863</v>
      </c>
      <c r="B299" s="63" t="s">
        <v>867</v>
      </c>
      <c r="C299" s="124" t="s">
        <v>51</v>
      </c>
      <c r="D299" s="95" t="s">
        <v>868</v>
      </c>
      <c r="E299" s="91" t="s">
        <v>869</v>
      </c>
      <c r="F299" s="95" t="s">
        <v>790</v>
      </c>
      <c r="G299" s="95">
        <v>2</v>
      </c>
      <c r="H299" s="95">
        <v>2</v>
      </c>
      <c r="I299" s="95">
        <v>3</v>
      </c>
      <c r="J299" s="95">
        <v>50</v>
      </c>
      <c r="K299" s="95">
        <v>25</v>
      </c>
      <c r="L299" s="95" t="s">
        <v>1404</v>
      </c>
    </row>
    <row r="300" spans="1:12" ht="15.75" customHeight="1">
      <c r="A300" s="95" t="s">
        <v>1413</v>
      </c>
      <c r="B300" s="63" t="s">
        <v>1406</v>
      </c>
      <c r="C300" s="124" t="s">
        <v>51</v>
      </c>
      <c r="D300" s="95" t="s">
        <v>1414</v>
      </c>
      <c r="E300" s="95" t="s">
        <v>1415</v>
      </c>
      <c r="F300" s="95" t="s">
        <v>425</v>
      </c>
      <c r="G300" s="95">
        <v>2</v>
      </c>
      <c r="H300" s="95">
        <v>2</v>
      </c>
      <c r="I300" s="95">
        <v>3</v>
      </c>
      <c r="J300" s="95">
        <v>50</v>
      </c>
      <c r="K300" s="95">
        <v>25</v>
      </c>
      <c r="L300" s="95" t="s">
        <v>1404</v>
      </c>
    </row>
    <row r="301" spans="1:12" ht="15.75" customHeight="1">
      <c r="A301" s="95" t="s">
        <v>1413</v>
      </c>
      <c r="B301" s="63" t="s">
        <v>1406</v>
      </c>
      <c r="C301" s="124" t="s">
        <v>51</v>
      </c>
      <c r="D301" s="95" t="s">
        <v>1416</v>
      </c>
      <c r="E301" s="95" t="s">
        <v>1417</v>
      </c>
      <c r="F301" s="95" t="s">
        <v>425</v>
      </c>
      <c r="G301" s="95">
        <v>2</v>
      </c>
      <c r="H301" s="95">
        <v>2</v>
      </c>
      <c r="I301" s="95">
        <v>3</v>
      </c>
      <c r="J301" s="95">
        <v>50</v>
      </c>
      <c r="K301" s="95">
        <v>25</v>
      </c>
      <c r="L301" s="95" t="s">
        <v>1404</v>
      </c>
    </row>
    <row r="302" spans="1:12" ht="15.75" customHeight="1">
      <c r="A302" s="95" t="s">
        <v>863</v>
      </c>
      <c r="B302" s="63" t="s">
        <v>867</v>
      </c>
      <c r="C302" s="124" t="s">
        <v>51</v>
      </c>
      <c r="D302" s="95" t="s">
        <v>870</v>
      </c>
      <c r="E302" s="91" t="s">
        <v>871</v>
      </c>
      <c r="F302" s="95" t="s">
        <v>790</v>
      </c>
      <c r="G302" s="95">
        <v>2</v>
      </c>
      <c r="H302" s="95">
        <v>2</v>
      </c>
      <c r="I302" s="95">
        <v>3</v>
      </c>
      <c r="J302" s="95">
        <v>50</v>
      </c>
      <c r="K302" s="95">
        <v>25</v>
      </c>
      <c r="L302" s="95" t="s">
        <v>1404</v>
      </c>
    </row>
    <row r="303" spans="1:12" ht="15.75" customHeight="1">
      <c r="A303" s="95" t="s">
        <v>1413</v>
      </c>
      <c r="B303" s="63" t="s">
        <v>1406</v>
      </c>
      <c r="C303" s="124" t="s">
        <v>51</v>
      </c>
      <c r="D303" s="95" t="s">
        <v>1418</v>
      </c>
      <c r="E303" s="95" t="s">
        <v>1419</v>
      </c>
      <c r="F303" s="95" t="s">
        <v>425</v>
      </c>
      <c r="G303" s="95">
        <v>2</v>
      </c>
      <c r="H303" s="95">
        <v>2</v>
      </c>
      <c r="I303" s="95">
        <v>3</v>
      </c>
      <c r="J303" s="95">
        <v>50</v>
      </c>
      <c r="K303" s="95">
        <v>25</v>
      </c>
      <c r="L303" s="95" t="s">
        <v>1404</v>
      </c>
    </row>
    <row r="304" spans="1:12" ht="15.75" customHeight="1">
      <c r="A304" s="95" t="s">
        <v>910</v>
      </c>
      <c r="B304" s="63" t="s">
        <v>911</v>
      </c>
      <c r="C304" s="124" t="s">
        <v>51</v>
      </c>
      <c r="D304" s="95" t="s">
        <v>912</v>
      </c>
      <c r="E304" s="91" t="s">
        <v>913</v>
      </c>
      <c r="F304" s="95" t="s">
        <v>790</v>
      </c>
      <c r="G304" s="95">
        <v>4</v>
      </c>
      <c r="H304" s="95">
        <v>2</v>
      </c>
      <c r="I304" s="95">
        <v>4</v>
      </c>
      <c r="J304" s="95">
        <v>50</v>
      </c>
      <c r="K304" s="95">
        <v>12.5</v>
      </c>
      <c r="L304" s="95" t="s">
        <v>1404</v>
      </c>
    </row>
    <row r="305" spans="1:12" ht="15.75" customHeight="1">
      <c r="A305" s="95" t="s">
        <v>910</v>
      </c>
      <c r="B305" s="63" t="s">
        <v>911</v>
      </c>
      <c r="C305" s="124" t="s">
        <v>51</v>
      </c>
      <c r="D305" s="95" t="s">
        <v>807</v>
      </c>
      <c r="E305" s="91" t="s">
        <v>914</v>
      </c>
      <c r="F305" s="95" t="s">
        <v>790</v>
      </c>
      <c r="G305" s="95">
        <v>4</v>
      </c>
      <c r="H305" s="95">
        <v>2</v>
      </c>
      <c r="I305" s="95">
        <v>4</v>
      </c>
      <c r="J305" s="95">
        <v>50</v>
      </c>
      <c r="K305" s="95">
        <v>12.5</v>
      </c>
      <c r="L305" s="95" t="s">
        <v>1404</v>
      </c>
    </row>
    <row r="306" spans="1:12" ht="15.75" customHeight="1">
      <c r="A306" s="95" t="s">
        <v>910</v>
      </c>
      <c r="B306" s="63" t="s">
        <v>911</v>
      </c>
      <c r="C306" s="124" t="s">
        <v>51</v>
      </c>
      <c r="D306" s="95" t="s">
        <v>915</v>
      </c>
      <c r="E306" s="91" t="s">
        <v>916</v>
      </c>
      <c r="F306" s="95" t="s">
        <v>790</v>
      </c>
      <c r="G306" s="95">
        <v>4</v>
      </c>
      <c r="H306" s="95">
        <v>2</v>
      </c>
      <c r="I306" s="95">
        <v>4</v>
      </c>
      <c r="J306" s="95">
        <v>50</v>
      </c>
      <c r="K306" s="95">
        <v>12.5</v>
      </c>
      <c r="L306" s="95" t="s">
        <v>1404</v>
      </c>
    </row>
    <row r="307" spans="1:12" ht="15.75" customHeight="1">
      <c r="A307" s="95" t="s">
        <v>1420</v>
      </c>
      <c r="B307" s="63" t="s">
        <v>1421</v>
      </c>
      <c r="C307" s="124" t="s">
        <v>51</v>
      </c>
      <c r="D307" s="95" t="s">
        <v>1422</v>
      </c>
      <c r="E307" s="95" t="s">
        <v>1423</v>
      </c>
      <c r="F307" s="95" t="s">
        <v>425</v>
      </c>
      <c r="G307" s="95">
        <v>1</v>
      </c>
      <c r="H307" s="95">
        <v>1</v>
      </c>
      <c r="I307" s="95">
        <v>1</v>
      </c>
      <c r="J307" s="95">
        <v>50</v>
      </c>
      <c r="K307" s="95">
        <v>50</v>
      </c>
      <c r="L307" s="95" t="s">
        <v>1404</v>
      </c>
    </row>
    <row r="308" spans="1:12" ht="15.75" customHeight="1">
      <c r="A308" s="95" t="s">
        <v>1420</v>
      </c>
      <c r="B308" s="63" t="s">
        <v>1421</v>
      </c>
      <c r="C308" s="124" t="s">
        <v>51</v>
      </c>
      <c r="D308" s="95" t="s">
        <v>1424</v>
      </c>
      <c r="E308" s="95" t="s">
        <v>1425</v>
      </c>
      <c r="F308" s="95" t="s">
        <v>1107</v>
      </c>
      <c r="G308" s="95">
        <v>1</v>
      </c>
      <c r="H308" s="95">
        <v>1</v>
      </c>
      <c r="I308" s="95">
        <v>1</v>
      </c>
      <c r="J308" s="95">
        <v>50</v>
      </c>
      <c r="K308" s="95">
        <v>50</v>
      </c>
      <c r="L308" s="95" t="s">
        <v>1404</v>
      </c>
    </row>
    <row r="309" spans="1:12" ht="15.75" customHeight="1">
      <c r="A309" s="95" t="s">
        <v>1420</v>
      </c>
      <c r="B309" s="63" t="s">
        <v>1421</v>
      </c>
      <c r="C309" s="124" t="s">
        <v>51</v>
      </c>
      <c r="D309" s="95" t="s">
        <v>1424</v>
      </c>
      <c r="E309" s="95" t="s">
        <v>1425</v>
      </c>
      <c r="F309" s="95" t="s">
        <v>1107</v>
      </c>
      <c r="G309" s="95">
        <v>1</v>
      </c>
      <c r="H309" s="95">
        <v>1</v>
      </c>
      <c r="I309" s="95">
        <v>1</v>
      </c>
      <c r="J309" s="95">
        <v>50</v>
      </c>
      <c r="K309" s="95">
        <v>50</v>
      </c>
      <c r="L309" s="95" t="s">
        <v>1404</v>
      </c>
    </row>
    <row r="310" spans="1:12" ht="15.75" customHeight="1">
      <c r="A310" s="95" t="s">
        <v>1420</v>
      </c>
      <c r="B310" s="63" t="s">
        <v>1421</v>
      </c>
      <c r="C310" s="124" t="s">
        <v>51</v>
      </c>
      <c r="D310" s="95" t="s">
        <v>1424</v>
      </c>
      <c r="E310" s="95" t="s">
        <v>1425</v>
      </c>
      <c r="F310" s="95" t="s">
        <v>1107</v>
      </c>
      <c r="G310" s="95">
        <v>1</v>
      </c>
      <c r="H310" s="95">
        <v>1</v>
      </c>
      <c r="I310" s="95">
        <v>1</v>
      </c>
      <c r="J310" s="95">
        <v>50</v>
      </c>
      <c r="K310" s="95">
        <v>50</v>
      </c>
      <c r="L310" s="95" t="s">
        <v>1404</v>
      </c>
    </row>
    <row r="311" spans="1:12" ht="15.75" customHeight="1">
      <c r="A311" s="95" t="s">
        <v>1420</v>
      </c>
      <c r="B311" s="63" t="s">
        <v>1426</v>
      </c>
      <c r="C311" s="124" t="s">
        <v>51</v>
      </c>
      <c r="D311" s="95" t="s">
        <v>1427</v>
      </c>
      <c r="E311" s="95" t="s">
        <v>1428</v>
      </c>
      <c r="F311" s="95" t="s">
        <v>425</v>
      </c>
      <c r="G311" s="95">
        <v>1</v>
      </c>
      <c r="H311" s="95">
        <v>1</v>
      </c>
      <c r="I311" s="95">
        <v>1</v>
      </c>
      <c r="J311" s="95">
        <v>50</v>
      </c>
      <c r="K311" s="95">
        <v>50</v>
      </c>
      <c r="L311" s="95" t="s">
        <v>1404</v>
      </c>
    </row>
    <row r="312" spans="1:12" ht="15.75" customHeight="1">
      <c r="A312" s="95" t="s">
        <v>1420</v>
      </c>
      <c r="B312" s="63" t="s">
        <v>1426</v>
      </c>
      <c r="C312" s="124" t="s">
        <v>51</v>
      </c>
      <c r="D312" s="95" t="s">
        <v>1422</v>
      </c>
      <c r="E312" s="95" t="s">
        <v>1423</v>
      </c>
      <c r="F312" s="95" t="s">
        <v>425</v>
      </c>
      <c r="G312" s="95">
        <v>1</v>
      </c>
      <c r="H312" s="95">
        <v>1</v>
      </c>
      <c r="I312" s="95">
        <v>1</v>
      </c>
      <c r="J312" s="95">
        <v>50</v>
      </c>
      <c r="K312" s="95">
        <v>50</v>
      </c>
      <c r="L312" s="95" t="s">
        <v>1404</v>
      </c>
    </row>
    <row r="313" spans="1:12" ht="15.75" customHeight="1">
      <c r="A313" s="95" t="s">
        <v>1420</v>
      </c>
      <c r="B313" s="63" t="s">
        <v>1426</v>
      </c>
      <c r="C313" s="124" t="s">
        <v>51</v>
      </c>
      <c r="D313" s="95" t="s">
        <v>1429</v>
      </c>
      <c r="E313" s="95" t="s">
        <v>1425</v>
      </c>
      <c r="F313" s="95" t="s">
        <v>1107</v>
      </c>
      <c r="G313" s="95">
        <v>1</v>
      </c>
      <c r="H313" s="95">
        <v>1</v>
      </c>
      <c r="I313" s="95">
        <v>1</v>
      </c>
      <c r="J313" s="95">
        <v>50</v>
      </c>
      <c r="K313" s="95">
        <v>50</v>
      </c>
      <c r="L313" s="95" t="s">
        <v>1404</v>
      </c>
    </row>
    <row r="314" spans="1:12" ht="15.75" customHeight="1">
      <c r="A314" s="95" t="s">
        <v>1420</v>
      </c>
      <c r="B314" s="63" t="s">
        <v>1426</v>
      </c>
      <c r="C314" s="124" t="s">
        <v>51</v>
      </c>
      <c r="D314" s="95" t="s">
        <v>1430</v>
      </c>
      <c r="E314" s="95" t="s">
        <v>1431</v>
      </c>
      <c r="F314" s="95" t="s">
        <v>1107</v>
      </c>
      <c r="G314" s="95">
        <v>1</v>
      </c>
      <c r="H314" s="95">
        <v>1</v>
      </c>
      <c r="I314" s="95">
        <v>1</v>
      </c>
      <c r="J314" s="95">
        <v>50</v>
      </c>
      <c r="K314" s="95">
        <v>50</v>
      </c>
      <c r="L314" s="95" t="s">
        <v>1404</v>
      </c>
    </row>
    <row r="315" spans="1:12" ht="15.75" customHeight="1">
      <c r="A315" s="95" t="s">
        <v>369</v>
      </c>
      <c r="B315" s="63" t="s">
        <v>368</v>
      </c>
      <c r="C315" s="124" t="s">
        <v>51</v>
      </c>
      <c r="D315" s="95" t="s">
        <v>1432</v>
      </c>
      <c r="E315" s="91" t="s">
        <v>1433</v>
      </c>
      <c r="F315" s="95" t="s">
        <v>790</v>
      </c>
      <c r="G315" s="95">
        <v>2</v>
      </c>
      <c r="H315" s="95">
        <v>1</v>
      </c>
      <c r="I315" s="95">
        <v>2</v>
      </c>
      <c r="J315" s="95">
        <v>50</v>
      </c>
      <c r="K315" s="95">
        <v>25</v>
      </c>
      <c r="L315" s="95" t="s">
        <v>66</v>
      </c>
    </row>
    <row r="316" spans="1:12" ht="15.75" customHeight="1">
      <c r="A316" s="95" t="s">
        <v>369</v>
      </c>
      <c r="B316" s="63" t="s">
        <v>368</v>
      </c>
      <c r="C316" s="124" t="s">
        <v>51</v>
      </c>
      <c r="D316" s="95" t="s">
        <v>1434</v>
      </c>
      <c r="E316" s="91" t="s">
        <v>1435</v>
      </c>
      <c r="F316" s="95" t="s">
        <v>790</v>
      </c>
      <c r="G316" s="95">
        <v>2</v>
      </c>
      <c r="H316" s="95">
        <v>1</v>
      </c>
      <c r="I316" s="95">
        <v>2</v>
      </c>
      <c r="J316" s="95">
        <v>50</v>
      </c>
      <c r="K316" s="95">
        <v>25</v>
      </c>
      <c r="L316" s="95" t="s">
        <v>66</v>
      </c>
    </row>
    <row r="317" spans="1:12" ht="15.75" customHeight="1">
      <c r="A317" s="95" t="s">
        <v>1436</v>
      </c>
      <c r="B317" s="63" t="s">
        <v>1437</v>
      </c>
      <c r="C317" s="124" t="s">
        <v>51</v>
      </c>
      <c r="D317" s="95" t="s">
        <v>1438</v>
      </c>
      <c r="E317" s="91" t="s">
        <v>1439</v>
      </c>
      <c r="F317" s="95" t="s">
        <v>790</v>
      </c>
      <c r="G317" s="95">
        <v>1</v>
      </c>
      <c r="H317" s="95">
        <v>1</v>
      </c>
      <c r="I317" s="95">
        <v>1</v>
      </c>
      <c r="J317" s="95">
        <v>50</v>
      </c>
      <c r="K317" s="95">
        <v>50</v>
      </c>
      <c r="L317" s="95" t="s">
        <v>66</v>
      </c>
    </row>
    <row r="318" spans="1:12" ht="15.75" customHeight="1">
      <c r="A318" s="95" t="s">
        <v>378</v>
      </c>
      <c r="B318" s="63" t="s">
        <v>1440</v>
      </c>
      <c r="C318" s="124" t="s">
        <v>51</v>
      </c>
      <c r="D318" s="95" t="s">
        <v>1441</v>
      </c>
      <c r="E318" s="91" t="s">
        <v>1442</v>
      </c>
      <c r="F318" s="95" t="s">
        <v>1443</v>
      </c>
      <c r="G318" s="95">
        <v>2</v>
      </c>
      <c r="H318" s="95">
        <v>1</v>
      </c>
      <c r="I318" s="95">
        <v>2</v>
      </c>
      <c r="J318" s="95">
        <v>50</v>
      </c>
      <c r="K318" s="95">
        <v>25</v>
      </c>
      <c r="L318" s="95" t="s">
        <v>382</v>
      </c>
    </row>
    <row r="319" spans="1:12" ht="15.75" customHeight="1">
      <c r="A319" s="95" t="s">
        <v>1444</v>
      </c>
      <c r="B319" s="63" t="s">
        <v>1445</v>
      </c>
      <c r="C319" s="124" t="s">
        <v>51</v>
      </c>
      <c r="D319" s="95" t="s">
        <v>1446</v>
      </c>
      <c r="E319" s="91" t="s">
        <v>1447</v>
      </c>
      <c r="F319" s="95" t="s">
        <v>425</v>
      </c>
      <c r="G319" s="95">
        <v>1</v>
      </c>
      <c r="H319" s="95">
        <v>1</v>
      </c>
      <c r="I319" s="95">
        <v>3</v>
      </c>
      <c r="J319" s="95">
        <v>50</v>
      </c>
      <c r="K319" s="95">
        <v>50</v>
      </c>
      <c r="L319" s="95" t="s">
        <v>68</v>
      </c>
    </row>
    <row r="320" spans="1:12" ht="15.75" customHeight="1">
      <c r="A320" s="95" t="s">
        <v>1444</v>
      </c>
      <c r="B320" s="63" t="s">
        <v>1445</v>
      </c>
      <c r="C320" s="124" t="s">
        <v>51</v>
      </c>
      <c r="D320" s="95" t="s">
        <v>1448</v>
      </c>
      <c r="E320" s="91" t="s">
        <v>1449</v>
      </c>
      <c r="F320" s="95" t="s">
        <v>425</v>
      </c>
      <c r="G320" s="95">
        <v>1</v>
      </c>
      <c r="H320" s="95">
        <v>1</v>
      </c>
      <c r="I320" s="95">
        <v>3</v>
      </c>
      <c r="J320" s="95">
        <v>50</v>
      </c>
      <c r="K320" s="95">
        <v>50</v>
      </c>
      <c r="L320" s="95" t="s">
        <v>68</v>
      </c>
    </row>
    <row r="321" spans="1:12" ht="15.75" customHeight="1">
      <c r="A321" s="95" t="s">
        <v>1444</v>
      </c>
      <c r="B321" s="63" t="s">
        <v>1445</v>
      </c>
      <c r="C321" s="124" t="s">
        <v>51</v>
      </c>
      <c r="D321" s="95" t="s">
        <v>1450</v>
      </c>
      <c r="E321" s="91" t="s">
        <v>1451</v>
      </c>
      <c r="F321" s="95" t="s">
        <v>425</v>
      </c>
      <c r="G321" s="95">
        <v>1</v>
      </c>
      <c r="H321" s="95">
        <v>1</v>
      </c>
      <c r="I321" s="95">
        <v>3</v>
      </c>
      <c r="J321" s="95">
        <v>50</v>
      </c>
      <c r="K321" s="95">
        <v>50</v>
      </c>
      <c r="L321" s="95" t="s">
        <v>68</v>
      </c>
    </row>
    <row r="322" spans="1:12" ht="15.75" customHeight="1">
      <c r="A322" s="95" t="s">
        <v>1452</v>
      </c>
      <c r="B322" s="63" t="s">
        <v>1453</v>
      </c>
      <c r="C322" s="124" t="s">
        <v>51</v>
      </c>
      <c r="D322" s="95" t="s">
        <v>1454</v>
      </c>
      <c r="E322" s="95" t="s">
        <v>1455</v>
      </c>
      <c r="F322" s="95" t="s">
        <v>1112</v>
      </c>
      <c r="G322" s="95">
        <v>3</v>
      </c>
      <c r="H322" s="95">
        <v>1</v>
      </c>
      <c r="I322" s="95">
        <v>3</v>
      </c>
      <c r="J322" s="95">
        <v>50</v>
      </c>
      <c r="K322" s="95">
        <v>16.66</v>
      </c>
      <c r="L322" s="95" t="s">
        <v>72</v>
      </c>
    </row>
    <row r="323" spans="1:12" ht="15.75" customHeight="1">
      <c r="A323" s="95" t="s">
        <v>1456</v>
      </c>
      <c r="B323" s="63" t="s">
        <v>1457</v>
      </c>
      <c r="C323" s="124" t="s">
        <v>51</v>
      </c>
      <c r="D323" s="95" t="s">
        <v>1458</v>
      </c>
      <c r="E323" s="95" t="s">
        <v>1459</v>
      </c>
      <c r="F323" s="95" t="s">
        <v>1112</v>
      </c>
      <c r="G323" s="95">
        <v>3</v>
      </c>
      <c r="H323" s="95">
        <v>2</v>
      </c>
      <c r="I323" s="95">
        <v>3</v>
      </c>
      <c r="J323" s="95">
        <v>50</v>
      </c>
      <c r="K323" s="95">
        <v>16.66</v>
      </c>
      <c r="L323" s="95" t="s">
        <v>72</v>
      </c>
    </row>
    <row r="324" spans="1:12" ht="15.75" customHeight="1">
      <c r="A324" s="95" t="s">
        <v>1460</v>
      </c>
      <c r="B324" s="63" t="s">
        <v>1457</v>
      </c>
      <c r="C324" s="124" t="s">
        <v>51</v>
      </c>
      <c r="D324" s="95" t="s">
        <v>1461</v>
      </c>
      <c r="E324" s="95" t="s">
        <v>1462</v>
      </c>
      <c r="F324" s="95" t="s">
        <v>339</v>
      </c>
      <c r="G324" s="95">
        <v>3</v>
      </c>
      <c r="H324" s="95">
        <v>2</v>
      </c>
      <c r="I324" s="95">
        <v>3</v>
      </c>
      <c r="J324" s="95">
        <v>50</v>
      </c>
      <c r="K324" s="95">
        <v>16.66</v>
      </c>
      <c r="L324" s="95" t="s">
        <v>72</v>
      </c>
    </row>
    <row r="325" spans="1:12" ht="15.75" customHeight="1">
      <c r="A325" s="95" t="s">
        <v>1463</v>
      </c>
      <c r="B325" s="63" t="s">
        <v>1457</v>
      </c>
      <c r="C325" s="124" t="s">
        <v>51</v>
      </c>
      <c r="D325" s="91" t="s">
        <v>1464</v>
      </c>
      <c r="E325" s="95" t="s">
        <v>1465</v>
      </c>
      <c r="F325" s="95" t="s">
        <v>339</v>
      </c>
      <c r="G325" s="95">
        <v>3</v>
      </c>
      <c r="H325" s="95">
        <v>2</v>
      </c>
      <c r="I325" s="95">
        <v>3</v>
      </c>
      <c r="J325" s="95">
        <v>50</v>
      </c>
      <c r="K325" s="95">
        <v>16.670000000000002</v>
      </c>
      <c r="L325" s="95" t="s">
        <v>72</v>
      </c>
    </row>
    <row r="326" spans="1:12" ht="15.75" customHeight="1">
      <c r="A326" s="95" t="s">
        <v>1466</v>
      </c>
      <c r="B326" s="63" t="s">
        <v>1457</v>
      </c>
      <c r="C326" s="124" t="s">
        <v>51</v>
      </c>
      <c r="D326" s="91" t="s">
        <v>1467</v>
      </c>
      <c r="E326" s="95" t="s">
        <v>1468</v>
      </c>
      <c r="F326" s="95" t="s">
        <v>339</v>
      </c>
      <c r="G326" s="95">
        <v>3</v>
      </c>
      <c r="H326" s="95">
        <v>2</v>
      </c>
      <c r="I326" s="95">
        <v>3</v>
      </c>
      <c r="J326" s="95">
        <v>50</v>
      </c>
      <c r="K326" s="95">
        <v>16.670000000000002</v>
      </c>
      <c r="L326" s="95" t="s">
        <v>72</v>
      </c>
    </row>
    <row r="327" spans="1:12" ht="15.75" customHeight="1">
      <c r="A327" s="95" t="s">
        <v>1469</v>
      </c>
      <c r="B327" s="63" t="s">
        <v>1457</v>
      </c>
      <c r="C327" s="124" t="s">
        <v>51</v>
      </c>
      <c r="D327" s="95" t="s">
        <v>1470</v>
      </c>
      <c r="E327" s="95" t="s">
        <v>1471</v>
      </c>
      <c r="F327" s="95" t="s">
        <v>339</v>
      </c>
      <c r="G327" s="95">
        <v>3</v>
      </c>
      <c r="H327" s="95">
        <v>2</v>
      </c>
      <c r="I327" s="95">
        <v>3</v>
      </c>
      <c r="J327" s="95">
        <v>50</v>
      </c>
      <c r="K327" s="95">
        <v>16.670000000000002</v>
      </c>
      <c r="L327" s="95" t="s">
        <v>72</v>
      </c>
    </row>
    <row r="328" spans="1:12" ht="15.75" customHeight="1">
      <c r="A328" s="95" t="s">
        <v>1472</v>
      </c>
      <c r="B328" s="63" t="s">
        <v>1457</v>
      </c>
      <c r="C328" s="124" t="s">
        <v>51</v>
      </c>
      <c r="D328" s="91" t="s">
        <v>1473</v>
      </c>
      <c r="E328" s="95" t="s">
        <v>1474</v>
      </c>
      <c r="F328" s="95" t="s">
        <v>339</v>
      </c>
      <c r="G328" s="95">
        <v>3</v>
      </c>
      <c r="H328" s="95">
        <v>2</v>
      </c>
      <c r="I328" s="95">
        <v>3</v>
      </c>
      <c r="J328" s="95">
        <v>50</v>
      </c>
      <c r="K328" s="95">
        <v>16.670000000000002</v>
      </c>
      <c r="L328" s="95" t="s">
        <v>72</v>
      </c>
    </row>
    <row r="329" spans="1:12" ht="15.75" customHeight="1">
      <c r="A329" s="95" t="s">
        <v>1475</v>
      </c>
      <c r="B329" s="63" t="s">
        <v>1457</v>
      </c>
      <c r="C329" s="124" t="s">
        <v>51</v>
      </c>
      <c r="D329" s="91" t="s">
        <v>1476</v>
      </c>
      <c r="E329" s="95" t="s">
        <v>1477</v>
      </c>
      <c r="F329" s="95" t="s">
        <v>1112</v>
      </c>
      <c r="G329" s="95">
        <v>3</v>
      </c>
      <c r="H329" s="95">
        <v>2</v>
      </c>
      <c r="I329" s="95">
        <v>3</v>
      </c>
      <c r="J329" s="95">
        <v>50</v>
      </c>
      <c r="K329" s="95">
        <v>16.670000000000002</v>
      </c>
      <c r="L329" s="95" t="s">
        <v>72</v>
      </c>
    </row>
    <row r="330" spans="1:12" ht="15.75" customHeight="1">
      <c r="A330" s="95" t="s">
        <v>1478</v>
      </c>
      <c r="B330" s="63" t="s">
        <v>1479</v>
      </c>
      <c r="C330" s="124" t="s">
        <v>51</v>
      </c>
      <c r="D330" s="95" t="s">
        <v>1480</v>
      </c>
      <c r="E330" s="95" t="s">
        <v>1481</v>
      </c>
      <c r="F330" s="95" t="s">
        <v>1112</v>
      </c>
      <c r="G330" s="95">
        <v>1</v>
      </c>
      <c r="H330" s="95">
        <v>1</v>
      </c>
      <c r="I330" s="95">
        <v>6</v>
      </c>
      <c r="J330" s="95">
        <v>50</v>
      </c>
      <c r="K330" s="95">
        <v>50</v>
      </c>
      <c r="L330" s="95" t="s">
        <v>72</v>
      </c>
    </row>
    <row r="331" spans="1:12" ht="15.75" customHeight="1">
      <c r="A331" s="95" t="s">
        <v>1478</v>
      </c>
      <c r="B331" s="63" t="s">
        <v>1479</v>
      </c>
      <c r="C331" s="124" t="s">
        <v>51</v>
      </c>
      <c r="D331" s="95" t="s">
        <v>1482</v>
      </c>
      <c r="E331" s="95" t="s">
        <v>1483</v>
      </c>
      <c r="F331" s="95" t="s">
        <v>1112</v>
      </c>
      <c r="G331" s="95">
        <v>1</v>
      </c>
      <c r="H331" s="95">
        <v>1</v>
      </c>
      <c r="I331" s="95">
        <v>6</v>
      </c>
      <c r="J331" s="95">
        <v>50</v>
      </c>
      <c r="K331" s="95">
        <v>50</v>
      </c>
      <c r="L331" s="95" t="s">
        <v>72</v>
      </c>
    </row>
    <row r="332" spans="1:12" ht="15.75" customHeight="1">
      <c r="A332" s="95" t="s">
        <v>1478</v>
      </c>
      <c r="B332" s="63" t="s">
        <v>1479</v>
      </c>
      <c r="C332" s="124" t="s">
        <v>51</v>
      </c>
      <c r="D332" s="95" t="s">
        <v>1484</v>
      </c>
      <c r="E332" s="95" t="s">
        <v>1485</v>
      </c>
      <c r="F332" s="95" t="s">
        <v>339</v>
      </c>
      <c r="G332" s="95">
        <v>1</v>
      </c>
      <c r="H332" s="95">
        <v>1</v>
      </c>
      <c r="I332" s="95">
        <v>6</v>
      </c>
      <c r="J332" s="95">
        <v>50</v>
      </c>
      <c r="K332" s="95">
        <v>50</v>
      </c>
      <c r="L332" s="95" t="s">
        <v>72</v>
      </c>
    </row>
    <row r="333" spans="1:12" ht="15.75" customHeight="1">
      <c r="A333" s="95" t="s">
        <v>1478</v>
      </c>
      <c r="B333" s="63" t="s">
        <v>1479</v>
      </c>
      <c r="C333" s="124" t="s">
        <v>51</v>
      </c>
      <c r="D333" s="95" t="s">
        <v>1486</v>
      </c>
      <c r="E333" s="95" t="s">
        <v>1487</v>
      </c>
      <c r="F333" s="95" t="s">
        <v>339</v>
      </c>
      <c r="G333" s="95">
        <v>1</v>
      </c>
      <c r="H333" s="95">
        <v>1</v>
      </c>
      <c r="I333" s="95">
        <v>6</v>
      </c>
      <c r="J333" s="95">
        <v>50</v>
      </c>
      <c r="K333" s="95">
        <v>50</v>
      </c>
      <c r="L333" s="95" t="s">
        <v>72</v>
      </c>
    </row>
    <row r="334" spans="1:12" ht="15.75" customHeight="1">
      <c r="A334" s="95" t="s">
        <v>1478</v>
      </c>
      <c r="B334" s="63" t="s">
        <v>1479</v>
      </c>
      <c r="C334" s="124" t="s">
        <v>51</v>
      </c>
      <c r="D334" s="95" t="s">
        <v>1488</v>
      </c>
      <c r="E334" s="95" t="s">
        <v>1489</v>
      </c>
      <c r="F334" s="95" t="s">
        <v>339</v>
      </c>
      <c r="G334" s="95">
        <v>1</v>
      </c>
      <c r="H334" s="95">
        <v>1</v>
      </c>
      <c r="I334" s="95">
        <v>6</v>
      </c>
      <c r="J334" s="95">
        <v>50</v>
      </c>
      <c r="K334" s="95">
        <v>50</v>
      </c>
      <c r="L334" s="95" t="s">
        <v>72</v>
      </c>
    </row>
    <row r="335" spans="1:12" ht="15.75" customHeight="1">
      <c r="A335" s="95" t="s">
        <v>1490</v>
      </c>
      <c r="B335" s="63" t="s">
        <v>1491</v>
      </c>
      <c r="C335" s="124" t="s">
        <v>51</v>
      </c>
      <c r="D335" s="91" t="s">
        <v>1492</v>
      </c>
      <c r="E335" s="95" t="s">
        <v>1493</v>
      </c>
      <c r="F335" s="95" t="s">
        <v>1112</v>
      </c>
      <c r="G335" s="95">
        <v>1</v>
      </c>
      <c r="H335" s="95">
        <v>1</v>
      </c>
      <c r="I335" s="95">
        <v>5</v>
      </c>
      <c r="J335" s="95">
        <v>50</v>
      </c>
      <c r="K335" s="95">
        <v>50</v>
      </c>
      <c r="L335" s="95" t="s">
        <v>72</v>
      </c>
    </row>
    <row r="336" spans="1:12" ht="15.75" customHeight="1">
      <c r="A336" s="95" t="s">
        <v>1494</v>
      </c>
      <c r="B336" s="63" t="s">
        <v>1495</v>
      </c>
      <c r="C336" s="124" t="s">
        <v>51</v>
      </c>
      <c r="D336" s="91" t="s">
        <v>1496</v>
      </c>
      <c r="E336" s="95" t="s">
        <v>1497</v>
      </c>
      <c r="F336" s="95" t="s">
        <v>339</v>
      </c>
      <c r="G336" s="95">
        <v>1</v>
      </c>
      <c r="H336" s="95">
        <v>1</v>
      </c>
      <c r="I336" s="95">
        <v>5</v>
      </c>
      <c r="J336" s="95">
        <v>50</v>
      </c>
      <c r="K336" s="95">
        <v>50</v>
      </c>
      <c r="L336" s="95" t="s">
        <v>72</v>
      </c>
    </row>
    <row r="337" spans="1:12" ht="15.75" customHeight="1">
      <c r="A337" s="95" t="s">
        <v>1494</v>
      </c>
      <c r="B337" s="63" t="s">
        <v>1495</v>
      </c>
      <c r="C337" s="124" t="s">
        <v>51</v>
      </c>
      <c r="D337" s="95" t="s">
        <v>1498</v>
      </c>
      <c r="E337" s="95" t="s">
        <v>1499</v>
      </c>
      <c r="F337" s="95" t="s">
        <v>1112</v>
      </c>
      <c r="G337" s="95">
        <v>1</v>
      </c>
      <c r="H337" s="95">
        <v>1</v>
      </c>
      <c r="I337" s="95">
        <v>5</v>
      </c>
      <c r="J337" s="95">
        <v>50</v>
      </c>
      <c r="K337" s="95">
        <v>50</v>
      </c>
      <c r="L337" s="95" t="s">
        <v>72</v>
      </c>
    </row>
    <row r="338" spans="1:12" ht="15.75" customHeight="1">
      <c r="A338" s="95" t="s">
        <v>1500</v>
      </c>
      <c r="B338" s="63" t="s">
        <v>1501</v>
      </c>
      <c r="C338" s="124" t="s">
        <v>51</v>
      </c>
      <c r="D338" s="95" t="s">
        <v>1502</v>
      </c>
      <c r="E338" s="91" t="s">
        <v>1503</v>
      </c>
      <c r="F338" s="95" t="s">
        <v>1112</v>
      </c>
      <c r="G338" s="95">
        <v>1</v>
      </c>
      <c r="H338" s="95">
        <v>1</v>
      </c>
      <c r="I338" s="95">
        <v>3</v>
      </c>
      <c r="J338" s="95">
        <v>50</v>
      </c>
      <c r="K338" s="95">
        <v>50</v>
      </c>
      <c r="L338" s="95" t="s">
        <v>72</v>
      </c>
    </row>
    <row r="339" spans="1:12" ht="15.75" customHeight="1">
      <c r="A339" s="95" t="s">
        <v>1500</v>
      </c>
      <c r="B339" s="63" t="s">
        <v>1504</v>
      </c>
      <c r="C339" s="124" t="s">
        <v>51</v>
      </c>
      <c r="D339" s="95" t="s">
        <v>1505</v>
      </c>
      <c r="E339" s="95" t="s">
        <v>1506</v>
      </c>
      <c r="F339" s="95" t="s">
        <v>1112</v>
      </c>
      <c r="G339" s="95">
        <v>1</v>
      </c>
      <c r="H339" s="95">
        <v>1</v>
      </c>
      <c r="I339" s="95">
        <v>3</v>
      </c>
      <c r="J339" s="95">
        <v>50</v>
      </c>
      <c r="K339" s="95">
        <v>50</v>
      </c>
      <c r="L339" s="95" t="s">
        <v>72</v>
      </c>
    </row>
    <row r="340" spans="1:12" ht="15.75" customHeight="1">
      <c r="A340" s="95" t="s">
        <v>1507</v>
      </c>
      <c r="B340" s="63" t="s">
        <v>1508</v>
      </c>
      <c r="C340" s="124" t="s">
        <v>51</v>
      </c>
      <c r="D340" s="95" t="s">
        <v>1509</v>
      </c>
      <c r="E340" s="95" t="s">
        <v>1510</v>
      </c>
      <c r="F340" s="95" t="s">
        <v>1112</v>
      </c>
      <c r="G340" s="95">
        <v>1</v>
      </c>
      <c r="H340" s="95">
        <v>1</v>
      </c>
      <c r="I340" s="95">
        <v>3</v>
      </c>
      <c r="J340" s="95">
        <v>50</v>
      </c>
      <c r="K340" s="95">
        <v>50</v>
      </c>
      <c r="L340" s="95" t="s">
        <v>72</v>
      </c>
    </row>
    <row r="341" spans="1:12" ht="15.75" customHeight="1">
      <c r="A341" s="95" t="s">
        <v>1511</v>
      </c>
      <c r="B341" s="125" t="s">
        <v>1512</v>
      </c>
      <c r="C341" s="124" t="s">
        <v>51</v>
      </c>
      <c r="D341" s="95" t="s">
        <v>1513</v>
      </c>
      <c r="E341" s="95" t="s">
        <v>1514</v>
      </c>
      <c r="F341" s="95" t="s">
        <v>339</v>
      </c>
      <c r="G341" s="95">
        <v>1</v>
      </c>
      <c r="H341" s="95">
        <v>1</v>
      </c>
      <c r="I341" s="95">
        <v>3</v>
      </c>
      <c r="J341" s="95">
        <v>50</v>
      </c>
      <c r="K341" s="95">
        <v>50</v>
      </c>
      <c r="L341" s="95" t="s">
        <v>72</v>
      </c>
    </row>
    <row r="342" spans="1:12" ht="15.75" customHeight="1">
      <c r="A342" s="95" t="s">
        <v>1515</v>
      </c>
      <c r="B342" s="125" t="s">
        <v>1512</v>
      </c>
      <c r="C342" s="124" t="s">
        <v>51</v>
      </c>
      <c r="D342" s="95" t="s">
        <v>1516</v>
      </c>
      <c r="E342" s="95" t="s">
        <v>1517</v>
      </c>
      <c r="F342" s="95" t="s">
        <v>339</v>
      </c>
      <c r="G342" s="95">
        <v>1</v>
      </c>
      <c r="H342" s="95">
        <v>1</v>
      </c>
      <c r="I342" s="95">
        <v>3</v>
      </c>
      <c r="J342" s="95">
        <v>50</v>
      </c>
      <c r="K342" s="95">
        <v>50</v>
      </c>
      <c r="L342" s="95" t="s">
        <v>72</v>
      </c>
    </row>
    <row r="343" spans="1:12" ht="15.75" customHeight="1">
      <c r="A343" s="95" t="s">
        <v>1518</v>
      </c>
      <c r="B343" s="125" t="s">
        <v>1512</v>
      </c>
      <c r="C343" s="124" t="s">
        <v>51</v>
      </c>
      <c r="D343" s="91" t="s">
        <v>1519</v>
      </c>
      <c r="E343" s="95" t="s">
        <v>1520</v>
      </c>
      <c r="F343" s="95" t="s">
        <v>339</v>
      </c>
      <c r="G343" s="95">
        <v>1</v>
      </c>
      <c r="H343" s="95">
        <v>1</v>
      </c>
      <c r="I343" s="95">
        <v>3</v>
      </c>
      <c r="J343" s="95">
        <v>50</v>
      </c>
      <c r="K343" s="95">
        <v>50</v>
      </c>
      <c r="L343" s="95" t="s">
        <v>72</v>
      </c>
    </row>
    <row r="344" spans="1:12" ht="15.75" customHeight="1">
      <c r="A344" s="95" t="s">
        <v>1521</v>
      </c>
      <c r="B344" s="125" t="s">
        <v>1512</v>
      </c>
      <c r="C344" s="124" t="s">
        <v>51</v>
      </c>
      <c r="D344" s="95" t="s">
        <v>1522</v>
      </c>
      <c r="E344" s="95" t="s">
        <v>1523</v>
      </c>
      <c r="F344" s="95" t="s">
        <v>339</v>
      </c>
      <c r="G344" s="95">
        <v>1</v>
      </c>
      <c r="H344" s="95">
        <v>1</v>
      </c>
      <c r="I344" s="95">
        <v>3</v>
      </c>
      <c r="J344" s="95">
        <v>50</v>
      </c>
      <c r="K344" s="95">
        <v>50</v>
      </c>
      <c r="L344" s="95" t="s">
        <v>72</v>
      </c>
    </row>
    <row r="345" spans="1:12" ht="15.75" customHeight="1">
      <c r="A345" s="95" t="s">
        <v>1524</v>
      </c>
      <c r="B345" s="125" t="s">
        <v>1525</v>
      </c>
      <c r="C345" s="124" t="s">
        <v>51</v>
      </c>
      <c r="D345" s="95" t="s">
        <v>1526</v>
      </c>
      <c r="E345" s="95" t="s">
        <v>1527</v>
      </c>
      <c r="F345" s="95" t="s">
        <v>339</v>
      </c>
      <c r="G345" s="95">
        <v>1</v>
      </c>
      <c r="H345" s="95">
        <v>1</v>
      </c>
      <c r="I345" s="95">
        <v>3</v>
      </c>
      <c r="J345" s="95">
        <v>50</v>
      </c>
      <c r="K345" s="95">
        <v>50</v>
      </c>
      <c r="L345" s="95" t="s">
        <v>72</v>
      </c>
    </row>
    <row r="346" spans="1:12" ht="15.75" customHeight="1">
      <c r="A346" s="95" t="s">
        <v>1528</v>
      </c>
      <c r="B346" s="125" t="s">
        <v>1529</v>
      </c>
      <c r="C346" s="124" t="s">
        <v>51</v>
      </c>
      <c r="D346" s="95" t="s">
        <v>1530</v>
      </c>
      <c r="E346" s="95" t="s">
        <v>1531</v>
      </c>
      <c r="F346" s="95" t="s">
        <v>339</v>
      </c>
      <c r="G346" s="95">
        <v>1</v>
      </c>
      <c r="H346" s="95">
        <v>1</v>
      </c>
      <c r="I346" s="95">
        <v>3</v>
      </c>
      <c r="J346" s="95">
        <v>50</v>
      </c>
      <c r="K346" s="95">
        <v>50</v>
      </c>
      <c r="L346" s="95" t="s">
        <v>72</v>
      </c>
    </row>
    <row r="347" spans="1:12" ht="15.75" customHeight="1">
      <c r="A347" s="95" t="s">
        <v>1532</v>
      </c>
      <c r="B347" s="125" t="s">
        <v>1533</v>
      </c>
      <c r="C347" s="124" t="s">
        <v>51</v>
      </c>
      <c r="D347" s="95" t="s">
        <v>1534</v>
      </c>
      <c r="E347" s="95" t="s">
        <v>1535</v>
      </c>
      <c r="F347" s="95" t="s">
        <v>339</v>
      </c>
      <c r="G347" s="95">
        <v>1</v>
      </c>
      <c r="H347" s="95">
        <v>1</v>
      </c>
      <c r="I347" s="95">
        <v>3</v>
      </c>
      <c r="J347" s="95">
        <v>50</v>
      </c>
      <c r="K347" s="95">
        <v>50</v>
      </c>
      <c r="L347" s="95" t="s">
        <v>72</v>
      </c>
    </row>
    <row r="348" spans="1:12" ht="15.75" customHeight="1">
      <c r="A348" s="95" t="s">
        <v>1532</v>
      </c>
      <c r="B348" s="125" t="s">
        <v>1533</v>
      </c>
      <c r="C348" s="124" t="s">
        <v>51</v>
      </c>
      <c r="D348" s="95" t="s">
        <v>1536</v>
      </c>
      <c r="E348" s="95" t="s">
        <v>1537</v>
      </c>
      <c r="F348" s="95" t="s">
        <v>339</v>
      </c>
      <c r="G348" s="95">
        <v>1</v>
      </c>
      <c r="H348" s="95">
        <v>1</v>
      </c>
      <c r="I348" s="95">
        <v>3</v>
      </c>
      <c r="J348" s="95">
        <v>50</v>
      </c>
      <c r="K348" s="95">
        <v>50</v>
      </c>
      <c r="L348" s="95" t="s">
        <v>72</v>
      </c>
    </row>
    <row r="349" spans="1:12" ht="15.75" customHeight="1">
      <c r="A349" s="95" t="s">
        <v>1532</v>
      </c>
      <c r="B349" s="125" t="s">
        <v>1533</v>
      </c>
      <c r="C349" s="124" t="s">
        <v>51</v>
      </c>
      <c r="D349" s="95" t="s">
        <v>1538</v>
      </c>
      <c r="E349" s="95" t="s">
        <v>1539</v>
      </c>
      <c r="F349" s="95" t="s">
        <v>339</v>
      </c>
      <c r="G349" s="95">
        <v>1</v>
      </c>
      <c r="H349" s="95">
        <v>1</v>
      </c>
      <c r="I349" s="95">
        <v>3</v>
      </c>
      <c r="J349" s="95">
        <v>50</v>
      </c>
      <c r="K349" s="95">
        <v>50</v>
      </c>
      <c r="L349" s="95" t="s">
        <v>72</v>
      </c>
    </row>
    <row r="350" spans="1:12" ht="15.75" customHeight="1">
      <c r="A350" s="95" t="s">
        <v>1540</v>
      </c>
      <c r="B350" s="63" t="s">
        <v>1457</v>
      </c>
      <c r="C350" s="124" t="s">
        <v>51</v>
      </c>
      <c r="D350" s="95" t="s">
        <v>1541</v>
      </c>
      <c r="E350" s="91" t="s">
        <v>1542</v>
      </c>
      <c r="F350" s="95" t="s">
        <v>1543</v>
      </c>
      <c r="G350" s="95">
        <v>3</v>
      </c>
      <c r="H350" s="95">
        <v>2</v>
      </c>
      <c r="I350" s="95">
        <v>3</v>
      </c>
      <c r="J350" s="95">
        <v>50</v>
      </c>
      <c r="K350" s="95">
        <v>16.66</v>
      </c>
      <c r="L350" s="95" t="s">
        <v>73</v>
      </c>
    </row>
    <row r="351" spans="1:12" ht="15.75" customHeight="1">
      <c r="A351" s="95" t="s">
        <v>1540</v>
      </c>
      <c r="B351" s="63" t="s">
        <v>1457</v>
      </c>
      <c r="C351" s="124" t="s">
        <v>51</v>
      </c>
      <c r="D351" s="95" t="s">
        <v>1544</v>
      </c>
      <c r="E351" s="91" t="s">
        <v>1545</v>
      </c>
      <c r="F351" s="95" t="s">
        <v>1546</v>
      </c>
      <c r="G351" s="95">
        <v>3</v>
      </c>
      <c r="H351" s="95">
        <v>2</v>
      </c>
      <c r="I351" s="95">
        <v>3</v>
      </c>
      <c r="J351" s="95">
        <v>50</v>
      </c>
      <c r="K351" s="95">
        <v>16.66</v>
      </c>
      <c r="L351" s="95" t="s">
        <v>73</v>
      </c>
    </row>
    <row r="352" spans="1:12" ht="15.75" customHeight="1">
      <c r="A352" s="95" t="s">
        <v>1547</v>
      </c>
      <c r="B352" s="63" t="s">
        <v>1548</v>
      </c>
      <c r="C352" s="124" t="s">
        <v>51</v>
      </c>
      <c r="D352" s="95" t="s">
        <v>1549</v>
      </c>
      <c r="E352" s="91" t="s">
        <v>1550</v>
      </c>
      <c r="F352" s="95" t="s">
        <v>1551</v>
      </c>
      <c r="G352" s="95">
        <v>2</v>
      </c>
      <c r="H352" s="95">
        <v>2</v>
      </c>
      <c r="I352" s="95">
        <v>3</v>
      </c>
      <c r="J352" s="95">
        <v>50</v>
      </c>
      <c r="K352" s="95">
        <v>25</v>
      </c>
      <c r="L352" s="95" t="s">
        <v>73</v>
      </c>
    </row>
    <row r="353" spans="1:12" ht="15.75" customHeight="1">
      <c r="A353" s="95" t="s">
        <v>1540</v>
      </c>
      <c r="B353" s="63" t="s">
        <v>1457</v>
      </c>
      <c r="C353" s="124" t="s">
        <v>51</v>
      </c>
      <c r="D353" s="95" t="s">
        <v>1552</v>
      </c>
      <c r="E353" s="95" t="s">
        <v>1553</v>
      </c>
      <c r="F353" s="95" t="s">
        <v>1554</v>
      </c>
      <c r="G353" s="95">
        <v>3</v>
      </c>
      <c r="H353" s="95">
        <v>2</v>
      </c>
      <c r="I353" s="95">
        <v>3</v>
      </c>
      <c r="J353" s="95">
        <v>50</v>
      </c>
      <c r="K353" s="95">
        <v>16.670000000000002</v>
      </c>
      <c r="L353" s="95" t="s">
        <v>73</v>
      </c>
    </row>
    <row r="354" spans="1:12" ht="15.75" customHeight="1">
      <c r="A354" s="95" t="s">
        <v>1540</v>
      </c>
      <c r="B354" s="63" t="s">
        <v>1457</v>
      </c>
      <c r="C354" s="124" t="s">
        <v>51</v>
      </c>
      <c r="D354" s="95" t="s">
        <v>1555</v>
      </c>
      <c r="E354" s="91" t="s">
        <v>1556</v>
      </c>
      <c r="F354" s="95" t="s">
        <v>1557</v>
      </c>
      <c r="G354" s="95">
        <v>3</v>
      </c>
      <c r="H354" s="95">
        <v>2</v>
      </c>
      <c r="I354" s="95">
        <v>3</v>
      </c>
      <c r="J354" s="95">
        <v>50</v>
      </c>
      <c r="K354" s="95">
        <v>16.670000000000002</v>
      </c>
      <c r="L354" s="95" t="s">
        <v>73</v>
      </c>
    </row>
    <row r="355" spans="1:12" ht="15.75" customHeight="1">
      <c r="A355" s="95" t="s">
        <v>1540</v>
      </c>
      <c r="B355" s="63" t="s">
        <v>1457</v>
      </c>
      <c r="C355" s="124" t="s">
        <v>51</v>
      </c>
      <c r="D355" s="95" t="s">
        <v>1558</v>
      </c>
      <c r="E355" s="91" t="s">
        <v>1559</v>
      </c>
      <c r="F355" s="95" t="s">
        <v>339</v>
      </c>
      <c r="G355" s="95">
        <v>3</v>
      </c>
      <c r="H355" s="95">
        <v>2</v>
      </c>
      <c r="I355" s="95">
        <v>3</v>
      </c>
      <c r="J355" s="95">
        <v>50</v>
      </c>
      <c r="K355" s="95">
        <v>16.670000000000002</v>
      </c>
      <c r="L355" s="95" t="s">
        <v>73</v>
      </c>
    </row>
    <row r="356" spans="1:12" ht="15.75" customHeight="1">
      <c r="A356" s="63" t="s">
        <v>447</v>
      </c>
      <c r="B356" s="124" t="s">
        <v>446</v>
      </c>
      <c r="C356" s="95" t="s">
        <v>51</v>
      </c>
      <c r="D356" s="95" t="s">
        <v>1560</v>
      </c>
      <c r="E356" s="91" t="s">
        <v>1561</v>
      </c>
      <c r="F356" s="95" t="s">
        <v>1562</v>
      </c>
      <c r="G356" s="95">
        <v>4</v>
      </c>
      <c r="H356" s="95">
        <v>1</v>
      </c>
      <c r="I356" s="95">
        <v>4</v>
      </c>
      <c r="J356" s="95">
        <v>50</v>
      </c>
      <c r="K356" s="95">
        <v>12.5</v>
      </c>
      <c r="L356" s="63" t="s">
        <v>74</v>
      </c>
    </row>
    <row r="357" spans="1:12" ht="15.75" customHeight="1">
      <c r="A357" s="63" t="s">
        <v>1563</v>
      </c>
      <c r="B357" s="124" t="s">
        <v>1564</v>
      </c>
      <c r="C357" s="95" t="s">
        <v>51</v>
      </c>
      <c r="D357" s="95" t="s">
        <v>1565</v>
      </c>
      <c r="E357" s="91" t="s">
        <v>1566</v>
      </c>
      <c r="F357" s="95" t="s">
        <v>790</v>
      </c>
      <c r="G357" s="95">
        <v>2</v>
      </c>
      <c r="H357" s="95">
        <v>1</v>
      </c>
      <c r="I357" s="95">
        <v>2</v>
      </c>
      <c r="J357" s="95">
        <v>50</v>
      </c>
      <c r="K357" s="95">
        <v>25</v>
      </c>
      <c r="L357" s="63" t="s">
        <v>75</v>
      </c>
    </row>
    <row r="358" spans="1:12" ht="15.75" customHeight="1">
      <c r="A358" s="63" t="s">
        <v>1567</v>
      </c>
      <c r="B358" s="124" t="s">
        <v>1568</v>
      </c>
      <c r="C358" s="95" t="s">
        <v>51</v>
      </c>
      <c r="D358" s="95" t="s">
        <v>1569</v>
      </c>
      <c r="E358" s="91" t="s">
        <v>1570</v>
      </c>
      <c r="F358" s="95" t="s">
        <v>790</v>
      </c>
      <c r="G358" s="95">
        <v>3</v>
      </c>
      <c r="H358" s="95">
        <v>1</v>
      </c>
      <c r="I358" s="95">
        <v>4</v>
      </c>
      <c r="J358" s="95">
        <v>50</v>
      </c>
      <c r="K358" s="95">
        <v>16.66</v>
      </c>
      <c r="L358" s="63" t="s">
        <v>75</v>
      </c>
    </row>
    <row r="359" spans="1:12" ht="15.75" customHeight="1">
      <c r="A359" s="63" t="s">
        <v>1571</v>
      </c>
      <c r="B359" s="124" t="s">
        <v>1572</v>
      </c>
      <c r="C359" s="95" t="s">
        <v>51</v>
      </c>
      <c r="D359" s="95" t="s">
        <v>1569</v>
      </c>
      <c r="E359" s="91" t="s">
        <v>1570</v>
      </c>
      <c r="F359" s="95" t="s">
        <v>790</v>
      </c>
      <c r="G359" s="95">
        <v>1</v>
      </c>
      <c r="H359" s="95">
        <v>1</v>
      </c>
      <c r="I359" s="95">
        <v>1</v>
      </c>
      <c r="J359" s="95">
        <v>50</v>
      </c>
      <c r="K359" s="95">
        <v>50</v>
      </c>
      <c r="L359" s="63" t="s">
        <v>75</v>
      </c>
    </row>
    <row r="360" spans="1:12" ht="15.75" customHeight="1">
      <c r="A360" s="63" t="s">
        <v>1573</v>
      </c>
      <c r="B360" s="124" t="s">
        <v>1574</v>
      </c>
      <c r="C360" s="95" t="s">
        <v>51</v>
      </c>
      <c r="D360" s="95" t="s">
        <v>1569</v>
      </c>
      <c r="E360" s="91" t="s">
        <v>1570</v>
      </c>
      <c r="F360" s="95" t="s">
        <v>790</v>
      </c>
      <c r="G360" s="95">
        <v>2</v>
      </c>
      <c r="H360" s="95">
        <v>2</v>
      </c>
      <c r="I360" s="95">
        <v>2</v>
      </c>
      <c r="J360" s="95">
        <v>50</v>
      </c>
      <c r="K360" s="95">
        <v>25</v>
      </c>
      <c r="L360" s="63" t="s">
        <v>75</v>
      </c>
    </row>
    <row r="361" spans="1:12" ht="15.75" customHeight="1">
      <c r="A361" s="63" t="s">
        <v>1575</v>
      </c>
      <c r="B361" s="124" t="s">
        <v>1576</v>
      </c>
      <c r="C361" s="95" t="s">
        <v>51</v>
      </c>
      <c r="D361" s="95" t="s">
        <v>1569</v>
      </c>
      <c r="E361" s="91" t="s">
        <v>1570</v>
      </c>
      <c r="F361" s="95" t="s">
        <v>790</v>
      </c>
      <c r="G361" s="95">
        <v>1</v>
      </c>
      <c r="H361" s="95">
        <v>1</v>
      </c>
      <c r="I361" s="95">
        <v>2</v>
      </c>
      <c r="J361" s="95">
        <v>50</v>
      </c>
      <c r="K361" s="95">
        <v>50</v>
      </c>
      <c r="L361" s="63" t="s">
        <v>75</v>
      </c>
    </row>
    <row r="362" spans="1:12" ht="15.75" customHeight="1">
      <c r="A362" s="63" t="s">
        <v>1577</v>
      </c>
      <c r="B362" s="124" t="s">
        <v>1578</v>
      </c>
      <c r="C362" s="95" t="s">
        <v>51</v>
      </c>
      <c r="D362" s="95" t="s">
        <v>1569</v>
      </c>
      <c r="E362" s="91" t="s">
        <v>1570</v>
      </c>
      <c r="F362" s="95" t="s">
        <v>790</v>
      </c>
      <c r="G362" s="95">
        <v>2</v>
      </c>
      <c r="H362" s="95">
        <v>1</v>
      </c>
      <c r="I362" s="95">
        <v>2</v>
      </c>
      <c r="J362" s="95">
        <v>50</v>
      </c>
      <c r="K362" s="95">
        <v>25</v>
      </c>
      <c r="L362" s="63" t="s">
        <v>75</v>
      </c>
    </row>
    <row r="363" spans="1:12" ht="15.75" customHeight="1">
      <c r="A363" s="63" t="s">
        <v>1579</v>
      </c>
      <c r="B363" s="124" t="s">
        <v>1580</v>
      </c>
      <c r="C363" s="95" t="s">
        <v>51</v>
      </c>
      <c r="D363" s="95" t="s">
        <v>1569</v>
      </c>
      <c r="E363" s="91" t="s">
        <v>1570</v>
      </c>
      <c r="F363" s="95" t="s">
        <v>790</v>
      </c>
      <c r="G363" s="95">
        <v>2</v>
      </c>
      <c r="H363" s="95">
        <v>2</v>
      </c>
      <c r="I363" s="95">
        <v>3</v>
      </c>
      <c r="J363" s="95">
        <v>50</v>
      </c>
      <c r="K363" s="95">
        <v>25</v>
      </c>
      <c r="L363" s="63" t="s">
        <v>75</v>
      </c>
    </row>
    <row r="364" spans="1:12" ht="15.75" customHeight="1">
      <c r="A364" s="63" t="s">
        <v>1581</v>
      </c>
      <c r="B364" s="124" t="s">
        <v>1582</v>
      </c>
      <c r="C364" s="95" t="s">
        <v>51</v>
      </c>
      <c r="D364" s="95" t="s">
        <v>1583</v>
      </c>
      <c r="E364" s="91" t="s">
        <v>1584</v>
      </c>
      <c r="F364" s="95" t="s">
        <v>790</v>
      </c>
      <c r="G364" s="95">
        <v>2</v>
      </c>
      <c r="H364" s="95">
        <v>1</v>
      </c>
      <c r="I364" s="95">
        <v>2</v>
      </c>
      <c r="J364" s="95">
        <v>50</v>
      </c>
      <c r="K364" s="95">
        <v>25</v>
      </c>
      <c r="L364" s="63" t="s">
        <v>75</v>
      </c>
    </row>
    <row r="365" spans="1:12" ht="15.75" customHeight="1">
      <c r="A365" s="63" t="s">
        <v>1581</v>
      </c>
      <c r="B365" s="124" t="s">
        <v>1582</v>
      </c>
      <c r="C365" s="95" t="s">
        <v>51</v>
      </c>
      <c r="D365" s="95" t="s">
        <v>1585</v>
      </c>
      <c r="E365" s="91" t="s">
        <v>1586</v>
      </c>
      <c r="F365" s="95" t="s">
        <v>425</v>
      </c>
      <c r="G365" s="95">
        <v>2</v>
      </c>
      <c r="H365" s="95">
        <v>1</v>
      </c>
      <c r="I365" s="95">
        <v>2</v>
      </c>
      <c r="J365" s="95">
        <v>50</v>
      </c>
      <c r="K365" s="95">
        <v>25</v>
      </c>
      <c r="L365" s="63" t="s">
        <v>75</v>
      </c>
    </row>
    <row r="366" spans="1:12" ht="15.75" customHeight="1">
      <c r="A366" s="63" t="s">
        <v>1581</v>
      </c>
      <c r="B366" s="124" t="s">
        <v>1582</v>
      </c>
      <c r="C366" s="95" t="s">
        <v>51</v>
      </c>
      <c r="D366" s="95" t="s">
        <v>1587</v>
      </c>
      <c r="E366" s="91" t="s">
        <v>1588</v>
      </c>
      <c r="F366" s="95" t="s">
        <v>790</v>
      </c>
      <c r="G366" s="95">
        <v>2</v>
      </c>
      <c r="H366" s="95">
        <v>1</v>
      </c>
      <c r="I366" s="95">
        <v>2</v>
      </c>
      <c r="J366" s="95">
        <v>50</v>
      </c>
      <c r="K366" s="95">
        <v>25</v>
      </c>
      <c r="L366" s="63" t="s">
        <v>75</v>
      </c>
    </row>
    <row r="367" spans="1:12" ht="15.75" customHeight="1">
      <c r="A367" s="63" t="s">
        <v>1581</v>
      </c>
      <c r="B367" s="124" t="s">
        <v>1582</v>
      </c>
      <c r="C367" s="95" t="s">
        <v>51</v>
      </c>
      <c r="D367" s="95" t="s">
        <v>1589</v>
      </c>
      <c r="E367" s="91" t="s">
        <v>1590</v>
      </c>
      <c r="F367" s="95" t="s">
        <v>425</v>
      </c>
      <c r="G367" s="95">
        <v>2</v>
      </c>
      <c r="H367" s="95">
        <v>1</v>
      </c>
      <c r="I367" s="95">
        <v>2</v>
      </c>
      <c r="J367" s="95">
        <v>50</v>
      </c>
      <c r="K367" s="95">
        <v>25</v>
      </c>
      <c r="L367" s="63" t="s">
        <v>75</v>
      </c>
    </row>
    <row r="368" spans="1:12" ht="15.75" customHeight="1">
      <c r="A368" s="63" t="s">
        <v>1563</v>
      </c>
      <c r="B368" s="124" t="s">
        <v>1564</v>
      </c>
      <c r="C368" s="95" t="s">
        <v>51</v>
      </c>
      <c r="D368" s="95" t="s">
        <v>1591</v>
      </c>
      <c r="E368" s="91" t="s">
        <v>1566</v>
      </c>
      <c r="F368" s="95" t="s">
        <v>790</v>
      </c>
      <c r="G368" s="95">
        <v>2</v>
      </c>
      <c r="H368" s="95">
        <v>1</v>
      </c>
      <c r="I368" s="95">
        <v>2</v>
      </c>
      <c r="J368" s="95">
        <v>50</v>
      </c>
      <c r="K368" s="95">
        <v>25</v>
      </c>
      <c r="L368" s="63" t="s">
        <v>75</v>
      </c>
    </row>
    <row r="369" spans="1:12" ht="15.75" customHeight="1">
      <c r="A369" s="63" t="s">
        <v>1592</v>
      </c>
      <c r="B369" s="124" t="s">
        <v>1593</v>
      </c>
      <c r="C369" s="95" t="s">
        <v>51</v>
      </c>
      <c r="D369" s="95" t="s">
        <v>1594</v>
      </c>
      <c r="E369" s="91" t="s">
        <v>1595</v>
      </c>
      <c r="F369" s="95" t="s">
        <v>790</v>
      </c>
      <c r="G369" s="95">
        <v>4</v>
      </c>
      <c r="H369" s="95">
        <v>1</v>
      </c>
      <c r="I369" s="95">
        <v>4</v>
      </c>
      <c r="J369" s="95">
        <v>50</v>
      </c>
      <c r="K369" s="95">
        <v>12.5</v>
      </c>
      <c r="L369" s="63" t="s">
        <v>75</v>
      </c>
    </row>
    <row r="370" spans="1:12" ht="15.75" customHeight="1">
      <c r="A370" s="63" t="s">
        <v>1592</v>
      </c>
      <c r="B370" s="124" t="s">
        <v>1593</v>
      </c>
      <c r="C370" s="95" t="s">
        <v>51</v>
      </c>
      <c r="D370" s="95" t="s">
        <v>1596</v>
      </c>
      <c r="E370" s="91" t="s">
        <v>1597</v>
      </c>
      <c r="F370" s="95" t="s">
        <v>790</v>
      </c>
      <c r="G370" s="95">
        <v>4</v>
      </c>
      <c r="H370" s="95">
        <v>1</v>
      </c>
      <c r="I370" s="95">
        <v>4</v>
      </c>
      <c r="J370" s="95">
        <v>50</v>
      </c>
      <c r="K370" s="95">
        <v>12.5</v>
      </c>
      <c r="L370" s="63" t="s">
        <v>75</v>
      </c>
    </row>
    <row r="371" spans="1:12" ht="15.75" customHeight="1">
      <c r="A371" s="63" t="s">
        <v>1598</v>
      </c>
      <c r="B371" s="124" t="s">
        <v>1599</v>
      </c>
      <c r="C371" s="95" t="s">
        <v>51</v>
      </c>
      <c r="D371" s="95" t="s">
        <v>1600</v>
      </c>
      <c r="E371" s="91" t="s">
        <v>1601</v>
      </c>
      <c r="F371" s="95" t="s">
        <v>790</v>
      </c>
      <c r="G371" s="95">
        <v>1</v>
      </c>
      <c r="H371" s="95">
        <v>1</v>
      </c>
      <c r="I371" s="95">
        <v>1</v>
      </c>
      <c r="J371" s="95">
        <v>50</v>
      </c>
      <c r="K371" s="95">
        <v>50</v>
      </c>
      <c r="L371" s="63" t="s">
        <v>75</v>
      </c>
    </row>
    <row r="372" spans="1:12" ht="15.75" customHeight="1">
      <c r="A372" s="63" t="s">
        <v>1602</v>
      </c>
      <c r="B372" s="126" t="s">
        <v>1603</v>
      </c>
      <c r="C372" s="95" t="s">
        <v>51</v>
      </c>
      <c r="D372" s="95" t="s">
        <v>1604</v>
      </c>
      <c r="E372" s="91" t="s">
        <v>1605</v>
      </c>
      <c r="F372" s="95" t="s">
        <v>1606</v>
      </c>
      <c r="G372" s="95">
        <v>1</v>
      </c>
      <c r="H372" s="95">
        <v>1</v>
      </c>
      <c r="I372" s="95">
        <v>1</v>
      </c>
      <c r="J372" s="95">
        <v>50</v>
      </c>
      <c r="K372" s="95">
        <v>50</v>
      </c>
      <c r="L372" s="95" t="s">
        <v>77</v>
      </c>
    </row>
    <row r="373" spans="1:12" ht="15.75" customHeight="1">
      <c r="A373" s="63" t="s">
        <v>1602</v>
      </c>
      <c r="B373" s="126" t="s">
        <v>1603</v>
      </c>
      <c r="C373" s="95" t="s">
        <v>51</v>
      </c>
      <c r="D373" s="95" t="s">
        <v>1607</v>
      </c>
      <c r="E373" s="95" t="s">
        <v>1608</v>
      </c>
      <c r="F373" s="95" t="s">
        <v>1606</v>
      </c>
      <c r="G373" s="95">
        <v>1</v>
      </c>
      <c r="H373" s="95">
        <v>1</v>
      </c>
      <c r="I373" s="95">
        <v>1</v>
      </c>
      <c r="J373" s="95">
        <v>50</v>
      </c>
      <c r="K373" s="95">
        <v>50</v>
      </c>
      <c r="L373" s="95" t="s">
        <v>77</v>
      </c>
    </row>
    <row r="374" spans="1:12" ht="15.75" customHeight="1">
      <c r="A374" s="63" t="s">
        <v>1609</v>
      </c>
      <c r="B374" s="124" t="s">
        <v>1610</v>
      </c>
      <c r="C374" s="95" t="s">
        <v>51</v>
      </c>
      <c r="D374" s="95" t="s">
        <v>1611</v>
      </c>
      <c r="E374" s="95" t="s">
        <v>1612</v>
      </c>
      <c r="F374" s="95" t="s">
        <v>790</v>
      </c>
      <c r="G374" s="95">
        <v>4</v>
      </c>
      <c r="H374" s="95">
        <v>4</v>
      </c>
      <c r="I374" s="95">
        <v>4</v>
      </c>
      <c r="J374" s="95">
        <v>50</v>
      </c>
      <c r="K374" s="95">
        <v>12.5</v>
      </c>
      <c r="L374" s="95" t="s">
        <v>80</v>
      </c>
    </row>
    <row r="375" spans="1:12" ht="15.75" customHeight="1">
      <c r="A375" s="63" t="s">
        <v>1609</v>
      </c>
      <c r="B375" s="124" t="s">
        <v>1610</v>
      </c>
      <c r="C375" s="95" t="s">
        <v>51</v>
      </c>
      <c r="D375" s="95" t="s">
        <v>1613</v>
      </c>
      <c r="E375" s="91" t="s">
        <v>1614</v>
      </c>
      <c r="F375" s="95" t="s">
        <v>339</v>
      </c>
      <c r="G375" s="95">
        <v>4</v>
      </c>
      <c r="H375" s="95">
        <v>4</v>
      </c>
      <c r="I375" s="95">
        <v>4</v>
      </c>
      <c r="J375" s="95">
        <v>50</v>
      </c>
      <c r="K375" s="95">
        <v>12.5</v>
      </c>
      <c r="L375" s="95" t="s">
        <v>80</v>
      </c>
    </row>
    <row r="376" spans="1:12" ht="15.75" customHeight="1">
      <c r="A376" s="63" t="s">
        <v>1615</v>
      </c>
      <c r="B376" s="124" t="s">
        <v>1616</v>
      </c>
      <c r="C376" s="95" t="s">
        <v>51</v>
      </c>
      <c r="D376" s="95" t="s">
        <v>1617</v>
      </c>
      <c r="E376" s="91" t="s">
        <v>1618</v>
      </c>
      <c r="F376" s="95" t="s">
        <v>790</v>
      </c>
      <c r="G376" s="95">
        <v>4</v>
      </c>
      <c r="H376" s="95">
        <v>4</v>
      </c>
      <c r="I376" s="95">
        <v>4</v>
      </c>
      <c r="J376" s="95">
        <v>50</v>
      </c>
      <c r="K376" s="95">
        <v>12.5</v>
      </c>
      <c r="L376" s="95" t="s">
        <v>83</v>
      </c>
    </row>
    <row r="377" spans="1:12" ht="15.75" customHeight="1">
      <c r="A377" s="63" t="s">
        <v>1615</v>
      </c>
      <c r="B377" s="124" t="s">
        <v>1616</v>
      </c>
      <c r="C377" s="95" t="s">
        <v>51</v>
      </c>
      <c r="D377" s="95" t="s">
        <v>1619</v>
      </c>
      <c r="E377" s="91" t="s">
        <v>1620</v>
      </c>
      <c r="F377" s="95" t="s">
        <v>790</v>
      </c>
      <c r="G377" s="95">
        <v>4</v>
      </c>
      <c r="H377" s="95">
        <v>4</v>
      </c>
      <c r="I377" s="95">
        <v>4</v>
      </c>
      <c r="J377" s="95">
        <v>50</v>
      </c>
      <c r="K377" s="95">
        <v>12.5</v>
      </c>
      <c r="L377" s="95" t="s">
        <v>83</v>
      </c>
    </row>
    <row r="378" spans="1:12" ht="15.75" customHeight="1">
      <c r="A378" s="63" t="s">
        <v>1621</v>
      </c>
      <c r="B378" s="124" t="s">
        <v>1622</v>
      </c>
      <c r="C378" s="95" t="s">
        <v>51</v>
      </c>
      <c r="D378" s="95" t="s">
        <v>1623</v>
      </c>
      <c r="E378" s="91" t="s">
        <v>1624</v>
      </c>
      <c r="F378" s="95" t="s">
        <v>790</v>
      </c>
      <c r="G378" s="95">
        <v>8</v>
      </c>
      <c r="H378" s="95">
        <v>7</v>
      </c>
      <c r="I378" s="95">
        <v>12</v>
      </c>
      <c r="J378" s="95">
        <v>50</v>
      </c>
      <c r="K378" s="95">
        <v>6.25</v>
      </c>
      <c r="L378" s="95" t="s">
        <v>83</v>
      </c>
    </row>
    <row r="379" spans="1:12" ht="15.75" customHeight="1">
      <c r="A379" s="63" t="s">
        <v>1621</v>
      </c>
      <c r="B379" s="124" t="s">
        <v>1622</v>
      </c>
      <c r="C379" s="95" t="s">
        <v>51</v>
      </c>
      <c r="D379" s="95" t="s">
        <v>1625</v>
      </c>
      <c r="E379" s="91" t="s">
        <v>1626</v>
      </c>
      <c r="F379" s="95" t="s">
        <v>790</v>
      </c>
      <c r="G379" s="95">
        <v>8</v>
      </c>
      <c r="H379" s="95">
        <v>7</v>
      </c>
      <c r="I379" s="95">
        <v>12</v>
      </c>
      <c r="J379" s="95">
        <v>50</v>
      </c>
      <c r="K379" s="95">
        <v>6.25</v>
      </c>
      <c r="L379" s="95" t="s">
        <v>83</v>
      </c>
    </row>
    <row r="380" spans="1:12" ht="15.75" customHeight="1">
      <c r="A380" s="63" t="s">
        <v>1621</v>
      </c>
      <c r="B380" s="124" t="s">
        <v>1622</v>
      </c>
      <c r="C380" s="95" t="s">
        <v>51</v>
      </c>
      <c r="D380" s="95" t="s">
        <v>1627</v>
      </c>
      <c r="E380" s="91" t="s">
        <v>1628</v>
      </c>
      <c r="F380" s="95" t="s">
        <v>790</v>
      </c>
      <c r="G380" s="95">
        <v>8</v>
      </c>
      <c r="H380" s="95">
        <v>7</v>
      </c>
      <c r="I380" s="95">
        <v>12</v>
      </c>
      <c r="J380" s="95">
        <v>50</v>
      </c>
      <c r="K380" s="95">
        <v>6.25</v>
      </c>
      <c r="L380" s="95" t="s">
        <v>83</v>
      </c>
    </row>
    <row r="381" spans="1:12" ht="15.75" customHeight="1">
      <c r="A381" s="63" t="s">
        <v>1621</v>
      </c>
      <c r="B381" s="124" t="s">
        <v>1622</v>
      </c>
      <c r="C381" s="95" t="s">
        <v>51</v>
      </c>
      <c r="D381" s="95" t="s">
        <v>1629</v>
      </c>
      <c r="E381" s="91" t="s">
        <v>1630</v>
      </c>
      <c r="F381" s="95" t="s">
        <v>790</v>
      </c>
      <c r="G381" s="95">
        <v>8</v>
      </c>
      <c r="H381" s="95">
        <v>7</v>
      </c>
      <c r="I381" s="95">
        <v>12</v>
      </c>
      <c r="J381" s="95">
        <v>50</v>
      </c>
      <c r="K381" s="95">
        <v>6.25</v>
      </c>
      <c r="L381" s="95" t="s">
        <v>83</v>
      </c>
    </row>
    <row r="382" spans="1:12" ht="15.75" customHeight="1">
      <c r="A382" s="63" t="s">
        <v>1621</v>
      </c>
      <c r="B382" s="124" t="s">
        <v>1622</v>
      </c>
      <c r="C382" s="95" t="s">
        <v>51</v>
      </c>
      <c r="D382" s="95" t="s">
        <v>1631</v>
      </c>
      <c r="E382" s="95" t="s">
        <v>1632</v>
      </c>
      <c r="F382" s="95" t="s">
        <v>790</v>
      </c>
      <c r="G382" s="95">
        <v>8</v>
      </c>
      <c r="H382" s="95">
        <v>7</v>
      </c>
      <c r="I382" s="95">
        <v>12</v>
      </c>
      <c r="J382" s="95">
        <v>50</v>
      </c>
      <c r="K382" s="95">
        <v>6.25</v>
      </c>
      <c r="L382" s="95" t="s">
        <v>83</v>
      </c>
    </row>
    <row r="383" spans="1:12" ht="15.75" customHeight="1">
      <c r="A383" s="63" t="s">
        <v>1621</v>
      </c>
      <c r="B383" s="124" t="s">
        <v>1622</v>
      </c>
      <c r="C383" s="95" t="s">
        <v>51</v>
      </c>
      <c r="D383" s="95" t="s">
        <v>1633</v>
      </c>
      <c r="E383" s="91" t="s">
        <v>1634</v>
      </c>
      <c r="F383" s="95" t="s">
        <v>339</v>
      </c>
      <c r="G383" s="95">
        <v>8</v>
      </c>
      <c r="H383" s="95">
        <v>7</v>
      </c>
      <c r="I383" s="95">
        <v>12</v>
      </c>
      <c r="J383" s="95">
        <v>50</v>
      </c>
      <c r="K383" s="95">
        <v>6.25</v>
      </c>
      <c r="L383" s="95" t="s">
        <v>83</v>
      </c>
    </row>
    <row r="384" spans="1:12" ht="15.75" customHeight="1">
      <c r="A384" s="63" t="s">
        <v>1635</v>
      </c>
      <c r="B384" s="124" t="s">
        <v>1636</v>
      </c>
      <c r="C384" s="95" t="s">
        <v>51</v>
      </c>
      <c r="D384" s="95" t="s">
        <v>1637</v>
      </c>
      <c r="E384" s="91" t="s">
        <v>1638</v>
      </c>
      <c r="F384" s="95" t="s">
        <v>790</v>
      </c>
      <c r="G384" s="95">
        <v>3</v>
      </c>
      <c r="H384" s="95">
        <v>3</v>
      </c>
      <c r="I384" s="95">
        <v>3</v>
      </c>
      <c r="J384" s="95">
        <v>50</v>
      </c>
      <c r="K384" s="95">
        <v>16.670000000000002</v>
      </c>
      <c r="L384" s="95" t="s">
        <v>83</v>
      </c>
    </row>
    <row r="385" spans="1:12" ht="15.75" customHeight="1">
      <c r="A385" s="63" t="s">
        <v>1635</v>
      </c>
      <c r="B385" s="124" t="s">
        <v>1636</v>
      </c>
      <c r="C385" s="95" t="s">
        <v>51</v>
      </c>
      <c r="D385" s="95" t="s">
        <v>1639</v>
      </c>
      <c r="E385" s="91" t="s">
        <v>1640</v>
      </c>
      <c r="F385" s="95" t="s">
        <v>790</v>
      </c>
      <c r="G385" s="95">
        <v>3</v>
      </c>
      <c r="H385" s="95">
        <v>3</v>
      </c>
      <c r="I385" s="95">
        <v>3</v>
      </c>
      <c r="J385" s="95">
        <v>50</v>
      </c>
      <c r="K385" s="95">
        <v>16.670000000000002</v>
      </c>
      <c r="L385" s="95" t="s">
        <v>83</v>
      </c>
    </row>
    <row r="386" spans="1:12" ht="15.75" customHeight="1">
      <c r="A386" s="63" t="s">
        <v>1635</v>
      </c>
      <c r="B386" s="124" t="s">
        <v>1636</v>
      </c>
      <c r="C386" s="95" t="s">
        <v>51</v>
      </c>
      <c r="D386" s="95" t="s">
        <v>1641</v>
      </c>
      <c r="E386" s="91" t="s">
        <v>1642</v>
      </c>
      <c r="F386" s="95" t="s">
        <v>790</v>
      </c>
      <c r="G386" s="95">
        <v>3</v>
      </c>
      <c r="H386" s="95">
        <v>3</v>
      </c>
      <c r="I386" s="95">
        <v>3</v>
      </c>
      <c r="J386" s="95">
        <v>50</v>
      </c>
      <c r="K386" s="95">
        <v>16.66</v>
      </c>
      <c r="L386" s="95" t="s">
        <v>83</v>
      </c>
    </row>
    <row r="387" spans="1:12" ht="15.75" customHeight="1">
      <c r="A387" s="63" t="s">
        <v>1609</v>
      </c>
      <c r="B387" s="124" t="s">
        <v>1610</v>
      </c>
      <c r="C387" s="95" t="s">
        <v>51</v>
      </c>
      <c r="D387" s="95" t="s">
        <v>1611</v>
      </c>
      <c r="E387" s="95" t="s">
        <v>1612</v>
      </c>
      <c r="F387" s="95" t="s">
        <v>790</v>
      </c>
      <c r="G387" s="95">
        <v>4</v>
      </c>
      <c r="H387" s="95">
        <v>4</v>
      </c>
      <c r="I387" s="95">
        <v>4</v>
      </c>
      <c r="J387" s="95">
        <v>50</v>
      </c>
      <c r="K387" s="95">
        <v>12.5</v>
      </c>
      <c r="L387" s="95" t="s">
        <v>83</v>
      </c>
    </row>
    <row r="388" spans="1:12" ht="15.75" customHeight="1">
      <c r="A388" s="63" t="s">
        <v>1609</v>
      </c>
      <c r="B388" s="124" t="s">
        <v>1610</v>
      </c>
      <c r="C388" s="95" t="s">
        <v>51</v>
      </c>
      <c r="D388" s="95" t="s">
        <v>1613</v>
      </c>
      <c r="E388" s="91" t="s">
        <v>1614</v>
      </c>
      <c r="F388" s="95" t="s">
        <v>339</v>
      </c>
      <c r="G388" s="95">
        <v>4</v>
      </c>
      <c r="H388" s="95">
        <v>4</v>
      </c>
      <c r="I388" s="95">
        <v>4</v>
      </c>
      <c r="J388" s="95">
        <v>50</v>
      </c>
      <c r="K388" s="95">
        <v>12.5</v>
      </c>
      <c r="L388" s="95" t="s">
        <v>83</v>
      </c>
    </row>
    <row r="389" spans="1:12" ht="15.75" customHeight="1">
      <c r="A389" s="63" t="s">
        <v>1643</v>
      </c>
      <c r="B389" s="124" t="s">
        <v>1644</v>
      </c>
      <c r="C389" s="95" t="s">
        <v>51</v>
      </c>
      <c r="D389" s="95" t="s">
        <v>1645</v>
      </c>
      <c r="E389" s="91" t="s">
        <v>1646</v>
      </c>
      <c r="F389" s="95" t="s">
        <v>790</v>
      </c>
      <c r="G389" s="95">
        <v>3</v>
      </c>
      <c r="H389" s="95">
        <v>3</v>
      </c>
      <c r="I389" s="95">
        <v>3</v>
      </c>
      <c r="J389" s="95">
        <v>50</v>
      </c>
      <c r="K389" s="95">
        <v>16.66</v>
      </c>
      <c r="L389" s="95" t="s">
        <v>83</v>
      </c>
    </row>
    <row r="390" spans="1:12" ht="15.75" customHeight="1">
      <c r="A390" s="63" t="s">
        <v>1647</v>
      </c>
      <c r="B390" s="124" t="s">
        <v>1648</v>
      </c>
      <c r="C390" s="95" t="s">
        <v>51</v>
      </c>
      <c r="D390" s="95" t="s">
        <v>1649</v>
      </c>
      <c r="E390" s="91" t="s">
        <v>1650</v>
      </c>
      <c r="F390" s="95" t="s">
        <v>790</v>
      </c>
      <c r="G390" s="95">
        <v>9</v>
      </c>
      <c r="H390" s="95">
        <v>7</v>
      </c>
      <c r="I390" s="95">
        <v>13</v>
      </c>
      <c r="J390" s="95">
        <v>50</v>
      </c>
      <c r="K390" s="95">
        <v>5.56</v>
      </c>
      <c r="L390" s="95" t="s">
        <v>83</v>
      </c>
    </row>
    <row r="391" spans="1:12" ht="15.75" customHeight="1">
      <c r="A391" s="63" t="s">
        <v>1651</v>
      </c>
      <c r="B391" s="124" t="s">
        <v>1652</v>
      </c>
      <c r="C391" s="95" t="s">
        <v>51</v>
      </c>
      <c r="D391" s="95" t="s">
        <v>1653</v>
      </c>
      <c r="E391" s="95" t="s">
        <v>1654</v>
      </c>
      <c r="F391" s="95" t="s">
        <v>790</v>
      </c>
      <c r="G391" s="95">
        <v>4</v>
      </c>
      <c r="H391" s="95">
        <v>4</v>
      </c>
      <c r="I391" s="95">
        <v>4</v>
      </c>
      <c r="J391" s="95">
        <v>50</v>
      </c>
      <c r="K391" s="95">
        <v>12.5</v>
      </c>
      <c r="L391" s="95" t="s">
        <v>83</v>
      </c>
    </row>
    <row r="392" spans="1:12" ht="15.75" customHeight="1">
      <c r="A392" s="63" t="s">
        <v>1655</v>
      </c>
      <c r="B392" s="124" t="s">
        <v>1656</v>
      </c>
      <c r="C392" s="95" t="s">
        <v>51</v>
      </c>
      <c r="D392" s="95" t="s">
        <v>1657</v>
      </c>
      <c r="E392" s="91" t="s">
        <v>1658</v>
      </c>
      <c r="F392" s="95" t="s">
        <v>790</v>
      </c>
      <c r="G392" s="95">
        <v>4</v>
      </c>
      <c r="H392" s="95">
        <v>4</v>
      </c>
      <c r="I392" s="95">
        <v>5</v>
      </c>
      <c r="J392" s="95">
        <v>50</v>
      </c>
      <c r="K392" s="95">
        <v>12.5</v>
      </c>
      <c r="L392" s="95" t="s">
        <v>83</v>
      </c>
    </row>
    <row r="393" spans="1:12" ht="15.75" customHeight="1">
      <c r="A393" s="63" t="s">
        <v>1659</v>
      </c>
      <c r="B393" s="124" t="s">
        <v>1660</v>
      </c>
      <c r="C393" s="95" t="s">
        <v>51</v>
      </c>
      <c r="D393" s="95" t="s">
        <v>1661</v>
      </c>
      <c r="E393" s="91" t="s">
        <v>1662</v>
      </c>
      <c r="F393" s="91" t="s">
        <v>1663</v>
      </c>
      <c r="G393" s="95">
        <v>4</v>
      </c>
      <c r="H393" s="95">
        <v>2</v>
      </c>
      <c r="I393" s="95">
        <v>4</v>
      </c>
      <c r="J393" s="95">
        <v>50</v>
      </c>
      <c r="K393" s="95">
        <v>12.5</v>
      </c>
      <c r="L393" s="95" t="s">
        <v>1664</v>
      </c>
    </row>
    <row r="394" spans="1:12" ht="15.75" customHeight="1">
      <c r="A394" s="63" t="s">
        <v>1665</v>
      </c>
      <c r="B394" s="124" t="s">
        <v>1666</v>
      </c>
      <c r="C394" s="95" t="s">
        <v>51</v>
      </c>
      <c r="D394" s="95" t="s">
        <v>1667</v>
      </c>
      <c r="E394" s="91" t="s">
        <v>1668</v>
      </c>
      <c r="F394" s="91" t="s">
        <v>1669</v>
      </c>
      <c r="G394" s="95">
        <v>4</v>
      </c>
      <c r="H394" s="95">
        <v>3</v>
      </c>
      <c r="I394" s="95">
        <v>4</v>
      </c>
      <c r="J394" s="95">
        <v>50</v>
      </c>
      <c r="K394" s="95">
        <v>12.5</v>
      </c>
      <c r="L394" s="95" t="s">
        <v>1664</v>
      </c>
    </row>
    <row r="395" spans="1:12" ht="15.75" customHeight="1">
      <c r="A395" s="63" t="s">
        <v>1670</v>
      </c>
      <c r="B395" s="124" t="s">
        <v>1671</v>
      </c>
      <c r="C395" s="95" t="s">
        <v>51</v>
      </c>
      <c r="D395" s="95" t="s">
        <v>1672</v>
      </c>
      <c r="E395" s="91" t="s">
        <v>1673</v>
      </c>
      <c r="F395" s="95" t="s">
        <v>1674</v>
      </c>
      <c r="G395" s="95">
        <v>2</v>
      </c>
      <c r="H395" s="95">
        <v>2</v>
      </c>
      <c r="I395" s="95">
        <v>2</v>
      </c>
      <c r="J395" s="95">
        <v>50</v>
      </c>
      <c r="K395" s="95">
        <v>25</v>
      </c>
      <c r="L395" s="95" t="s">
        <v>1675</v>
      </c>
    </row>
    <row r="396" spans="1:12" ht="15.75" customHeight="1">
      <c r="A396" s="63" t="s">
        <v>1676</v>
      </c>
      <c r="B396" s="124" t="s">
        <v>1677</v>
      </c>
      <c r="C396" s="95" t="s">
        <v>89</v>
      </c>
      <c r="D396" s="95" t="s">
        <v>1678</v>
      </c>
      <c r="E396" s="91" t="s">
        <v>1679</v>
      </c>
      <c r="F396" s="95" t="s">
        <v>1112</v>
      </c>
      <c r="G396" s="95">
        <v>5</v>
      </c>
      <c r="H396" s="95">
        <v>1</v>
      </c>
      <c r="I396" s="95">
        <v>5</v>
      </c>
      <c r="J396" s="95" t="s">
        <v>1680</v>
      </c>
      <c r="K396" s="95">
        <v>10</v>
      </c>
      <c r="L396" s="95" t="s">
        <v>96</v>
      </c>
    </row>
    <row r="397" spans="1:12" ht="15.75" customHeight="1">
      <c r="A397" s="63" t="s">
        <v>1676</v>
      </c>
      <c r="B397" s="124" t="s">
        <v>1681</v>
      </c>
      <c r="C397" s="95" t="s">
        <v>89</v>
      </c>
      <c r="D397" s="95" t="s">
        <v>1678</v>
      </c>
      <c r="E397" s="91" t="s">
        <v>1679</v>
      </c>
      <c r="F397" s="95" t="s">
        <v>1112</v>
      </c>
      <c r="G397" s="95">
        <v>5</v>
      </c>
      <c r="H397" s="95">
        <v>1</v>
      </c>
      <c r="I397" s="95">
        <v>5</v>
      </c>
      <c r="J397" s="95" t="s">
        <v>1680</v>
      </c>
      <c r="K397" s="95">
        <v>10</v>
      </c>
      <c r="L397" s="95" t="s">
        <v>96</v>
      </c>
    </row>
    <row r="398" spans="1:12" ht="15.75" customHeight="1">
      <c r="A398" s="63" t="s">
        <v>1682</v>
      </c>
      <c r="B398" s="124" t="s">
        <v>1683</v>
      </c>
      <c r="C398" s="95" t="s">
        <v>89</v>
      </c>
      <c r="D398" s="95" t="s">
        <v>1684</v>
      </c>
      <c r="E398" s="91" t="s">
        <v>1685</v>
      </c>
      <c r="F398" s="95" t="s">
        <v>1112</v>
      </c>
      <c r="G398" s="95">
        <v>2</v>
      </c>
      <c r="H398" s="95">
        <v>2</v>
      </c>
      <c r="I398" s="95">
        <v>2</v>
      </c>
      <c r="J398" s="95" t="s">
        <v>1686</v>
      </c>
      <c r="K398" s="95">
        <v>25</v>
      </c>
      <c r="L398" s="95" t="s">
        <v>96</v>
      </c>
    </row>
    <row r="399" spans="1:12" ht="15.75" customHeight="1">
      <c r="A399" s="63" t="s">
        <v>1687</v>
      </c>
      <c r="B399" s="124" t="s">
        <v>1688</v>
      </c>
      <c r="C399" s="95" t="s">
        <v>89</v>
      </c>
      <c r="D399" s="95" t="s">
        <v>1689</v>
      </c>
      <c r="E399" s="91" t="s">
        <v>1690</v>
      </c>
      <c r="F399" s="95" t="s">
        <v>339</v>
      </c>
      <c r="G399" s="95">
        <v>2</v>
      </c>
      <c r="H399" s="95">
        <v>2</v>
      </c>
      <c r="I399" s="95">
        <v>2</v>
      </c>
      <c r="J399" s="95" t="s">
        <v>1686</v>
      </c>
      <c r="K399" s="95">
        <v>25</v>
      </c>
      <c r="L399" s="95" t="s">
        <v>96</v>
      </c>
    </row>
    <row r="400" spans="1:12" ht="15.75" customHeight="1">
      <c r="A400" s="63" t="s">
        <v>1676</v>
      </c>
      <c r="B400" s="124" t="s">
        <v>1677</v>
      </c>
      <c r="C400" s="95" t="s">
        <v>89</v>
      </c>
      <c r="D400" s="95" t="s">
        <v>1678</v>
      </c>
      <c r="E400" s="91" t="s">
        <v>1679</v>
      </c>
      <c r="F400" s="95" t="s">
        <v>1112</v>
      </c>
      <c r="G400" s="95">
        <v>5</v>
      </c>
      <c r="H400" s="95">
        <v>1</v>
      </c>
      <c r="I400" s="95">
        <v>5</v>
      </c>
      <c r="J400" s="95" t="s">
        <v>1680</v>
      </c>
      <c r="K400" s="95">
        <v>10</v>
      </c>
      <c r="L400" s="95" t="s">
        <v>98</v>
      </c>
    </row>
    <row r="401" spans="1:12" ht="15.75" customHeight="1">
      <c r="A401" s="63" t="s">
        <v>1676</v>
      </c>
      <c r="B401" s="124" t="s">
        <v>1681</v>
      </c>
      <c r="C401" s="95" t="s">
        <v>89</v>
      </c>
      <c r="D401" s="95" t="s">
        <v>1678</v>
      </c>
      <c r="E401" s="91" t="s">
        <v>1679</v>
      </c>
      <c r="F401" s="95" t="s">
        <v>1112</v>
      </c>
      <c r="G401" s="95">
        <v>5</v>
      </c>
      <c r="H401" s="95">
        <v>1</v>
      </c>
      <c r="I401" s="95">
        <v>5</v>
      </c>
      <c r="J401" s="95" t="s">
        <v>1680</v>
      </c>
      <c r="K401" s="95">
        <v>10</v>
      </c>
      <c r="L401" s="95" t="s">
        <v>98</v>
      </c>
    </row>
    <row r="402" spans="1:12" ht="15.75" customHeight="1">
      <c r="A402" s="63" t="s">
        <v>1691</v>
      </c>
      <c r="B402" s="124" t="s">
        <v>1692</v>
      </c>
      <c r="C402" s="95" t="s">
        <v>89</v>
      </c>
      <c r="D402" s="95" t="s">
        <v>1693</v>
      </c>
      <c r="E402" s="91" t="s">
        <v>1694</v>
      </c>
      <c r="F402" s="95" t="s">
        <v>1112</v>
      </c>
      <c r="G402" s="95">
        <v>2</v>
      </c>
      <c r="H402" s="95">
        <v>1</v>
      </c>
      <c r="I402" s="95">
        <v>2</v>
      </c>
      <c r="J402" s="95" t="s">
        <v>1686</v>
      </c>
      <c r="K402" s="95">
        <v>25</v>
      </c>
      <c r="L402" s="95" t="s">
        <v>98</v>
      </c>
    </row>
    <row r="403" spans="1:12" ht="15.75" customHeight="1">
      <c r="A403" s="63" t="s">
        <v>1682</v>
      </c>
      <c r="B403" s="124" t="s">
        <v>1683</v>
      </c>
      <c r="C403" s="95" t="s">
        <v>89</v>
      </c>
      <c r="D403" s="95" t="s">
        <v>1684</v>
      </c>
      <c r="E403" s="91" t="s">
        <v>1685</v>
      </c>
      <c r="F403" s="95" t="s">
        <v>1112</v>
      </c>
      <c r="G403" s="95">
        <v>2</v>
      </c>
      <c r="H403" s="95">
        <v>2</v>
      </c>
      <c r="I403" s="95">
        <v>2</v>
      </c>
      <c r="J403" s="95" t="s">
        <v>1686</v>
      </c>
      <c r="K403" s="95">
        <v>25</v>
      </c>
      <c r="L403" s="95" t="s">
        <v>98</v>
      </c>
    </row>
    <row r="404" spans="1:12" ht="15.75" customHeight="1">
      <c r="A404" s="63" t="s">
        <v>1691</v>
      </c>
      <c r="B404" s="124" t="s">
        <v>1695</v>
      </c>
      <c r="C404" s="95" t="s">
        <v>89</v>
      </c>
      <c r="D404" s="95" t="s">
        <v>1696</v>
      </c>
      <c r="E404" s="91" t="s">
        <v>1697</v>
      </c>
      <c r="F404" s="95" t="s">
        <v>1112</v>
      </c>
      <c r="G404" s="95">
        <v>2</v>
      </c>
      <c r="H404" s="95">
        <v>1</v>
      </c>
      <c r="I404" s="95">
        <v>2</v>
      </c>
      <c r="J404" s="95" t="s">
        <v>1686</v>
      </c>
      <c r="K404" s="95">
        <v>25</v>
      </c>
      <c r="L404" s="95" t="s">
        <v>98</v>
      </c>
    </row>
    <row r="405" spans="1:12" ht="15.75" customHeight="1">
      <c r="A405" s="63" t="s">
        <v>1687</v>
      </c>
      <c r="B405" s="124" t="s">
        <v>1688</v>
      </c>
      <c r="C405" s="95" t="s">
        <v>89</v>
      </c>
      <c r="D405" s="95" t="s">
        <v>1689</v>
      </c>
      <c r="E405" s="91" t="s">
        <v>1690</v>
      </c>
      <c r="F405" s="95" t="s">
        <v>339</v>
      </c>
      <c r="G405" s="95">
        <v>2</v>
      </c>
      <c r="H405" s="95">
        <v>2</v>
      </c>
      <c r="I405" s="95">
        <v>2</v>
      </c>
      <c r="J405" s="95" t="s">
        <v>1686</v>
      </c>
      <c r="K405" s="95">
        <v>25</v>
      </c>
      <c r="L405" s="95" t="s">
        <v>98</v>
      </c>
    </row>
    <row r="406" spans="1:12" ht="15.75" customHeight="1">
      <c r="A406" s="63" t="s">
        <v>1698</v>
      </c>
      <c r="B406" s="124" t="s">
        <v>1699</v>
      </c>
      <c r="C406" s="95" t="s">
        <v>89</v>
      </c>
      <c r="D406" s="95" t="s">
        <v>1700</v>
      </c>
      <c r="E406" s="91" t="s">
        <v>1701</v>
      </c>
      <c r="F406" s="95" t="s">
        <v>1112</v>
      </c>
      <c r="G406" s="95">
        <v>5</v>
      </c>
      <c r="H406" s="95">
        <v>1</v>
      </c>
      <c r="I406" s="95">
        <v>5</v>
      </c>
      <c r="J406" s="95" t="s">
        <v>1680</v>
      </c>
      <c r="K406" s="95">
        <v>10</v>
      </c>
      <c r="L406" s="95" t="s">
        <v>98</v>
      </c>
    </row>
    <row r="407" spans="1:12" ht="15.75" customHeight="1">
      <c r="A407" s="63" t="s">
        <v>1702</v>
      </c>
      <c r="B407" s="124" t="s">
        <v>1703</v>
      </c>
      <c r="C407" s="95" t="s">
        <v>89</v>
      </c>
      <c r="D407" s="95" t="s">
        <v>1704</v>
      </c>
      <c r="E407" s="91" t="s">
        <v>1705</v>
      </c>
      <c r="F407" s="95" t="s">
        <v>1112</v>
      </c>
      <c r="G407" s="95">
        <v>4</v>
      </c>
      <c r="H407" s="95">
        <v>1</v>
      </c>
      <c r="I407" s="95">
        <v>4</v>
      </c>
      <c r="J407" s="95" t="s">
        <v>1706</v>
      </c>
      <c r="K407" s="95">
        <v>12.5</v>
      </c>
      <c r="L407" s="95" t="s">
        <v>98</v>
      </c>
    </row>
    <row r="408" spans="1:12" ht="15.75" customHeight="1">
      <c r="A408" s="63" t="s">
        <v>1707</v>
      </c>
      <c r="B408" s="124" t="s">
        <v>1708</v>
      </c>
      <c r="C408" s="95" t="s">
        <v>89</v>
      </c>
      <c r="D408" s="95" t="s">
        <v>1709</v>
      </c>
      <c r="E408" s="91" t="s">
        <v>1710</v>
      </c>
      <c r="F408" s="95" t="s">
        <v>790</v>
      </c>
      <c r="G408" s="95">
        <v>3</v>
      </c>
      <c r="H408" s="95">
        <v>3</v>
      </c>
      <c r="I408" s="95">
        <v>5</v>
      </c>
      <c r="J408" s="95">
        <v>50</v>
      </c>
      <c r="K408" s="95">
        <v>16.670000000000002</v>
      </c>
      <c r="L408" s="95" t="s">
        <v>105</v>
      </c>
    </row>
    <row r="409" spans="1:12" ht="15.75" customHeight="1">
      <c r="A409" s="63" t="s">
        <v>1711</v>
      </c>
      <c r="B409" s="124" t="s">
        <v>1708</v>
      </c>
      <c r="C409" s="95" t="s">
        <v>89</v>
      </c>
      <c r="D409" s="95" t="s">
        <v>1712</v>
      </c>
      <c r="E409" s="91" t="s">
        <v>1713</v>
      </c>
      <c r="F409" s="95" t="s">
        <v>790</v>
      </c>
      <c r="G409" s="95">
        <v>3</v>
      </c>
      <c r="H409" s="95">
        <v>3</v>
      </c>
      <c r="I409" s="95">
        <v>5</v>
      </c>
      <c r="J409" s="95">
        <v>50</v>
      </c>
      <c r="K409" s="95">
        <v>16.670000000000002</v>
      </c>
      <c r="L409" s="95" t="s">
        <v>105</v>
      </c>
    </row>
    <row r="410" spans="1:12" ht="15.75" customHeight="1">
      <c r="A410" s="63" t="s">
        <v>1714</v>
      </c>
      <c r="B410" s="124" t="s">
        <v>1715</v>
      </c>
      <c r="C410" s="95" t="s">
        <v>89</v>
      </c>
      <c r="D410" s="95" t="s">
        <v>1716</v>
      </c>
      <c r="E410" s="91" t="s">
        <v>1717</v>
      </c>
      <c r="F410" s="95" t="s">
        <v>1107</v>
      </c>
      <c r="G410" s="95">
        <v>2</v>
      </c>
      <c r="H410" s="95">
        <v>2</v>
      </c>
      <c r="I410" s="95">
        <v>5</v>
      </c>
      <c r="J410" s="95">
        <v>50</v>
      </c>
      <c r="K410" s="95">
        <v>25</v>
      </c>
      <c r="L410" s="95" t="s">
        <v>105</v>
      </c>
    </row>
    <row r="411" spans="1:12" ht="15.75" customHeight="1">
      <c r="A411" s="63" t="s">
        <v>1714</v>
      </c>
      <c r="B411" s="124" t="s">
        <v>1715</v>
      </c>
      <c r="C411" s="95" t="s">
        <v>89</v>
      </c>
      <c r="D411" s="95" t="s">
        <v>1718</v>
      </c>
      <c r="E411" s="91" t="s">
        <v>1719</v>
      </c>
      <c r="F411" s="95" t="s">
        <v>790</v>
      </c>
      <c r="G411" s="95">
        <v>2</v>
      </c>
      <c r="H411" s="95">
        <v>2</v>
      </c>
      <c r="I411" s="95">
        <v>5</v>
      </c>
      <c r="J411" s="95">
        <v>50</v>
      </c>
      <c r="K411" s="95">
        <v>25</v>
      </c>
      <c r="L411" s="95" t="s">
        <v>105</v>
      </c>
    </row>
    <row r="412" spans="1:12" ht="15.75" customHeight="1">
      <c r="A412" s="63" t="s">
        <v>1714</v>
      </c>
      <c r="B412" s="124" t="s">
        <v>1715</v>
      </c>
      <c r="C412" s="95" t="s">
        <v>89</v>
      </c>
      <c r="D412" s="95" t="s">
        <v>1720</v>
      </c>
      <c r="E412" s="91" t="s">
        <v>1721</v>
      </c>
      <c r="F412" s="95" t="s">
        <v>790</v>
      </c>
      <c r="G412" s="95">
        <v>2</v>
      </c>
      <c r="H412" s="95">
        <v>2</v>
      </c>
      <c r="I412" s="95">
        <v>5</v>
      </c>
      <c r="J412" s="95">
        <v>50</v>
      </c>
      <c r="K412" s="95">
        <v>25</v>
      </c>
      <c r="L412" s="95" t="s">
        <v>105</v>
      </c>
    </row>
    <row r="413" spans="1:12" ht="15.75" customHeight="1">
      <c r="A413" s="63" t="s">
        <v>1714</v>
      </c>
      <c r="B413" s="124" t="s">
        <v>1715</v>
      </c>
      <c r="C413" s="95" t="s">
        <v>89</v>
      </c>
      <c r="D413" s="95" t="s">
        <v>1722</v>
      </c>
      <c r="E413" s="91" t="s">
        <v>1723</v>
      </c>
      <c r="F413" s="95" t="s">
        <v>790</v>
      </c>
      <c r="G413" s="95">
        <v>2</v>
      </c>
      <c r="H413" s="95">
        <v>2</v>
      </c>
      <c r="I413" s="95">
        <v>5</v>
      </c>
      <c r="J413" s="95">
        <v>50</v>
      </c>
      <c r="K413" s="95">
        <v>25</v>
      </c>
      <c r="L413" s="95" t="s">
        <v>105</v>
      </c>
    </row>
    <row r="414" spans="1:12" ht="15.75" customHeight="1">
      <c r="A414" s="63" t="s">
        <v>1714</v>
      </c>
      <c r="B414" s="124" t="s">
        <v>1715</v>
      </c>
      <c r="C414" s="95" t="s">
        <v>89</v>
      </c>
      <c r="D414" s="95" t="s">
        <v>1724</v>
      </c>
      <c r="E414" s="91" t="s">
        <v>1725</v>
      </c>
      <c r="F414" s="95" t="s">
        <v>790</v>
      </c>
      <c r="G414" s="95">
        <v>2</v>
      </c>
      <c r="H414" s="95">
        <v>2</v>
      </c>
      <c r="I414" s="95">
        <v>6</v>
      </c>
      <c r="J414" s="95">
        <v>50</v>
      </c>
      <c r="K414" s="95">
        <v>25</v>
      </c>
      <c r="L414" s="95" t="s">
        <v>105</v>
      </c>
    </row>
    <row r="415" spans="1:12" ht="15.75" customHeight="1">
      <c r="A415" s="63" t="s">
        <v>1726</v>
      </c>
      <c r="B415" s="124" t="s">
        <v>1727</v>
      </c>
      <c r="C415" s="95" t="s">
        <v>89</v>
      </c>
      <c r="D415" s="95" t="s">
        <v>1728</v>
      </c>
      <c r="E415" s="91" t="s">
        <v>1729</v>
      </c>
      <c r="F415" s="95" t="s">
        <v>790</v>
      </c>
      <c r="G415" s="95">
        <v>4</v>
      </c>
      <c r="H415" s="95">
        <v>4</v>
      </c>
      <c r="I415" s="95">
        <v>4</v>
      </c>
      <c r="J415" s="95">
        <v>50</v>
      </c>
      <c r="K415" s="95">
        <v>12.5</v>
      </c>
      <c r="L415" s="95" t="s">
        <v>105</v>
      </c>
    </row>
    <row r="416" spans="1:12" ht="15.75" customHeight="1">
      <c r="A416" s="63" t="s">
        <v>1730</v>
      </c>
      <c r="B416" s="124" t="s">
        <v>1731</v>
      </c>
      <c r="C416" s="95" t="s">
        <v>89</v>
      </c>
      <c r="D416" s="95" t="s">
        <v>1732</v>
      </c>
      <c r="E416" s="91" t="s">
        <v>1733</v>
      </c>
      <c r="F416" s="95" t="s">
        <v>790</v>
      </c>
      <c r="G416" s="95">
        <v>3</v>
      </c>
      <c r="H416" s="95">
        <v>3</v>
      </c>
      <c r="I416" s="95">
        <v>5</v>
      </c>
      <c r="J416" s="95">
        <v>50</v>
      </c>
      <c r="K416" s="95">
        <v>16.670000000000002</v>
      </c>
      <c r="L416" s="95" t="s">
        <v>105</v>
      </c>
    </row>
    <row r="417" spans="1:12" ht="15.75" customHeight="1">
      <c r="A417" s="63" t="s">
        <v>1730</v>
      </c>
      <c r="B417" s="124" t="s">
        <v>1731</v>
      </c>
      <c r="C417" s="95" t="s">
        <v>89</v>
      </c>
      <c r="D417" s="95" t="s">
        <v>1734</v>
      </c>
      <c r="E417" s="91" t="s">
        <v>1735</v>
      </c>
      <c r="F417" s="95" t="s">
        <v>790</v>
      </c>
      <c r="G417" s="95">
        <v>3</v>
      </c>
      <c r="H417" s="95">
        <v>3</v>
      </c>
      <c r="I417" s="95">
        <v>5</v>
      </c>
      <c r="J417" s="95">
        <v>50</v>
      </c>
      <c r="K417" s="95">
        <v>16.670000000000002</v>
      </c>
      <c r="L417" s="95" t="s">
        <v>105</v>
      </c>
    </row>
    <row r="418" spans="1:12" ht="15.75" customHeight="1">
      <c r="A418" s="63" t="s">
        <v>1736</v>
      </c>
      <c r="B418" s="124" t="s">
        <v>1737</v>
      </c>
      <c r="C418" s="95" t="s">
        <v>89</v>
      </c>
      <c r="D418" s="95" t="s">
        <v>1738</v>
      </c>
      <c r="E418" s="91" t="s">
        <v>1739</v>
      </c>
      <c r="F418" s="95" t="s">
        <v>790</v>
      </c>
      <c r="G418" s="95">
        <v>5</v>
      </c>
      <c r="H418" s="95">
        <v>5</v>
      </c>
      <c r="I418" s="95">
        <v>5</v>
      </c>
      <c r="J418" s="95">
        <v>50</v>
      </c>
      <c r="K418" s="95">
        <v>10</v>
      </c>
      <c r="L418" s="95" t="s">
        <v>105</v>
      </c>
    </row>
    <row r="419" spans="1:12" ht="15.75" customHeight="1">
      <c r="A419" s="63" t="s">
        <v>1740</v>
      </c>
      <c r="B419" s="124" t="s">
        <v>1741</v>
      </c>
      <c r="C419" s="95" t="s">
        <v>89</v>
      </c>
      <c r="D419" s="95" t="s">
        <v>1742</v>
      </c>
      <c r="E419" s="91" t="s">
        <v>1743</v>
      </c>
      <c r="F419" s="95" t="s">
        <v>790</v>
      </c>
      <c r="G419" s="95">
        <v>6</v>
      </c>
      <c r="H419" s="95">
        <v>6</v>
      </c>
      <c r="I419" s="95">
        <v>6</v>
      </c>
      <c r="J419" s="95">
        <v>50</v>
      </c>
      <c r="K419" s="95">
        <v>8.33</v>
      </c>
      <c r="L419" s="95" t="s">
        <v>105</v>
      </c>
    </row>
    <row r="420" spans="1:12" ht="15.75" customHeight="1">
      <c r="A420" s="63" t="s">
        <v>1740</v>
      </c>
      <c r="B420" s="124" t="s">
        <v>1741</v>
      </c>
      <c r="C420" s="95" t="s">
        <v>89</v>
      </c>
      <c r="D420" s="95" t="s">
        <v>1744</v>
      </c>
      <c r="E420" s="91" t="s">
        <v>1745</v>
      </c>
      <c r="F420" s="95" t="s">
        <v>790</v>
      </c>
      <c r="G420" s="95">
        <v>6</v>
      </c>
      <c r="H420" s="95">
        <v>6</v>
      </c>
      <c r="I420" s="95">
        <v>6</v>
      </c>
      <c r="J420" s="95">
        <v>50</v>
      </c>
      <c r="K420" s="95">
        <v>8.33</v>
      </c>
      <c r="L420" s="95" t="s">
        <v>105</v>
      </c>
    </row>
    <row r="421" spans="1:12" ht="15.75" customHeight="1">
      <c r="A421" s="63" t="s">
        <v>1746</v>
      </c>
      <c r="B421" s="124" t="s">
        <v>1747</v>
      </c>
      <c r="C421" s="95" t="s">
        <v>89</v>
      </c>
      <c r="D421" s="95" t="s">
        <v>1748</v>
      </c>
      <c r="E421" s="91" t="s">
        <v>1749</v>
      </c>
      <c r="F421" s="95" t="s">
        <v>790</v>
      </c>
      <c r="G421" s="95">
        <v>3</v>
      </c>
      <c r="H421" s="95">
        <v>3</v>
      </c>
      <c r="I421" s="95">
        <v>5</v>
      </c>
      <c r="J421" s="95">
        <v>50</v>
      </c>
      <c r="K421" s="95">
        <v>16.670000000000002</v>
      </c>
      <c r="L421" s="95" t="s">
        <v>105</v>
      </c>
    </row>
    <row r="422" spans="1:12" ht="15.75" customHeight="1">
      <c r="A422" s="63" t="s">
        <v>1746</v>
      </c>
      <c r="B422" s="124" t="s">
        <v>1747</v>
      </c>
      <c r="C422" s="95" t="s">
        <v>89</v>
      </c>
      <c r="D422" s="95" t="s">
        <v>1750</v>
      </c>
      <c r="E422" s="91" t="s">
        <v>1751</v>
      </c>
      <c r="F422" s="95" t="s">
        <v>790</v>
      </c>
      <c r="G422" s="95">
        <v>3</v>
      </c>
      <c r="H422" s="95">
        <v>3</v>
      </c>
      <c r="I422" s="95">
        <v>5</v>
      </c>
      <c r="J422" s="95">
        <v>50</v>
      </c>
      <c r="K422" s="95">
        <v>16.670000000000002</v>
      </c>
      <c r="L422" s="95" t="s">
        <v>105</v>
      </c>
    </row>
    <row r="423" spans="1:12" ht="15.75" customHeight="1">
      <c r="A423" s="63" t="s">
        <v>1746</v>
      </c>
      <c r="B423" s="124" t="s">
        <v>1747</v>
      </c>
      <c r="C423" s="95" t="s">
        <v>89</v>
      </c>
      <c r="D423" s="95" t="s">
        <v>1752</v>
      </c>
      <c r="E423" s="91" t="s">
        <v>1753</v>
      </c>
      <c r="F423" s="95" t="s">
        <v>790</v>
      </c>
      <c r="G423" s="95">
        <v>3</v>
      </c>
      <c r="H423" s="95">
        <v>3</v>
      </c>
      <c r="I423" s="95">
        <v>5</v>
      </c>
      <c r="J423" s="95">
        <v>50</v>
      </c>
      <c r="K423" s="95">
        <v>16.670000000000002</v>
      </c>
      <c r="L423" s="95" t="s">
        <v>105</v>
      </c>
    </row>
    <row r="424" spans="1:12" ht="15.75" customHeight="1">
      <c r="A424" s="63" t="s">
        <v>1754</v>
      </c>
      <c r="B424" s="124" t="s">
        <v>1747</v>
      </c>
      <c r="C424" s="95" t="s">
        <v>89</v>
      </c>
      <c r="D424" s="95" t="s">
        <v>1755</v>
      </c>
      <c r="E424" s="91" t="s">
        <v>1756</v>
      </c>
      <c r="F424" s="95" t="s">
        <v>790</v>
      </c>
      <c r="G424" s="95">
        <v>3</v>
      </c>
      <c r="H424" s="95">
        <v>3</v>
      </c>
      <c r="I424" s="95">
        <v>3</v>
      </c>
      <c r="J424" s="95">
        <v>50</v>
      </c>
      <c r="K424" s="95">
        <v>16.670000000000002</v>
      </c>
      <c r="L424" s="95" t="s">
        <v>105</v>
      </c>
    </row>
    <row r="425" spans="1:12" ht="15.75" customHeight="1">
      <c r="A425" s="63" t="s">
        <v>1754</v>
      </c>
      <c r="B425" s="124" t="s">
        <v>1747</v>
      </c>
      <c r="C425" s="95" t="s">
        <v>89</v>
      </c>
      <c r="D425" s="95" t="s">
        <v>1757</v>
      </c>
      <c r="E425" s="91" t="s">
        <v>1758</v>
      </c>
      <c r="F425" s="95" t="s">
        <v>790</v>
      </c>
      <c r="G425" s="95">
        <v>3</v>
      </c>
      <c r="H425" s="95">
        <v>3</v>
      </c>
      <c r="I425" s="95">
        <v>3</v>
      </c>
      <c r="J425" s="95">
        <v>50</v>
      </c>
      <c r="K425" s="95">
        <v>16.670000000000002</v>
      </c>
      <c r="L425" s="95" t="s">
        <v>105</v>
      </c>
    </row>
    <row r="426" spans="1:12" ht="15.75" customHeight="1">
      <c r="A426" s="63" t="s">
        <v>1754</v>
      </c>
      <c r="B426" s="124" t="s">
        <v>1747</v>
      </c>
      <c r="C426" s="95" t="s">
        <v>89</v>
      </c>
      <c r="D426" s="95" t="s">
        <v>1759</v>
      </c>
      <c r="E426" s="91" t="s">
        <v>1760</v>
      </c>
      <c r="F426" s="95" t="s">
        <v>790</v>
      </c>
      <c r="G426" s="95">
        <v>3</v>
      </c>
      <c r="H426" s="95">
        <v>3</v>
      </c>
      <c r="I426" s="95">
        <v>3</v>
      </c>
      <c r="J426" s="95">
        <v>50</v>
      </c>
      <c r="K426" s="95">
        <v>16.670000000000002</v>
      </c>
      <c r="L426" s="95" t="s">
        <v>105</v>
      </c>
    </row>
    <row r="427" spans="1:12" ht="15.75" customHeight="1">
      <c r="A427" s="63" t="s">
        <v>1754</v>
      </c>
      <c r="B427" s="124" t="s">
        <v>1747</v>
      </c>
      <c r="C427" s="95" t="s">
        <v>89</v>
      </c>
      <c r="D427" s="95" t="s">
        <v>1761</v>
      </c>
      <c r="E427" s="91" t="s">
        <v>1762</v>
      </c>
      <c r="F427" s="95" t="s">
        <v>790</v>
      </c>
      <c r="G427" s="95">
        <v>3</v>
      </c>
      <c r="H427" s="95">
        <v>3</v>
      </c>
      <c r="I427" s="95">
        <v>3</v>
      </c>
      <c r="J427" s="95">
        <v>50</v>
      </c>
      <c r="K427" s="95">
        <v>16.670000000000002</v>
      </c>
      <c r="L427" s="95" t="s">
        <v>105</v>
      </c>
    </row>
    <row r="428" spans="1:12" ht="15.75" customHeight="1">
      <c r="A428" s="63" t="s">
        <v>1763</v>
      </c>
      <c r="B428" s="124" t="s">
        <v>1764</v>
      </c>
      <c r="C428" s="95" t="s">
        <v>89</v>
      </c>
      <c r="D428" s="95" t="s">
        <v>1765</v>
      </c>
      <c r="E428" s="91" t="s">
        <v>1766</v>
      </c>
      <c r="F428" s="95" t="s">
        <v>790</v>
      </c>
      <c r="G428" s="95">
        <v>4</v>
      </c>
      <c r="H428" s="95">
        <v>4</v>
      </c>
      <c r="I428" s="95">
        <v>6</v>
      </c>
      <c r="J428" s="95">
        <v>50</v>
      </c>
      <c r="K428" s="95">
        <v>12.5</v>
      </c>
      <c r="L428" s="95" t="s">
        <v>105</v>
      </c>
    </row>
    <row r="429" spans="1:12" ht="15.75" customHeight="1">
      <c r="A429" s="63" t="s">
        <v>1763</v>
      </c>
      <c r="B429" s="124" t="s">
        <v>1764</v>
      </c>
      <c r="C429" s="95" t="s">
        <v>89</v>
      </c>
      <c r="D429" s="95" t="s">
        <v>1767</v>
      </c>
      <c r="E429" s="91" t="s">
        <v>1768</v>
      </c>
      <c r="F429" s="95" t="s">
        <v>790</v>
      </c>
      <c r="G429" s="95">
        <v>4</v>
      </c>
      <c r="H429" s="95">
        <v>4</v>
      </c>
      <c r="I429" s="95">
        <v>6</v>
      </c>
      <c r="J429" s="95">
        <v>50</v>
      </c>
      <c r="K429" s="95">
        <v>12.5</v>
      </c>
      <c r="L429" s="95" t="s">
        <v>105</v>
      </c>
    </row>
    <row r="430" spans="1:12" ht="15.75" customHeight="1">
      <c r="A430" s="63" t="s">
        <v>1763</v>
      </c>
      <c r="B430" s="124" t="s">
        <v>1764</v>
      </c>
      <c r="C430" s="95" t="s">
        <v>89</v>
      </c>
      <c r="D430" s="95" t="s">
        <v>1769</v>
      </c>
      <c r="E430" s="91" t="s">
        <v>1770</v>
      </c>
      <c r="F430" s="95" t="s">
        <v>790</v>
      </c>
      <c r="G430" s="95">
        <v>4</v>
      </c>
      <c r="H430" s="95">
        <v>4</v>
      </c>
      <c r="I430" s="95">
        <v>6</v>
      </c>
      <c r="J430" s="95">
        <v>50</v>
      </c>
      <c r="K430" s="95">
        <v>12.5</v>
      </c>
      <c r="L430" s="95" t="s">
        <v>105</v>
      </c>
    </row>
    <row r="431" spans="1:12" ht="15.75" customHeight="1">
      <c r="A431" s="63" t="s">
        <v>1771</v>
      </c>
      <c r="B431" s="124" t="s">
        <v>1772</v>
      </c>
      <c r="C431" s="95" t="s">
        <v>89</v>
      </c>
      <c r="D431" s="95" t="s">
        <v>1773</v>
      </c>
      <c r="E431" s="91" t="s">
        <v>1774</v>
      </c>
      <c r="F431" s="95" t="s">
        <v>790</v>
      </c>
      <c r="G431" s="95">
        <v>2</v>
      </c>
      <c r="H431" s="95">
        <v>2</v>
      </c>
      <c r="I431" s="95">
        <v>6</v>
      </c>
      <c r="J431" s="95">
        <v>50</v>
      </c>
      <c r="K431" s="95">
        <v>25</v>
      </c>
      <c r="L431" s="95" t="s">
        <v>105</v>
      </c>
    </row>
    <row r="432" spans="1:12" ht="15.75" customHeight="1">
      <c r="A432" s="63" t="s">
        <v>1775</v>
      </c>
      <c r="B432" s="124" t="s">
        <v>1776</v>
      </c>
      <c r="C432" s="95" t="s">
        <v>89</v>
      </c>
      <c r="D432" s="95" t="s">
        <v>1777</v>
      </c>
      <c r="E432" s="91" t="s">
        <v>1778</v>
      </c>
      <c r="F432" s="95" t="s">
        <v>790</v>
      </c>
      <c r="G432" s="95">
        <v>3</v>
      </c>
      <c r="H432" s="95">
        <v>3</v>
      </c>
      <c r="I432" s="95">
        <v>3</v>
      </c>
      <c r="J432" s="95">
        <v>50</v>
      </c>
      <c r="K432" s="95">
        <v>16.670000000000002</v>
      </c>
      <c r="L432" s="95" t="s">
        <v>105</v>
      </c>
    </row>
    <row r="433" spans="1:12" ht="15.75" customHeight="1">
      <c r="A433" s="63" t="s">
        <v>1779</v>
      </c>
      <c r="B433" s="124" t="s">
        <v>1780</v>
      </c>
      <c r="C433" s="95" t="s">
        <v>89</v>
      </c>
      <c r="D433" s="95" t="s">
        <v>1781</v>
      </c>
      <c r="E433" s="91" t="s">
        <v>1782</v>
      </c>
      <c r="F433" s="95" t="s">
        <v>790</v>
      </c>
      <c r="G433" s="95">
        <v>2</v>
      </c>
      <c r="H433" s="95">
        <v>2</v>
      </c>
      <c r="I433" s="95">
        <v>6</v>
      </c>
      <c r="J433" s="95">
        <v>50</v>
      </c>
      <c r="K433" s="95">
        <v>25</v>
      </c>
      <c r="L433" s="95" t="s">
        <v>105</v>
      </c>
    </row>
    <row r="434" spans="1:12" ht="15.75" customHeight="1">
      <c r="A434" s="63" t="s">
        <v>1779</v>
      </c>
      <c r="B434" s="124" t="s">
        <v>1780</v>
      </c>
      <c r="C434" s="95" t="s">
        <v>89</v>
      </c>
      <c r="D434" s="95" t="s">
        <v>1783</v>
      </c>
      <c r="E434" s="91" t="s">
        <v>1784</v>
      </c>
      <c r="F434" s="95" t="s">
        <v>790</v>
      </c>
      <c r="G434" s="95">
        <v>2</v>
      </c>
      <c r="H434" s="95">
        <v>2</v>
      </c>
      <c r="I434" s="95">
        <v>6</v>
      </c>
      <c r="J434" s="95">
        <v>50</v>
      </c>
      <c r="K434" s="95">
        <v>25</v>
      </c>
      <c r="L434" s="95" t="s">
        <v>105</v>
      </c>
    </row>
    <row r="435" spans="1:12" ht="15.75" customHeight="1">
      <c r="A435" s="63" t="s">
        <v>1785</v>
      </c>
      <c r="B435" s="124" t="s">
        <v>1786</v>
      </c>
      <c r="C435" s="95" t="s">
        <v>89</v>
      </c>
      <c r="D435" s="95" t="s">
        <v>1787</v>
      </c>
      <c r="E435" s="91" t="s">
        <v>1788</v>
      </c>
      <c r="F435" s="95" t="s">
        <v>790</v>
      </c>
      <c r="G435" s="95">
        <v>8</v>
      </c>
      <c r="H435" s="95">
        <v>2</v>
      </c>
      <c r="I435" s="95">
        <v>8</v>
      </c>
      <c r="J435" s="95">
        <v>50</v>
      </c>
      <c r="K435" s="95">
        <v>6.25</v>
      </c>
      <c r="L435" s="95" t="s">
        <v>105</v>
      </c>
    </row>
    <row r="436" spans="1:12" ht="15.75" customHeight="1">
      <c r="A436" s="63" t="s">
        <v>1785</v>
      </c>
      <c r="B436" s="124" t="s">
        <v>1786</v>
      </c>
      <c r="C436" s="95" t="s">
        <v>89</v>
      </c>
      <c r="D436" s="95" t="s">
        <v>1789</v>
      </c>
      <c r="E436" s="91" t="s">
        <v>1790</v>
      </c>
      <c r="F436" s="95" t="s">
        <v>790</v>
      </c>
      <c r="G436" s="95">
        <v>8</v>
      </c>
      <c r="H436" s="95">
        <v>2</v>
      </c>
      <c r="I436" s="95">
        <v>8</v>
      </c>
      <c r="J436" s="95">
        <v>50</v>
      </c>
      <c r="K436" s="95">
        <v>6.25</v>
      </c>
      <c r="L436" s="95" t="s">
        <v>105</v>
      </c>
    </row>
    <row r="437" spans="1:12" ht="15.75" customHeight="1">
      <c r="A437" s="63" t="s">
        <v>1791</v>
      </c>
      <c r="B437" s="124" t="s">
        <v>1792</v>
      </c>
      <c r="C437" s="95" t="s">
        <v>89</v>
      </c>
      <c r="D437" s="95" t="s">
        <v>1793</v>
      </c>
      <c r="E437" s="91" t="s">
        <v>1794</v>
      </c>
      <c r="F437" s="95" t="s">
        <v>790</v>
      </c>
      <c r="G437" s="95">
        <v>2</v>
      </c>
      <c r="H437" s="95">
        <v>2</v>
      </c>
      <c r="I437" s="95">
        <v>5</v>
      </c>
      <c r="J437" s="95">
        <v>50</v>
      </c>
      <c r="K437" s="95">
        <v>25</v>
      </c>
      <c r="L437" s="95" t="s">
        <v>105</v>
      </c>
    </row>
    <row r="438" spans="1:12" ht="15.75" customHeight="1">
      <c r="A438" s="63" t="s">
        <v>1791</v>
      </c>
      <c r="B438" s="124" t="s">
        <v>1792</v>
      </c>
      <c r="C438" s="95" t="s">
        <v>89</v>
      </c>
      <c r="D438" s="95" t="s">
        <v>1795</v>
      </c>
      <c r="E438" s="91" t="s">
        <v>1796</v>
      </c>
      <c r="F438" s="95" t="s">
        <v>790</v>
      </c>
      <c r="G438" s="95">
        <v>2</v>
      </c>
      <c r="H438" s="95">
        <v>2</v>
      </c>
      <c r="I438" s="95">
        <v>5</v>
      </c>
      <c r="J438" s="95">
        <v>50</v>
      </c>
      <c r="K438" s="95">
        <v>25</v>
      </c>
      <c r="L438" s="95" t="s">
        <v>105</v>
      </c>
    </row>
    <row r="439" spans="1:12" ht="15.75" customHeight="1">
      <c r="A439" s="63" t="s">
        <v>1791</v>
      </c>
      <c r="B439" s="124" t="s">
        <v>1792</v>
      </c>
      <c r="C439" s="95" t="s">
        <v>89</v>
      </c>
      <c r="D439" s="95" t="s">
        <v>1797</v>
      </c>
      <c r="E439" s="91" t="s">
        <v>1798</v>
      </c>
      <c r="F439" s="95" t="s">
        <v>790</v>
      </c>
      <c r="G439" s="95">
        <v>2</v>
      </c>
      <c r="H439" s="95">
        <v>2</v>
      </c>
      <c r="I439" s="95">
        <v>5</v>
      </c>
      <c r="J439" s="95">
        <v>50</v>
      </c>
      <c r="K439" s="95">
        <v>25</v>
      </c>
      <c r="L439" s="95" t="s">
        <v>105</v>
      </c>
    </row>
    <row r="440" spans="1:12" ht="15.75" customHeight="1">
      <c r="A440" s="63" t="s">
        <v>1791</v>
      </c>
      <c r="B440" s="124" t="s">
        <v>1792</v>
      </c>
      <c r="C440" s="95" t="s">
        <v>89</v>
      </c>
      <c r="D440" s="95" t="s">
        <v>1799</v>
      </c>
      <c r="E440" s="91" t="s">
        <v>1800</v>
      </c>
      <c r="F440" s="95" t="s">
        <v>790</v>
      </c>
      <c r="G440" s="95">
        <v>2</v>
      </c>
      <c r="H440" s="95">
        <v>2</v>
      </c>
      <c r="I440" s="95">
        <v>5</v>
      </c>
      <c r="J440" s="95">
        <v>50</v>
      </c>
      <c r="K440" s="95">
        <v>25</v>
      </c>
      <c r="L440" s="95" t="s">
        <v>105</v>
      </c>
    </row>
    <row r="441" spans="1:12" ht="15.75" customHeight="1">
      <c r="A441" s="63" t="s">
        <v>1785</v>
      </c>
      <c r="B441" s="124" t="s">
        <v>1786</v>
      </c>
      <c r="C441" s="95" t="s">
        <v>89</v>
      </c>
      <c r="D441" s="95" t="s">
        <v>1801</v>
      </c>
      <c r="E441" s="91" t="s">
        <v>1802</v>
      </c>
      <c r="F441" s="95" t="s">
        <v>790</v>
      </c>
      <c r="G441" s="95">
        <v>9</v>
      </c>
      <c r="H441" s="95">
        <v>2</v>
      </c>
      <c r="I441" s="95">
        <v>9</v>
      </c>
      <c r="J441" s="95">
        <v>50</v>
      </c>
      <c r="K441" s="95">
        <v>5.55</v>
      </c>
      <c r="L441" s="95" t="s">
        <v>105</v>
      </c>
    </row>
    <row r="442" spans="1:12" ht="15.75" customHeight="1">
      <c r="A442" s="63" t="s">
        <v>1803</v>
      </c>
      <c r="B442" s="124" t="s">
        <v>1804</v>
      </c>
      <c r="C442" s="95" t="s">
        <v>89</v>
      </c>
      <c r="D442" s="95" t="s">
        <v>1805</v>
      </c>
      <c r="E442" s="91" t="s">
        <v>1774</v>
      </c>
      <c r="F442" s="95" t="s">
        <v>790</v>
      </c>
      <c r="G442" s="95">
        <v>3</v>
      </c>
      <c r="H442" s="95">
        <v>3</v>
      </c>
      <c r="I442" s="95">
        <v>3</v>
      </c>
      <c r="J442" s="95">
        <v>50</v>
      </c>
      <c r="K442" s="95">
        <v>16.670000000000002</v>
      </c>
      <c r="L442" s="95" t="s">
        <v>105</v>
      </c>
    </row>
    <row r="443" spans="1:12" ht="15.75" customHeight="1">
      <c r="A443" s="63" t="s">
        <v>1806</v>
      </c>
      <c r="B443" s="124" t="s">
        <v>1807</v>
      </c>
      <c r="C443" s="95" t="s">
        <v>89</v>
      </c>
      <c r="D443" s="95" t="s">
        <v>1808</v>
      </c>
      <c r="E443" s="91" t="s">
        <v>1809</v>
      </c>
      <c r="F443" s="95" t="s">
        <v>790</v>
      </c>
      <c r="G443" s="95">
        <v>3</v>
      </c>
      <c r="H443" s="95">
        <v>3</v>
      </c>
      <c r="I443" s="95">
        <v>3</v>
      </c>
      <c r="J443" s="95">
        <v>50</v>
      </c>
      <c r="K443" s="95">
        <v>16.670000000000002</v>
      </c>
      <c r="L443" s="95" t="s">
        <v>105</v>
      </c>
    </row>
    <row r="444" spans="1:12" ht="15.75" customHeight="1">
      <c r="A444" s="63" t="s">
        <v>581</v>
      </c>
      <c r="B444" s="126" t="s">
        <v>1810</v>
      </c>
      <c r="C444" s="95" t="s">
        <v>89</v>
      </c>
      <c r="D444" s="95" t="s">
        <v>1811</v>
      </c>
      <c r="E444" s="95" t="s">
        <v>1812</v>
      </c>
      <c r="F444" s="95" t="s">
        <v>790</v>
      </c>
      <c r="G444" s="95">
        <v>1</v>
      </c>
      <c r="H444" s="95">
        <v>1</v>
      </c>
      <c r="I444" s="95">
        <v>6</v>
      </c>
      <c r="J444" s="95">
        <v>50</v>
      </c>
      <c r="K444" s="95">
        <v>50</v>
      </c>
      <c r="L444" s="95" t="s">
        <v>1813</v>
      </c>
    </row>
    <row r="445" spans="1:12" ht="15.75" customHeight="1">
      <c r="A445" s="63" t="s">
        <v>581</v>
      </c>
      <c r="B445" s="126" t="s">
        <v>1810</v>
      </c>
      <c r="C445" s="95" t="s">
        <v>89</v>
      </c>
      <c r="D445" s="95" t="s">
        <v>1814</v>
      </c>
      <c r="E445" s="91" t="s">
        <v>1815</v>
      </c>
      <c r="F445" s="95" t="s">
        <v>790</v>
      </c>
      <c r="G445" s="95">
        <v>1</v>
      </c>
      <c r="H445" s="95">
        <v>1</v>
      </c>
      <c r="I445" s="95">
        <v>6</v>
      </c>
      <c r="J445" s="95">
        <v>50</v>
      </c>
      <c r="K445" s="95">
        <v>50</v>
      </c>
      <c r="L445" s="95" t="s">
        <v>1813</v>
      </c>
    </row>
    <row r="446" spans="1:12" ht="15.75" customHeight="1">
      <c r="A446" s="63" t="s">
        <v>1707</v>
      </c>
      <c r="B446" s="124" t="s">
        <v>1708</v>
      </c>
      <c r="C446" s="95" t="s">
        <v>89</v>
      </c>
      <c r="D446" s="95" t="s">
        <v>1709</v>
      </c>
      <c r="E446" s="91" t="s">
        <v>1710</v>
      </c>
      <c r="F446" s="95" t="s">
        <v>790</v>
      </c>
      <c r="G446" s="95">
        <v>3</v>
      </c>
      <c r="H446" s="95">
        <v>3</v>
      </c>
      <c r="I446" s="95">
        <v>5</v>
      </c>
      <c r="J446" s="95">
        <v>50</v>
      </c>
      <c r="K446" s="95">
        <v>16.670000000000002</v>
      </c>
      <c r="L446" s="95" t="s">
        <v>1813</v>
      </c>
    </row>
    <row r="447" spans="1:12" ht="15.75" customHeight="1">
      <c r="A447" s="63" t="s">
        <v>1711</v>
      </c>
      <c r="B447" s="124" t="s">
        <v>1708</v>
      </c>
      <c r="C447" s="95" t="s">
        <v>89</v>
      </c>
      <c r="D447" s="95" t="s">
        <v>1712</v>
      </c>
      <c r="E447" s="91" t="s">
        <v>1713</v>
      </c>
      <c r="F447" s="95" t="s">
        <v>790</v>
      </c>
      <c r="G447" s="95">
        <v>3</v>
      </c>
      <c r="H447" s="95">
        <v>3</v>
      </c>
      <c r="I447" s="95">
        <v>5</v>
      </c>
      <c r="J447" s="95">
        <v>50</v>
      </c>
      <c r="K447" s="95">
        <v>16.670000000000002</v>
      </c>
      <c r="L447" s="95" t="s">
        <v>1813</v>
      </c>
    </row>
    <row r="448" spans="1:12" ht="15.75" customHeight="1">
      <c r="A448" s="63" t="s">
        <v>1714</v>
      </c>
      <c r="B448" s="124" t="s">
        <v>1715</v>
      </c>
      <c r="C448" s="95" t="s">
        <v>89</v>
      </c>
      <c r="D448" s="95" t="s">
        <v>1816</v>
      </c>
      <c r="E448" s="95" t="s">
        <v>1817</v>
      </c>
      <c r="F448" s="95" t="s">
        <v>790</v>
      </c>
      <c r="G448" s="95">
        <v>2</v>
      </c>
      <c r="H448" s="95">
        <v>2</v>
      </c>
      <c r="I448" s="95">
        <v>5</v>
      </c>
      <c r="J448" s="95">
        <v>50</v>
      </c>
      <c r="K448" s="95">
        <v>25</v>
      </c>
      <c r="L448" s="95" t="s">
        <v>1813</v>
      </c>
    </row>
    <row r="449" spans="1:12" ht="15.75" customHeight="1">
      <c r="A449" s="63" t="s">
        <v>1714</v>
      </c>
      <c r="B449" s="124" t="s">
        <v>1715</v>
      </c>
      <c r="C449" s="95" t="s">
        <v>89</v>
      </c>
      <c r="D449" s="95" t="s">
        <v>1716</v>
      </c>
      <c r="E449" s="91" t="s">
        <v>1717</v>
      </c>
      <c r="F449" s="95" t="s">
        <v>1107</v>
      </c>
      <c r="G449" s="95">
        <v>2</v>
      </c>
      <c r="H449" s="95">
        <v>2</v>
      </c>
      <c r="I449" s="95">
        <v>5</v>
      </c>
      <c r="J449" s="95">
        <v>50</v>
      </c>
      <c r="K449" s="95">
        <v>25</v>
      </c>
      <c r="L449" s="95" t="s">
        <v>1813</v>
      </c>
    </row>
    <row r="450" spans="1:12" ht="15.75" customHeight="1">
      <c r="A450" s="63" t="s">
        <v>1714</v>
      </c>
      <c r="B450" s="124" t="s">
        <v>1715</v>
      </c>
      <c r="C450" s="95" t="s">
        <v>89</v>
      </c>
      <c r="D450" s="95" t="s">
        <v>1718</v>
      </c>
      <c r="E450" s="91" t="s">
        <v>1719</v>
      </c>
      <c r="F450" s="95" t="s">
        <v>790</v>
      </c>
      <c r="G450" s="95">
        <v>2</v>
      </c>
      <c r="H450" s="95">
        <v>2</v>
      </c>
      <c r="I450" s="95">
        <v>5</v>
      </c>
      <c r="J450" s="95">
        <v>50</v>
      </c>
      <c r="K450" s="95">
        <v>25</v>
      </c>
      <c r="L450" s="95" t="s">
        <v>1813</v>
      </c>
    </row>
    <row r="451" spans="1:12" ht="15.75" customHeight="1">
      <c r="A451" s="63" t="s">
        <v>1714</v>
      </c>
      <c r="B451" s="124" t="s">
        <v>1715</v>
      </c>
      <c r="C451" s="95" t="s">
        <v>89</v>
      </c>
      <c r="D451" s="95" t="s">
        <v>1720</v>
      </c>
      <c r="E451" s="91" t="s">
        <v>1721</v>
      </c>
      <c r="F451" s="95" t="s">
        <v>790</v>
      </c>
      <c r="G451" s="95">
        <v>2</v>
      </c>
      <c r="H451" s="95">
        <v>2</v>
      </c>
      <c r="I451" s="95">
        <v>5</v>
      </c>
      <c r="J451" s="95">
        <v>50</v>
      </c>
      <c r="K451" s="95">
        <v>25</v>
      </c>
      <c r="L451" s="95" t="s">
        <v>1813</v>
      </c>
    </row>
    <row r="452" spans="1:12" ht="15.75" customHeight="1">
      <c r="A452" s="63" t="s">
        <v>1714</v>
      </c>
      <c r="B452" s="124" t="s">
        <v>1715</v>
      </c>
      <c r="C452" s="95" t="s">
        <v>89</v>
      </c>
      <c r="D452" s="95" t="s">
        <v>1722</v>
      </c>
      <c r="E452" s="91" t="s">
        <v>1723</v>
      </c>
      <c r="F452" s="95" t="s">
        <v>790</v>
      </c>
      <c r="G452" s="95">
        <v>2</v>
      </c>
      <c r="H452" s="95">
        <v>2</v>
      </c>
      <c r="I452" s="95">
        <v>5</v>
      </c>
      <c r="J452" s="95">
        <v>50</v>
      </c>
      <c r="K452" s="95">
        <v>25</v>
      </c>
      <c r="L452" s="95" t="s">
        <v>1813</v>
      </c>
    </row>
    <row r="453" spans="1:12" ht="15.75" customHeight="1">
      <c r="A453" s="63" t="s">
        <v>1714</v>
      </c>
      <c r="B453" s="124" t="s">
        <v>1715</v>
      </c>
      <c r="C453" s="95" t="s">
        <v>89</v>
      </c>
      <c r="D453" s="95" t="s">
        <v>1724</v>
      </c>
      <c r="E453" s="91" t="s">
        <v>1725</v>
      </c>
      <c r="F453" s="95" t="s">
        <v>790</v>
      </c>
      <c r="G453" s="95">
        <v>2</v>
      </c>
      <c r="H453" s="95">
        <v>2</v>
      </c>
      <c r="I453" s="95">
        <v>6</v>
      </c>
      <c r="J453" s="95">
        <v>50</v>
      </c>
      <c r="K453" s="95">
        <v>25</v>
      </c>
      <c r="L453" s="95" t="s">
        <v>1813</v>
      </c>
    </row>
    <row r="454" spans="1:12" ht="15.75" customHeight="1">
      <c r="A454" s="63" t="s">
        <v>1726</v>
      </c>
      <c r="B454" s="124" t="s">
        <v>1727</v>
      </c>
      <c r="C454" s="95" t="s">
        <v>89</v>
      </c>
      <c r="D454" s="95" t="s">
        <v>1728</v>
      </c>
      <c r="E454" s="91" t="s">
        <v>1729</v>
      </c>
      <c r="F454" s="95" t="s">
        <v>790</v>
      </c>
      <c r="G454" s="95">
        <v>4</v>
      </c>
      <c r="H454" s="95">
        <v>4</v>
      </c>
      <c r="I454" s="95">
        <v>4</v>
      </c>
      <c r="J454" s="95">
        <v>50</v>
      </c>
      <c r="K454" s="95">
        <v>12.5</v>
      </c>
      <c r="L454" s="95" t="s">
        <v>1813</v>
      </c>
    </row>
    <row r="455" spans="1:12" ht="15.75" customHeight="1">
      <c r="A455" s="63" t="s">
        <v>1730</v>
      </c>
      <c r="B455" s="124" t="s">
        <v>1731</v>
      </c>
      <c r="C455" s="95" t="s">
        <v>89</v>
      </c>
      <c r="D455" s="95" t="s">
        <v>1732</v>
      </c>
      <c r="E455" s="91" t="s">
        <v>1733</v>
      </c>
      <c r="F455" s="95" t="s">
        <v>790</v>
      </c>
      <c r="G455" s="95">
        <v>3</v>
      </c>
      <c r="H455" s="95">
        <v>3</v>
      </c>
      <c r="I455" s="95">
        <v>5</v>
      </c>
      <c r="J455" s="95">
        <v>50</v>
      </c>
      <c r="K455" s="95">
        <v>16.670000000000002</v>
      </c>
      <c r="L455" s="95" t="s">
        <v>1813</v>
      </c>
    </row>
    <row r="456" spans="1:12" ht="15.75" customHeight="1">
      <c r="A456" s="63" t="s">
        <v>1730</v>
      </c>
      <c r="B456" s="124" t="s">
        <v>1731</v>
      </c>
      <c r="C456" s="95" t="s">
        <v>89</v>
      </c>
      <c r="D456" s="95" t="s">
        <v>1734</v>
      </c>
      <c r="E456" s="91" t="s">
        <v>1735</v>
      </c>
      <c r="F456" s="95" t="s">
        <v>790</v>
      </c>
      <c r="G456" s="95">
        <v>3</v>
      </c>
      <c r="H456" s="95">
        <v>3</v>
      </c>
      <c r="I456" s="95">
        <v>5</v>
      </c>
      <c r="J456" s="95">
        <v>50</v>
      </c>
      <c r="K456" s="95">
        <v>16.670000000000002</v>
      </c>
      <c r="L456" s="95" t="s">
        <v>1813</v>
      </c>
    </row>
    <row r="457" spans="1:12" ht="15.75" customHeight="1">
      <c r="A457" s="63" t="s">
        <v>1736</v>
      </c>
      <c r="B457" s="124" t="s">
        <v>1737</v>
      </c>
      <c r="C457" s="95" t="s">
        <v>89</v>
      </c>
      <c r="D457" s="95" t="s">
        <v>1738</v>
      </c>
      <c r="E457" s="91" t="s">
        <v>1739</v>
      </c>
      <c r="F457" s="95" t="s">
        <v>790</v>
      </c>
      <c r="G457" s="95">
        <v>5</v>
      </c>
      <c r="H457" s="95">
        <v>5</v>
      </c>
      <c r="I457" s="95">
        <v>5</v>
      </c>
      <c r="J457" s="95">
        <v>50</v>
      </c>
      <c r="K457" s="95">
        <v>10</v>
      </c>
      <c r="L457" s="95" t="s">
        <v>1813</v>
      </c>
    </row>
    <row r="458" spans="1:12" ht="15.75" customHeight="1">
      <c r="A458" s="63" t="s">
        <v>1740</v>
      </c>
      <c r="B458" s="124" t="s">
        <v>1741</v>
      </c>
      <c r="C458" s="95" t="s">
        <v>89</v>
      </c>
      <c r="D458" s="95" t="s">
        <v>1742</v>
      </c>
      <c r="E458" s="91" t="s">
        <v>1743</v>
      </c>
      <c r="F458" s="95" t="s">
        <v>790</v>
      </c>
      <c r="G458" s="95">
        <v>6</v>
      </c>
      <c r="H458" s="95">
        <v>6</v>
      </c>
      <c r="I458" s="95">
        <v>6</v>
      </c>
      <c r="J458" s="95">
        <v>50</v>
      </c>
      <c r="K458" s="95">
        <v>8.33</v>
      </c>
      <c r="L458" s="95" t="s">
        <v>1813</v>
      </c>
    </row>
    <row r="459" spans="1:12" ht="15.75" customHeight="1">
      <c r="A459" s="63" t="s">
        <v>1740</v>
      </c>
      <c r="B459" s="124" t="s">
        <v>1741</v>
      </c>
      <c r="C459" s="95" t="s">
        <v>89</v>
      </c>
      <c r="D459" s="95" t="s">
        <v>1744</v>
      </c>
      <c r="E459" s="91" t="s">
        <v>1745</v>
      </c>
      <c r="F459" s="95" t="s">
        <v>790</v>
      </c>
      <c r="G459" s="95">
        <v>6</v>
      </c>
      <c r="H459" s="95">
        <v>6</v>
      </c>
      <c r="I459" s="95">
        <v>6</v>
      </c>
      <c r="J459" s="95">
        <v>50</v>
      </c>
      <c r="K459" s="95">
        <v>8.33</v>
      </c>
      <c r="L459" s="95" t="s">
        <v>1813</v>
      </c>
    </row>
    <row r="460" spans="1:12" ht="15.75" customHeight="1">
      <c r="A460" s="63" t="s">
        <v>1746</v>
      </c>
      <c r="B460" s="124" t="s">
        <v>1747</v>
      </c>
      <c r="C460" s="95" t="s">
        <v>89</v>
      </c>
      <c r="D460" s="95" t="s">
        <v>1748</v>
      </c>
      <c r="E460" s="91" t="s">
        <v>1749</v>
      </c>
      <c r="F460" s="95" t="s">
        <v>790</v>
      </c>
      <c r="G460" s="95">
        <v>3</v>
      </c>
      <c r="H460" s="95">
        <v>3</v>
      </c>
      <c r="I460" s="95">
        <v>5</v>
      </c>
      <c r="J460" s="95">
        <v>50</v>
      </c>
      <c r="K460" s="95">
        <v>16.670000000000002</v>
      </c>
      <c r="L460" s="95" t="s">
        <v>1813</v>
      </c>
    </row>
    <row r="461" spans="1:12" ht="15.75" customHeight="1">
      <c r="A461" s="63" t="s">
        <v>1746</v>
      </c>
      <c r="B461" s="124" t="s">
        <v>1747</v>
      </c>
      <c r="C461" s="95" t="s">
        <v>89</v>
      </c>
      <c r="D461" s="95" t="s">
        <v>1750</v>
      </c>
      <c r="E461" s="91" t="s">
        <v>1751</v>
      </c>
      <c r="F461" s="95" t="s">
        <v>790</v>
      </c>
      <c r="G461" s="95">
        <v>3</v>
      </c>
      <c r="H461" s="95">
        <v>3</v>
      </c>
      <c r="I461" s="95">
        <v>5</v>
      </c>
      <c r="J461" s="95">
        <v>50</v>
      </c>
      <c r="K461" s="95">
        <v>16.670000000000002</v>
      </c>
      <c r="L461" s="95" t="s">
        <v>1813</v>
      </c>
    </row>
    <row r="462" spans="1:12" ht="15.75" customHeight="1">
      <c r="A462" s="63" t="s">
        <v>1746</v>
      </c>
      <c r="B462" s="124" t="s">
        <v>1747</v>
      </c>
      <c r="C462" s="95" t="s">
        <v>89</v>
      </c>
      <c r="D462" s="95" t="s">
        <v>1752</v>
      </c>
      <c r="E462" s="91" t="s">
        <v>1753</v>
      </c>
      <c r="F462" s="95" t="s">
        <v>790</v>
      </c>
      <c r="G462" s="95">
        <v>3</v>
      </c>
      <c r="H462" s="95">
        <v>3</v>
      </c>
      <c r="I462" s="95">
        <v>5</v>
      </c>
      <c r="J462" s="95">
        <v>50</v>
      </c>
      <c r="K462" s="95">
        <v>16.670000000000002</v>
      </c>
      <c r="L462" s="95" t="s">
        <v>1813</v>
      </c>
    </row>
    <row r="463" spans="1:12" ht="15.75" customHeight="1">
      <c r="A463" s="63" t="s">
        <v>1754</v>
      </c>
      <c r="B463" s="124" t="s">
        <v>1747</v>
      </c>
      <c r="C463" s="95" t="s">
        <v>89</v>
      </c>
      <c r="D463" s="95" t="s">
        <v>1755</v>
      </c>
      <c r="E463" s="91" t="s">
        <v>1756</v>
      </c>
      <c r="F463" s="95" t="s">
        <v>790</v>
      </c>
      <c r="G463" s="95">
        <v>3</v>
      </c>
      <c r="H463" s="95">
        <v>3</v>
      </c>
      <c r="I463" s="95">
        <v>3</v>
      </c>
      <c r="J463" s="95">
        <v>50</v>
      </c>
      <c r="K463" s="95">
        <v>16.670000000000002</v>
      </c>
      <c r="L463" s="95" t="s">
        <v>1813</v>
      </c>
    </row>
    <row r="464" spans="1:12" ht="15.75" customHeight="1">
      <c r="A464" s="63" t="s">
        <v>1754</v>
      </c>
      <c r="B464" s="124" t="s">
        <v>1747</v>
      </c>
      <c r="C464" s="95" t="s">
        <v>89</v>
      </c>
      <c r="D464" s="95" t="s">
        <v>1757</v>
      </c>
      <c r="E464" s="91" t="s">
        <v>1758</v>
      </c>
      <c r="F464" s="95" t="s">
        <v>790</v>
      </c>
      <c r="G464" s="95">
        <v>3</v>
      </c>
      <c r="H464" s="95">
        <v>3</v>
      </c>
      <c r="I464" s="95">
        <v>3</v>
      </c>
      <c r="J464" s="95">
        <v>50</v>
      </c>
      <c r="K464" s="95">
        <v>16.670000000000002</v>
      </c>
      <c r="L464" s="95" t="s">
        <v>1813</v>
      </c>
    </row>
    <row r="465" spans="1:12" ht="15.75" customHeight="1">
      <c r="A465" s="63" t="s">
        <v>1754</v>
      </c>
      <c r="B465" s="124" t="s">
        <v>1747</v>
      </c>
      <c r="C465" s="95" t="s">
        <v>89</v>
      </c>
      <c r="D465" s="95" t="s">
        <v>1759</v>
      </c>
      <c r="E465" s="91" t="s">
        <v>1760</v>
      </c>
      <c r="F465" s="95" t="s">
        <v>790</v>
      </c>
      <c r="G465" s="95">
        <v>3</v>
      </c>
      <c r="H465" s="95">
        <v>3</v>
      </c>
      <c r="I465" s="95">
        <v>3</v>
      </c>
      <c r="J465" s="95">
        <v>50</v>
      </c>
      <c r="K465" s="95">
        <v>16.670000000000002</v>
      </c>
      <c r="L465" s="95" t="s">
        <v>1813</v>
      </c>
    </row>
    <row r="466" spans="1:12" ht="15.75" customHeight="1">
      <c r="A466" s="63" t="s">
        <v>1754</v>
      </c>
      <c r="B466" s="124" t="s">
        <v>1747</v>
      </c>
      <c r="C466" s="95" t="s">
        <v>89</v>
      </c>
      <c r="D466" s="95" t="s">
        <v>1761</v>
      </c>
      <c r="E466" s="91" t="s">
        <v>1762</v>
      </c>
      <c r="F466" s="95" t="s">
        <v>790</v>
      </c>
      <c r="G466" s="95">
        <v>3</v>
      </c>
      <c r="H466" s="95">
        <v>3</v>
      </c>
      <c r="I466" s="95">
        <v>3</v>
      </c>
      <c r="J466" s="95">
        <v>50</v>
      </c>
      <c r="K466" s="95">
        <v>16.670000000000002</v>
      </c>
      <c r="L466" s="95" t="s">
        <v>1813</v>
      </c>
    </row>
    <row r="467" spans="1:12" ht="15.75" customHeight="1">
      <c r="A467" s="63" t="s">
        <v>1763</v>
      </c>
      <c r="B467" s="124" t="s">
        <v>1764</v>
      </c>
      <c r="C467" s="95" t="s">
        <v>89</v>
      </c>
      <c r="D467" s="95" t="s">
        <v>1765</v>
      </c>
      <c r="E467" s="91" t="s">
        <v>1766</v>
      </c>
      <c r="F467" s="95" t="s">
        <v>790</v>
      </c>
      <c r="G467" s="95">
        <v>4</v>
      </c>
      <c r="H467" s="95">
        <v>4</v>
      </c>
      <c r="I467" s="95">
        <v>6</v>
      </c>
      <c r="J467" s="95">
        <v>50</v>
      </c>
      <c r="K467" s="95">
        <v>12.5</v>
      </c>
      <c r="L467" s="95" t="s">
        <v>1813</v>
      </c>
    </row>
    <row r="468" spans="1:12" ht="15.75" customHeight="1">
      <c r="A468" s="63" t="s">
        <v>1763</v>
      </c>
      <c r="B468" s="124" t="s">
        <v>1764</v>
      </c>
      <c r="C468" s="95" t="s">
        <v>89</v>
      </c>
      <c r="D468" s="95" t="s">
        <v>1767</v>
      </c>
      <c r="E468" s="91" t="s">
        <v>1768</v>
      </c>
      <c r="F468" s="95" t="s">
        <v>790</v>
      </c>
      <c r="G468" s="95">
        <v>4</v>
      </c>
      <c r="H468" s="95">
        <v>4</v>
      </c>
      <c r="I468" s="95">
        <v>6</v>
      </c>
      <c r="J468" s="95">
        <v>50</v>
      </c>
      <c r="K468" s="95">
        <v>12.5</v>
      </c>
      <c r="L468" s="95" t="s">
        <v>1813</v>
      </c>
    </row>
    <row r="469" spans="1:12" ht="15.75" customHeight="1">
      <c r="A469" s="63" t="s">
        <v>1763</v>
      </c>
      <c r="B469" s="124" t="s">
        <v>1764</v>
      </c>
      <c r="C469" s="95" t="s">
        <v>89</v>
      </c>
      <c r="D469" s="95" t="s">
        <v>1769</v>
      </c>
      <c r="E469" s="91" t="s">
        <v>1770</v>
      </c>
      <c r="F469" s="95" t="s">
        <v>790</v>
      </c>
      <c r="G469" s="95">
        <v>4</v>
      </c>
      <c r="H469" s="95">
        <v>4</v>
      </c>
      <c r="I469" s="95">
        <v>6</v>
      </c>
      <c r="J469" s="95">
        <v>50</v>
      </c>
      <c r="K469" s="95">
        <v>12.5</v>
      </c>
      <c r="L469" s="95" t="s">
        <v>1813</v>
      </c>
    </row>
    <row r="470" spans="1:12" ht="15.75" customHeight="1">
      <c r="A470" s="63" t="s">
        <v>1771</v>
      </c>
      <c r="B470" s="124" t="s">
        <v>1772</v>
      </c>
      <c r="C470" s="95" t="s">
        <v>89</v>
      </c>
      <c r="D470" s="95" t="s">
        <v>1773</v>
      </c>
      <c r="E470" s="91" t="s">
        <v>1774</v>
      </c>
      <c r="F470" s="95" t="s">
        <v>790</v>
      </c>
      <c r="G470" s="95">
        <v>2</v>
      </c>
      <c r="H470" s="95">
        <v>2</v>
      </c>
      <c r="I470" s="95">
        <v>6</v>
      </c>
      <c r="J470" s="95">
        <v>50</v>
      </c>
      <c r="K470" s="95">
        <v>25</v>
      </c>
      <c r="L470" s="95" t="s">
        <v>1813</v>
      </c>
    </row>
    <row r="471" spans="1:12" ht="15.75" customHeight="1">
      <c r="A471" s="63" t="s">
        <v>1775</v>
      </c>
      <c r="B471" s="124" t="s">
        <v>1776</v>
      </c>
      <c r="C471" s="95" t="s">
        <v>89</v>
      </c>
      <c r="D471" s="95" t="s">
        <v>1777</v>
      </c>
      <c r="E471" s="91" t="s">
        <v>1778</v>
      </c>
      <c r="F471" s="95" t="s">
        <v>790</v>
      </c>
      <c r="G471" s="95">
        <v>3</v>
      </c>
      <c r="H471" s="95">
        <v>3</v>
      </c>
      <c r="I471" s="95">
        <v>3</v>
      </c>
      <c r="J471" s="95">
        <v>50</v>
      </c>
      <c r="K471" s="95">
        <v>16.670000000000002</v>
      </c>
      <c r="L471" s="95" t="s">
        <v>1813</v>
      </c>
    </row>
    <row r="472" spans="1:12" ht="15.75" customHeight="1">
      <c r="A472" s="63" t="s">
        <v>1779</v>
      </c>
      <c r="B472" s="124" t="s">
        <v>1780</v>
      </c>
      <c r="C472" s="95" t="s">
        <v>89</v>
      </c>
      <c r="D472" s="95" t="s">
        <v>1781</v>
      </c>
      <c r="E472" s="91" t="s">
        <v>1782</v>
      </c>
      <c r="F472" s="95" t="s">
        <v>790</v>
      </c>
      <c r="G472" s="95">
        <v>2</v>
      </c>
      <c r="H472" s="95">
        <v>2</v>
      </c>
      <c r="I472" s="95">
        <v>6</v>
      </c>
      <c r="J472" s="95">
        <v>50</v>
      </c>
      <c r="K472" s="95">
        <v>25</v>
      </c>
      <c r="L472" s="95" t="s">
        <v>1813</v>
      </c>
    </row>
    <row r="473" spans="1:12" ht="15.75" customHeight="1">
      <c r="A473" s="63" t="s">
        <v>1779</v>
      </c>
      <c r="B473" s="124" t="s">
        <v>1780</v>
      </c>
      <c r="C473" s="95" t="s">
        <v>89</v>
      </c>
      <c r="D473" s="95" t="s">
        <v>1783</v>
      </c>
      <c r="E473" s="91" t="s">
        <v>1784</v>
      </c>
      <c r="F473" s="95" t="s">
        <v>790</v>
      </c>
      <c r="G473" s="95">
        <v>2</v>
      </c>
      <c r="H473" s="95">
        <v>2</v>
      </c>
      <c r="I473" s="95">
        <v>6</v>
      </c>
      <c r="J473" s="95">
        <v>50</v>
      </c>
      <c r="K473" s="95">
        <v>25</v>
      </c>
      <c r="L473" s="95" t="s">
        <v>1813</v>
      </c>
    </row>
    <row r="474" spans="1:12" ht="15.75" customHeight="1">
      <c r="A474" s="63" t="s">
        <v>1818</v>
      </c>
      <c r="B474" s="124" t="s">
        <v>1819</v>
      </c>
      <c r="C474" s="95" t="s">
        <v>89</v>
      </c>
      <c r="D474" s="95" t="s">
        <v>1820</v>
      </c>
      <c r="E474" s="91" t="s">
        <v>1821</v>
      </c>
      <c r="F474" s="95" t="s">
        <v>790</v>
      </c>
      <c r="G474" s="95">
        <v>1</v>
      </c>
      <c r="H474" s="95">
        <v>1</v>
      </c>
      <c r="I474" s="95">
        <v>14</v>
      </c>
      <c r="J474" s="95">
        <v>50</v>
      </c>
      <c r="K474" s="95">
        <v>50</v>
      </c>
      <c r="L474" s="95" t="s">
        <v>1813</v>
      </c>
    </row>
    <row r="475" spans="1:12" ht="15.75" customHeight="1">
      <c r="A475" s="63" t="s">
        <v>1822</v>
      </c>
      <c r="B475" s="124" t="s">
        <v>1819</v>
      </c>
      <c r="C475" s="95" t="s">
        <v>89</v>
      </c>
      <c r="D475" s="95" t="s">
        <v>1823</v>
      </c>
      <c r="E475" s="91" t="s">
        <v>1824</v>
      </c>
      <c r="F475" s="95" t="s">
        <v>790</v>
      </c>
      <c r="G475" s="95">
        <v>1</v>
      </c>
      <c r="H475" s="95">
        <v>1</v>
      </c>
      <c r="I475" s="95">
        <v>14</v>
      </c>
      <c r="J475" s="95">
        <v>50</v>
      </c>
      <c r="K475" s="95">
        <v>50</v>
      </c>
      <c r="L475" s="95" t="s">
        <v>1813</v>
      </c>
    </row>
    <row r="476" spans="1:12" ht="15.75" customHeight="1">
      <c r="A476" s="63" t="s">
        <v>1785</v>
      </c>
      <c r="B476" s="124" t="s">
        <v>1786</v>
      </c>
      <c r="C476" s="95" t="s">
        <v>89</v>
      </c>
      <c r="D476" s="95" t="s">
        <v>1787</v>
      </c>
      <c r="E476" s="91" t="s">
        <v>1788</v>
      </c>
      <c r="F476" s="95" t="s">
        <v>790</v>
      </c>
      <c r="G476" s="95">
        <v>8</v>
      </c>
      <c r="H476" s="95">
        <v>2</v>
      </c>
      <c r="I476" s="95">
        <v>8</v>
      </c>
      <c r="J476" s="95">
        <v>50</v>
      </c>
      <c r="K476" s="95">
        <v>6.25</v>
      </c>
      <c r="L476" s="95" t="s">
        <v>1813</v>
      </c>
    </row>
    <row r="477" spans="1:12" ht="15.75" customHeight="1">
      <c r="A477" s="63" t="s">
        <v>1785</v>
      </c>
      <c r="B477" s="124" t="s">
        <v>1786</v>
      </c>
      <c r="C477" s="95" t="s">
        <v>89</v>
      </c>
      <c r="D477" s="95" t="s">
        <v>1789</v>
      </c>
      <c r="E477" s="91" t="s">
        <v>1790</v>
      </c>
      <c r="F477" s="95" t="s">
        <v>790</v>
      </c>
      <c r="G477" s="95">
        <v>8</v>
      </c>
      <c r="H477" s="95">
        <v>2</v>
      </c>
      <c r="I477" s="95">
        <v>8</v>
      </c>
      <c r="J477" s="95">
        <v>50</v>
      </c>
      <c r="K477" s="95">
        <v>6.25</v>
      </c>
      <c r="L477" s="95" t="s">
        <v>1813</v>
      </c>
    </row>
    <row r="478" spans="1:12" ht="15.75" customHeight="1">
      <c r="A478" s="63" t="s">
        <v>1791</v>
      </c>
      <c r="B478" s="124" t="s">
        <v>1792</v>
      </c>
      <c r="C478" s="95" t="s">
        <v>89</v>
      </c>
      <c r="D478" s="95" t="s">
        <v>1793</v>
      </c>
      <c r="E478" s="91" t="s">
        <v>1794</v>
      </c>
      <c r="F478" s="95" t="s">
        <v>790</v>
      </c>
      <c r="G478" s="95">
        <v>2</v>
      </c>
      <c r="H478" s="95">
        <v>2</v>
      </c>
      <c r="I478" s="95">
        <v>5</v>
      </c>
      <c r="J478" s="95">
        <v>50</v>
      </c>
      <c r="K478" s="95">
        <v>25</v>
      </c>
      <c r="L478" s="95" t="s">
        <v>1813</v>
      </c>
    </row>
    <row r="479" spans="1:12" ht="15.75" customHeight="1">
      <c r="A479" s="63" t="s">
        <v>1791</v>
      </c>
      <c r="B479" s="124" t="s">
        <v>1792</v>
      </c>
      <c r="C479" s="95" t="s">
        <v>89</v>
      </c>
      <c r="D479" s="95" t="s">
        <v>1795</v>
      </c>
      <c r="E479" s="91" t="s">
        <v>1796</v>
      </c>
      <c r="F479" s="95" t="s">
        <v>790</v>
      </c>
      <c r="G479" s="95">
        <v>2</v>
      </c>
      <c r="H479" s="95">
        <v>2</v>
      </c>
      <c r="I479" s="95">
        <v>5</v>
      </c>
      <c r="J479" s="95">
        <v>50</v>
      </c>
      <c r="K479" s="95">
        <v>25</v>
      </c>
      <c r="L479" s="95" t="s">
        <v>1813</v>
      </c>
    </row>
    <row r="480" spans="1:12" ht="15.75" customHeight="1">
      <c r="A480" s="63" t="s">
        <v>1791</v>
      </c>
      <c r="B480" s="124" t="s">
        <v>1792</v>
      </c>
      <c r="C480" s="95" t="s">
        <v>89</v>
      </c>
      <c r="D480" s="95" t="s">
        <v>1797</v>
      </c>
      <c r="E480" s="91" t="s">
        <v>1798</v>
      </c>
      <c r="F480" s="95" t="s">
        <v>790</v>
      </c>
      <c r="G480" s="95">
        <v>2</v>
      </c>
      <c r="H480" s="95">
        <v>2</v>
      </c>
      <c r="I480" s="95">
        <v>5</v>
      </c>
      <c r="J480" s="95">
        <v>50</v>
      </c>
      <c r="K480" s="95">
        <v>25</v>
      </c>
      <c r="L480" s="95" t="s">
        <v>1813</v>
      </c>
    </row>
    <row r="481" spans="1:12" ht="15.75" customHeight="1">
      <c r="A481" s="63" t="s">
        <v>1791</v>
      </c>
      <c r="B481" s="124" t="s">
        <v>1792</v>
      </c>
      <c r="C481" s="95" t="s">
        <v>89</v>
      </c>
      <c r="D481" s="95" t="s">
        <v>1799</v>
      </c>
      <c r="E481" s="91" t="s">
        <v>1800</v>
      </c>
      <c r="F481" s="95" t="s">
        <v>790</v>
      </c>
      <c r="G481" s="95">
        <v>2</v>
      </c>
      <c r="H481" s="95">
        <v>2</v>
      </c>
      <c r="I481" s="95">
        <v>5</v>
      </c>
      <c r="J481" s="95">
        <v>50</v>
      </c>
      <c r="K481" s="95">
        <v>25</v>
      </c>
      <c r="L481" s="95" t="s">
        <v>1813</v>
      </c>
    </row>
    <row r="482" spans="1:12" ht="15.75" customHeight="1">
      <c r="A482" s="63" t="s">
        <v>1803</v>
      </c>
      <c r="B482" s="124" t="s">
        <v>1804</v>
      </c>
      <c r="C482" s="95" t="s">
        <v>89</v>
      </c>
      <c r="D482" s="95" t="s">
        <v>1805</v>
      </c>
      <c r="E482" s="91" t="s">
        <v>1774</v>
      </c>
      <c r="F482" s="95" t="s">
        <v>790</v>
      </c>
      <c r="G482" s="95">
        <v>3</v>
      </c>
      <c r="H482" s="95">
        <v>3</v>
      </c>
      <c r="I482" s="95">
        <v>3</v>
      </c>
      <c r="J482" s="95">
        <v>50</v>
      </c>
      <c r="K482" s="95">
        <v>16.670000000000002</v>
      </c>
      <c r="L482" s="95" t="s">
        <v>1813</v>
      </c>
    </row>
    <row r="483" spans="1:12" ht="15.75" customHeight="1">
      <c r="A483" s="63" t="s">
        <v>1806</v>
      </c>
      <c r="B483" s="124" t="s">
        <v>1807</v>
      </c>
      <c r="C483" s="95" t="s">
        <v>89</v>
      </c>
      <c r="D483" s="95" t="s">
        <v>1808</v>
      </c>
      <c r="E483" s="91" t="s">
        <v>1809</v>
      </c>
      <c r="F483" s="95" t="s">
        <v>790</v>
      </c>
      <c r="G483" s="95">
        <v>3</v>
      </c>
      <c r="H483" s="95">
        <v>3</v>
      </c>
      <c r="I483" s="95">
        <v>3</v>
      </c>
      <c r="J483" s="95">
        <v>50</v>
      </c>
      <c r="K483" s="95">
        <v>16.670000000000002</v>
      </c>
      <c r="L483" s="95" t="s">
        <v>1813</v>
      </c>
    </row>
    <row r="484" spans="1:12" ht="15.75" customHeight="1">
      <c r="A484" s="63" t="s">
        <v>1825</v>
      </c>
      <c r="B484" s="124" t="s">
        <v>1826</v>
      </c>
      <c r="C484" s="95" t="s">
        <v>89</v>
      </c>
      <c r="D484" s="95" t="s">
        <v>1827</v>
      </c>
      <c r="E484" s="91" t="s">
        <v>1828</v>
      </c>
      <c r="F484" s="95" t="s">
        <v>790</v>
      </c>
      <c r="G484" s="95">
        <v>1</v>
      </c>
      <c r="H484" s="95">
        <v>1</v>
      </c>
      <c r="I484" s="95">
        <v>2</v>
      </c>
      <c r="J484" s="95">
        <v>50</v>
      </c>
      <c r="K484" s="95">
        <v>25</v>
      </c>
      <c r="L484" s="95" t="s">
        <v>1813</v>
      </c>
    </row>
    <row r="485" spans="1:12" ht="15.75" customHeight="1">
      <c r="A485" s="63" t="s">
        <v>1818</v>
      </c>
      <c r="B485" s="124" t="s">
        <v>1819</v>
      </c>
      <c r="C485" s="95" t="s">
        <v>89</v>
      </c>
      <c r="D485" s="95" t="s">
        <v>1829</v>
      </c>
      <c r="E485" s="91" t="s">
        <v>1830</v>
      </c>
      <c r="F485" s="95" t="s">
        <v>790</v>
      </c>
      <c r="G485" s="95">
        <v>1</v>
      </c>
      <c r="H485" s="95">
        <v>1</v>
      </c>
      <c r="I485" s="95">
        <v>14</v>
      </c>
      <c r="J485" s="95">
        <v>50</v>
      </c>
      <c r="K485" s="95">
        <v>50</v>
      </c>
      <c r="L485" s="95" t="s">
        <v>1813</v>
      </c>
    </row>
    <row r="486" spans="1:12" ht="15.75" customHeight="1">
      <c r="A486" s="63" t="s">
        <v>1831</v>
      </c>
      <c r="B486" s="124" t="s">
        <v>1832</v>
      </c>
      <c r="C486" s="95" t="s">
        <v>89</v>
      </c>
      <c r="D486" s="95" t="s">
        <v>1833</v>
      </c>
      <c r="E486" s="91" t="s">
        <v>1834</v>
      </c>
      <c r="F486" s="95" t="s">
        <v>790</v>
      </c>
      <c r="G486" s="95">
        <v>2</v>
      </c>
      <c r="H486" s="95">
        <v>2</v>
      </c>
      <c r="I486" s="95">
        <v>2</v>
      </c>
      <c r="J486" s="95">
        <v>50</v>
      </c>
      <c r="K486" s="95">
        <v>25</v>
      </c>
      <c r="L486" s="95" t="s">
        <v>596</v>
      </c>
    </row>
    <row r="487" spans="1:12" ht="15.75" customHeight="1">
      <c r="A487" s="63" t="s">
        <v>1831</v>
      </c>
      <c r="B487" s="124" t="s">
        <v>1832</v>
      </c>
      <c r="C487" s="95" t="s">
        <v>89</v>
      </c>
      <c r="D487" s="95" t="s">
        <v>1835</v>
      </c>
      <c r="E487" s="91" t="s">
        <v>1836</v>
      </c>
      <c r="F487" s="95" t="s">
        <v>790</v>
      </c>
      <c r="G487" s="95">
        <v>2</v>
      </c>
      <c r="H487" s="95">
        <v>2</v>
      </c>
      <c r="I487" s="95">
        <v>2</v>
      </c>
      <c r="J487" s="95">
        <v>50</v>
      </c>
      <c r="K487" s="95">
        <v>25</v>
      </c>
      <c r="L487" s="95" t="s">
        <v>596</v>
      </c>
    </row>
    <row r="488" spans="1:12" ht="15.75" customHeight="1">
      <c r="A488" s="63" t="s">
        <v>1837</v>
      </c>
      <c r="B488" s="124" t="s">
        <v>1838</v>
      </c>
      <c r="C488" s="95" t="s">
        <v>89</v>
      </c>
      <c r="D488" s="95" t="s">
        <v>1839</v>
      </c>
      <c r="E488" s="91" t="s">
        <v>1840</v>
      </c>
      <c r="F488" s="95" t="s">
        <v>790</v>
      </c>
      <c r="G488" s="95">
        <v>2</v>
      </c>
      <c r="H488" s="95">
        <v>2</v>
      </c>
      <c r="I488" s="95">
        <v>2</v>
      </c>
      <c r="J488" s="95">
        <v>50</v>
      </c>
      <c r="K488" s="95">
        <v>25</v>
      </c>
      <c r="L488" s="95" t="s">
        <v>596</v>
      </c>
    </row>
    <row r="489" spans="1:12" ht="15.75" customHeight="1">
      <c r="A489" s="63" t="s">
        <v>1837</v>
      </c>
      <c r="B489" s="124" t="s">
        <v>1838</v>
      </c>
      <c r="C489" s="95" t="s">
        <v>89</v>
      </c>
      <c r="D489" s="95" t="s">
        <v>1841</v>
      </c>
      <c r="E489" s="91" t="s">
        <v>1842</v>
      </c>
      <c r="F489" s="95" t="s">
        <v>790</v>
      </c>
      <c r="G489" s="95">
        <v>2</v>
      </c>
      <c r="H489" s="95">
        <v>2</v>
      </c>
      <c r="I489" s="95">
        <v>2</v>
      </c>
      <c r="J489" s="95">
        <v>50</v>
      </c>
      <c r="K489" s="95">
        <v>25</v>
      </c>
      <c r="L489" s="95" t="s">
        <v>596</v>
      </c>
    </row>
    <row r="490" spans="1:12" ht="15.75" customHeight="1">
      <c r="A490" s="63" t="s">
        <v>1837</v>
      </c>
      <c r="B490" s="124" t="s">
        <v>1838</v>
      </c>
      <c r="C490" s="95" t="s">
        <v>89</v>
      </c>
      <c r="D490" s="95" t="s">
        <v>1843</v>
      </c>
      <c r="E490" s="91" t="s">
        <v>1844</v>
      </c>
      <c r="F490" s="95" t="s">
        <v>790</v>
      </c>
      <c r="G490" s="95">
        <v>2</v>
      </c>
      <c r="H490" s="95">
        <v>2</v>
      </c>
      <c r="I490" s="95">
        <v>2</v>
      </c>
      <c r="J490" s="95">
        <v>50</v>
      </c>
      <c r="K490" s="95">
        <v>25</v>
      </c>
      <c r="L490" s="95" t="s">
        <v>596</v>
      </c>
    </row>
    <row r="491" spans="1:12" ht="15.75" customHeight="1">
      <c r="A491" s="63" t="s">
        <v>1837</v>
      </c>
      <c r="B491" s="124" t="s">
        <v>1838</v>
      </c>
      <c r="C491" s="95" t="s">
        <v>89</v>
      </c>
      <c r="D491" s="95" t="s">
        <v>1845</v>
      </c>
      <c r="E491" s="91" t="s">
        <v>1846</v>
      </c>
      <c r="F491" s="95" t="s">
        <v>790</v>
      </c>
      <c r="G491" s="95">
        <v>2</v>
      </c>
      <c r="H491" s="95">
        <v>2</v>
      </c>
      <c r="I491" s="95">
        <v>2</v>
      </c>
      <c r="J491" s="95">
        <v>50</v>
      </c>
      <c r="K491" s="95">
        <v>25</v>
      </c>
      <c r="L491" s="95" t="s">
        <v>596</v>
      </c>
    </row>
    <row r="492" spans="1:12" ht="15.75" customHeight="1">
      <c r="A492" s="63" t="s">
        <v>1837</v>
      </c>
      <c r="B492" s="124" t="s">
        <v>1838</v>
      </c>
      <c r="C492" s="95" t="s">
        <v>89</v>
      </c>
      <c r="D492" s="95" t="s">
        <v>1847</v>
      </c>
      <c r="E492" s="91" t="s">
        <v>1848</v>
      </c>
      <c r="F492" s="95" t="s">
        <v>790</v>
      </c>
      <c r="G492" s="95">
        <v>2</v>
      </c>
      <c r="H492" s="95">
        <v>2</v>
      </c>
      <c r="I492" s="95">
        <v>2</v>
      </c>
      <c r="J492" s="95">
        <v>50</v>
      </c>
      <c r="K492" s="95">
        <v>25</v>
      </c>
      <c r="L492" s="95" t="s">
        <v>596</v>
      </c>
    </row>
    <row r="493" spans="1:12" ht="15.75" customHeight="1">
      <c r="A493" s="63" t="s">
        <v>1837</v>
      </c>
      <c r="B493" s="124" t="s">
        <v>1838</v>
      </c>
      <c r="C493" s="95" t="s">
        <v>89</v>
      </c>
      <c r="D493" s="95" t="s">
        <v>1849</v>
      </c>
      <c r="E493" s="91" t="s">
        <v>1850</v>
      </c>
      <c r="F493" s="95" t="s">
        <v>790</v>
      </c>
      <c r="G493" s="95">
        <v>2</v>
      </c>
      <c r="H493" s="95">
        <v>2</v>
      </c>
      <c r="I493" s="95">
        <v>2</v>
      </c>
      <c r="J493" s="95">
        <v>50</v>
      </c>
      <c r="K493" s="95">
        <v>25</v>
      </c>
      <c r="L493" s="95" t="s">
        <v>596</v>
      </c>
    </row>
    <row r="494" spans="1:12" ht="15.75" customHeight="1">
      <c r="A494" s="63" t="s">
        <v>1837</v>
      </c>
      <c r="B494" s="124" t="s">
        <v>1838</v>
      </c>
      <c r="C494" s="95" t="s">
        <v>89</v>
      </c>
      <c r="D494" s="95" t="s">
        <v>1851</v>
      </c>
      <c r="E494" s="91" t="s">
        <v>1852</v>
      </c>
      <c r="F494" s="95" t="s">
        <v>790</v>
      </c>
      <c r="G494" s="95">
        <v>2</v>
      </c>
      <c r="H494" s="95">
        <v>2</v>
      </c>
      <c r="I494" s="95">
        <v>2</v>
      </c>
      <c r="J494" s="95">
        <v>50</v>
      </c>
      <c r="K494" s="95">
        <v>25</v>
      </c>
      <c r="L494" s="95" t="s">
        <v>596</v>
      </c>
    </row>
    <row r="495" spans="1:12" ht="15.75" customHeight="1">
      <c r="A495" s="63" t="s">
        <v>1837</v>
      </c>
      <c r="B495" s="124" t="s">
        <v>1838</v>
      </c>
      <c r="C495" s="95" t="s">
        <v>89</v>
      </c>
      <c r="D495" s="95" t="s">
        <v>1853</v>
      </c>
      <c r="E495" s="91" t="s">
        <v>1854</v>
      </c>
      <c r="F495" s="95" t="s">
        <v>790</v>
      </c>
      <c r="G495" s="95">
        <v>2</v>
      </c>
      <c r="H495" s="95">
        <v>2</v>
      </c>
      <c r="I495" s="95">
        <v>2</v>
      </c>
      <c r="J495" s="95">
        <v>50</v>
      </c>
      <c r="K495" s="95">
        <v>25</v>
      </c>
      <c r="L495" s="95" t="s">
        <v>596</v>
      </c>
    </row>
    <row r="496" spans="1:12" ht="15.75" customHeight="1">
      <c r="A496" s="63" t="s">
        <v>1837</v>
      </c>
      <c r="B496" s="124" t="s">
        <v>1838</v>
      </c>
      <c r="C496" s="95" t="s">
        <v>89</v>
      </c>
      <c r="D496" s="95" t="s">
        <v>1855</v>
      </c>
      <c r="E496" s="91" t="s">
        <v>1856</v>
      </c>
      <c r="F496" s="95" t="s">
        <v>790</v>
      </c>
      <c r="G496" s="95">
        <v>2</v>
      </c>
      <c r="H496" s="95">
        <v>2</v>
      </c>
      <c r="I496" s="95">
        <v>2</v>
      </c>
      <c r="J496" s="95">
        <v>50</v>
      </c>
      <c r="K496" s="95">
        <v>25</v>
      </c>
      <c r="L496" s="95" t="s">
        <v>596</v>
      </c>
    </row>
    <row r="497" spans="1:12" ht="15.75" customHeight="1">
      <c r="A497" s="63" t="s">
        <v>1837</v>
      </c>
      <c r="B497" s="124" t="s">
        <v>1838</v>
      </c>
      <c r="C497" s="95" t="s">
        <v>89</v>
      </c>
      <c r="D497" s="95" t="s">
        <v>1857</v>
      </c>
      <c r="E497" s="91" t="s">
        <v>1858</v>
      </c>
      <c r="F497" s="95" t="s">
        <v>790</v>
      </c>
      <c r="G497" s="95">
        <v>2</v>
      </c>
      <c r="H497" s="95">
        <v>2</v>
      </c>
      <c r="I497" s="95">
        <v>2</v>
      </c>
      <c r="J497" s="95">
        <v>50</v>
      </c>
      <c r="K497" s="95">
        <v>25</v>
      </c>
      <c r="L497" s="95" t="s">
        <v>596</v>
      </c>
    </row>
    <row r="498" spans="1:12" ht="15.75" customHeight="1">
      <c r="A498" s="63" t="s">
        <v>1837</v>
      </c>
      <c r="B498" s="124" t="s">
        <v>1838</v>
      </c>
      <c r="C498" s="95" t="s">
        <v>89</v>
      </c>
      <c r="D498" s="95" t="s">
        <v>1859</v>
      </c>
      <c r="E498" s="91" t="s">
        <v>1860</v>
      </c>
      <c r="F498" s="95" t="s">
        <v>790</v>
      </c>
      <c r="G498" s="95">
        <v>2</v>
      </c>
      <c r="H498" s="95">
        <v>2</v>
      </c>
      <c r="I498" s="95">
        <v>2</v>
      </c>
      <c r="J498" s="95">
        <v>50</v>
      </c>
      <c r="K498" s="95">
        <v>25</v>
      </c>
      <c r="L498" s="95" t="s">
        <v>596</v>
      </c>
    </row>
    <row r="499" spans="1:12" ht="15.75" customHeight="1">
      <c r="A499" s="63" t="s">
        <v>1837</v>
      </c>
      <c r="B499" s="124" t="s">
        <v>1861</v>
      </c>
      <c r="C499" s="95" t="s">
        <v>89</v>
      </c>
      <c r="D499" s="95" t="s">
        <v>1862</v>
      </c>
      <c r="E499" s="91" t="s">
        <v>1863</v>
      </c>
      <c r="F499" s="95" t="s">
        <v>790</v>
      </c>
      <c r="G499" s="95">
        <v>2</v>
      </c>
      <c r="H499" s="95">
        <v>2</v>
      </c>
      <c r="I499" s="95">
        <v>2</v>
      </c>
      <c r="J499" s="95">
        <v>50</v>
      </c>
      <c r="K499" s="95">
        <v>25</v>
      </c>
      <c r="L499" s="95" t="s">
        <v>596</v>
      </c>
    </row>
    <row r="500" spans="1:12" ht="15.75" customHeight="1">
      <c r="A500" s="63" t="s">
        <v>1864</v>
      </c>
      <c r="B500" s="124" t="s">
        <v>1865</v>
      </c>
      <c r="C500" s="95" t="s">
        <v>89</v>
      </c>
      <c r="D500" s="95" t="s">
        <v>1866</v>
      </c>
      <c r="E500" s="95" t="s">
        <v>1867</v>
      </c>
      <c r="F500" s="95" t="s">
        <v>790</v>
      </c>
      <c r="G500" s="95">
        <v>3</v>
      </c>
      <c r="H500" s="95">
        <v>2</v>
      </c>
      <c r="I500" s="95">
        <v>3</v>
      </c>
      <c r="J500" s="95">
        <v>50</v>
      </c>
      <c r="K500" s="95">
        <v>16.66</v>
      </c>
      <c r="L500" s="95" t="s">
        <v>596</v>
      </c>
    </row>
    <row r="501" spans="1:12" ht="15.75" customHeight="1">
      <c r="A501" s="63" t="s">
        <v>1868</v>
      </c>
      <c r="B501" s="124" t="s">
        <v>1869</v>
      </c>
      <c r="C501" s="95" t="s">
        <v>89</v>
      </c>
      <c r="D501" s="95" t="s">
        <v>1870</v>
      </c>
      <c r="E501" s="91" t="s">
        <v>1871</v>
      </c>
      <c r="F501" s="95" t="s">
        <v>1872</v>
      </c>
      <c r="G501" s="95">
        <v>2</v>
      </c>
      <c r="H501" s="95">
        <v>1</v>
      </c>
      <c r="I501" s="95">
        <v>12</v>
      </c>
      <c r="J501" s="95">
        <v>50</v>
      </c>
      <c r="K501" s="95">
        <v>25</v>
      </c>
      <c r="L501" s="95" t="s">
        <v>596</v>
      </c>
    </row>
    <row r="502" spans="1:12" ht="15.75" customHeight="1">
      <c r="A502" s="63" t="s">
        <v>1873</v>
      </c>
      <c r="B502" s="124" t="s">
        <v>1874</v>
      </c>
      <c r="C502" s="95" t="s">
        <v>89</v>
      </c>
      <c r="D502" s="95" t="s">
        <v>1875</v>
      </c>
      <c r="E502" s="91" t="s">
        <v>1876</v>
      </c>
      <c r="F502" s="95" t="s">
        <v>790</v>
      </c>
      <c r="G502" s="95">
        <v>2</v>
      </c>
      <c r="H502" s="95">
        <v>2</v>
      </c>
      <c r="I502" s="95">
        <v>2</v>
      </c>
      <c r="J502" s="95">
        <v>50</v>
      </c>
      <c r="K502" s="95">
        <v>25</v>
      </c>
      <c r="L502" s="95" t="s">
        <v>596</v>
      </c>
    </row>
    <row r="503" spans="1:12" ht="15.75" customHeight="1">
      <c r="A503" s="63" t="s">
        <v>1873</v>
      </c>
      <c r="B503" s="124" t="s">
        <v>1874</v>
      </c>
      <c r="C503" s="95" t="s">
        <v>89</v>
      </c>
      <c r="D503" s="95" t="s">
        <v>1877</v>
      </c>
      <c r="E503" s="95" t="s">
        <v>1878</v>
      </c>
      <c r="F503" s="95" t="s">
        <v>790</v>
      </c>
      <c r="G503" s="95">
        <v>2</v>
      </c>
      <c r="H503" s="95">
        <v>2</v>
      </c>
      <c r="I503" s="95">
        <v>2</v>
      </c>
      <c r="J503" s="95">
        <v>50</v>
      </c>
      <c r="K503" s="95">
        <v>25</v>
      </c>
      <c r="L503" s="95" t="s">
        <v>596</v>
      </c>
    </row>
    <row r="504" spans="1:12" ht="15.75" customHeight="1">
      <c r="A504" s="63" t="s">
        <v>1879</v>
      </c>
      <c r="B504" s="124" t="s">
        <v>1880</v>
      </c>
      <c r="C504" s="95" t="s">
        <v>89</v>
      </c>
      <c r="D504" s="95" t="s">
        <v>1881</v>
      </c>
      <c r="E504" s="91" t="s">
        <v>1882</v>
      </c>
      <c r="F504" s="95" t="s">
        <v>790</v>
      </c>
      <c r="G504" s="95">
        <v>2</v>
      </c>
      <c r="H504" s="95">
        <v>2</v>
      </c>
      <c r="I504" s="95">
        <v>2</v>
      </c>
      <c r="J504" s="95">
        <v>50</v>
      </c>
      <c r="K504" s="95">
        <v>50</v>
      </c>
      <c r="L504" s="95" t="s">
        <v>596</v>
      </c>
    </row>
    <row r="505" spans="1:12" ht="15.75" customHeight="1">
      <c r="A505" s="63" t="s">
        <v>1879</v>
      </c>
      <c r="B505" s="124" t="s">
        <v>1880</v>
      </c>
      <c r="C505" s="95" t="s">
        <v>89</v>
      </c>
      <c r="D505" s="95" t="s">
        <v>1883</v>
      </c>
      <c r="E505" s="95" t="s">
        <v>1884</v>
      </c>
      <c r="F505" s="95" t="s">
        <v>790</v>
      </c>
      <c r="G505" s="95">
        <v>2</v>
      </c>
      <c r="H505" s="95">
        <v>2</v>
      </c>
      <c r="I505" s="95">
        <v>2</v>
      </c>
      <c r="J505" s="95">
        <v>50</v>
      </c>
      <c r="K505" s="95">
        <v>50</v>
      </c>
      <c r="L505" s="95" t="s">
        <v>596</v>
      </c>
    </row>
    <row r="506" spans="1:12" ht="15.75" customHeight="1">
      <c r="A506" s="63" t="s">
        <v>1879</v>
      </c>
      <c r="B506" s="124" t="s">
        <v>1880</v>
      </c>
      <c r="C506" s="95" t="s">
        <v>89</v>
      </c>
      <c r="D506" s="95" t="s">
        <v>1885</v>
      </c>
      <c r="E506" s="91" t="s">
        <v>1886</v>
      </c>
      <c r="F506" s="95" t="s">
        <v>790</v>
      </c>
      <c r="G506" s="95">
        <v>2</v>
      </c>
      <c r="H506" s="95">
        <v>2</v>
      </c>
      <c r="I506" s="95">
        <v>2</v>
      </c>
      <c r="J506" s="95">
        <v>50</v>
      </c>
      <c r="K506" s="95">
        <v>50</v>
      </c>
      <c r="L506" s="95" t="s">
        <v>596</v>
      </c>
    </row>
    <row r="507" spans="1:12" ht="15.75" customHeight="1">
      <c r="A507" s="63" t="s">
        <v>1879</v>
      </c>
      <c r="B507" s="124" t="s">
        <v>1880</v>
      </c>
      <c r="C507" s="95" t="s">
        <v>89</v>
      </c>
      <c r="D507" s="95" t="s">
        <v>1887</v>
      </c>
      <c r="E507" s="91" t="s">
        <v>1888</v>
      </c>
      <c r="F507" s="95" t="s">
        <v>790</v>
      </c>
      <c r="G507" s="95">
        <v>2</v>
      </c>
      <c r="H507" s="95">
        <v>2</v>
      </c>
      <c r="I507" s="95">
        <v>2</v>
      </c>
      <c r="J507" s="95">
        <v>50</v>
      </c>
      <c r="K507" s="95">
        <v>50</v>
      </c>
      <c r="L507" s="95" t="s">
        <v>596</v>
      </c>
    </row>
    <row r="508" spans="1:12" ht="15.75" customHeight="1">
      <c r="A508" s="63" t="s">
        <v>1879</v>
      </c>
      <c r="B508" s="124" t="s">
        <v>1880</v>
      </c>
      <c r="C508" s="95" t="s">
        <v>89</v>
      </c>
      <c r="D508" s="95" t="s">
        <v>1889</v>
      </c>
      <c r="E508" s="95" t="s">
        <v>1890</v>
      </c>
      <c r="F508" s="95" t="s">
        <v>790</v>
      </c>
      <c r="G508" s="95">
        <v>2</v>
      </c>
      <c r="H508" s="95">
        <v>2</v>
      </c>
      <c r="I508" s="95">
        <v>2</v>
      </c>
      <c r="J508" s="95">
        <v>50</v>
      </c>
      <c r="K508" s="95">
        <v>50</v>
      </c>
      <c r="L508" s="95" t="s">
        <v>596</v>
      </c>
    </row>
    <row r="509" spans="1:12" ht="15.75" customHeight="1">
      <c r="A509" s="63" t="s">
        <v>1879</v>
      </c>
      <c r="B509" s="124" t="s">
        <v>1880</v>
      </c>
      <c r="C509" s="95" t="s">
        <v>89</v>
      </c>
      <c r="D509" s="95" t="s">
        <v>1891</v>
      </c>
      <c r="E509" s="91" t="s">
        <v>1892</v>
      </c>
      <c r="F509" s="95" t="s">
        <v>425</v>
      </c>
      <c r="G509" s="95">
        <v>2</v>
      </c>
      <c r="H509" s="95">
        <v>2</v>
      </c>
      <c r="I509" s="95">
        <v>2</v>
      </c>
      <c r="J509" s="95">
        <v>50</v>
      </c>
      <c r="K509" s="95">
        <v>50</v>
      </c>
      <c r="L509" s="95" t="s">
        <v>596</v>
      </c>
    </row>
    <row r="510" spans="1:12" ht="15.75" customHeight="1">
      <c r="A510" s="63" t="s">
        <v>1893</v>
      </c>
      <c r="B510" s="124" t="s">
        <v>1894</v>
      </c>
      <c r="C510" s="95" t="s">
        <v>89</v>
      </c>
      <c r="D510" s="95" t="s">
        <v>1895</v>
      </c>
      <c r="E510" s="91" t="s">
        <v>1896</v>
      </c>
      <c r="F510" s="95" t="s">
        <v>790</v>
      </c>
      <c r="G510" s="95">
        <v>2</v>
      </c>
      <c r="H510" s="95">
        <v>2</v>
      </c>
      <c r="I510" s="95">
        <v>3</v>
      </c>
      <c r="J510" s="95">
        <v>50</v>
      </c>
      <c r="K510" s="95">
        <v>25</v>
      </c>
      <c r="L510" s="95" t="s">
        <v>596</v>
      </c>
    </row>
    <row r="511" spans="1:12" ht="15.75" customHeight="1">
      <c r="A511" s="63" t="s">
        <v>1893</v>
      </c>
      <c r="B511" s="124" t="s">
        <v>1894</v>
      </c>
      <c r="C511" s="95" t="s">
        <v>89</v>
      </c>
      <c r="D511" s="95" t="s">
        <v>1897</v>
      </c>
      <c r="E511" s="91" t="s">
        <v>1898</v>
      </c>
      <c r="F511" s="95" t="s">
        <v>790</v>
      </c>
      <c r="G511" s="95">
        <v>2</v>
      </c>
      <c r="H511" s="95">
        <v>2</v>
      </c>
      <c r="I511" s="95">
        <v>3</v>
      </c>
      <c r="J511" s="95">
        <v>50</v>
      </c>
      <c r="K511" s="95">
        <v>25</v>
      </c>
      <c r="L511" s="95" t="s">
        <v>596</v>
      </c>
    </row>
    <row r="512" spans="1:12" ht="15.75" customHeight="1">
      <c r="A512" s="63" t="s">
        <v>1899</v>
      </c>
      <c r="B512" s="124" t="s">
        <v>1900</v>
      </c>
      <c r="C512" s="95" t="s">
        <v>89</v>
      </c>
      <c r="D512" s="95" t="s">
        <v>1901</v>
      </c>
      <c r="E512" s="91" t="s">
        <v>1902</v>
      </c>
      <c r="F512" s="95" t="s">
        <v>425</v>
      </c>
      <c r="G512" s="95">
        <v>2</v>
      </c>
      <c r="H512" s="95">
        <v>2</v>
      </c>
      <c r="I512" s="95"/>
      <c r="J512" s="95">
        <v>50</v>
      </c>
      <c r="K512" s="95">
        <v>25</v>
      </c>
      <c r="L512" s="95" t="s">
        <v>596</v>
      </c>
    </row>
    <row r="513" spans="1:12" ht="15.75" customHeight="1">
      <c r="A513" s="63" t="s">
        <v>1899</v>
      </c>
      <c r="B513" s="124" t="s">
        <v>1900</v>
      </c>
      <c r="C513" s="95" t="s">
        <v>89</v>
      </c>
      <c r="D513" s="95" t="s">
        <v>1903</v>
      </c>
      <c r="E513" s="91" t="s">
        <v>1904</v>
      </c>
      <c r="F513" s="95" t="s">
        <v>790</v>
      </c>
      <c r="G513" s="95">
        <v>2</v>
      </c>
      <c r="H513" s="95">
        <v>2</v>
      </c>
      <c r="I513" s="95"/>
      <c r="J513" s="95">
        <v>50</v>
      </c>
      <c r="K513" s="95">
        <v>25</v>
      </c>
      <c r="L513" s="95" t="s">
        <v>596</v>
      </c>
    </row>
    <row r="514" spans="1:12" ht="15.75" customHeight="1">
      <c r="A514" s="63" t="s">
        <v>1905</v>
      </c>
      <c r="B514" s="124" t="s">
        <v>1906</v>
      </c>
      <c r="C514" s="95" t="s">
        <v>89</v>
      </c>
      <c r="D514" s="95" t="s">
        <v>1907</v>
      </c>
      <c r="E514" s="91" t="s">
        <v>1908</v>
      </c>
      <c r="F514" s="95" t="s">
        <v>790</v>
      </c>
      <c r="G514" s="95">
        <v>2</v>
      </c>
      <c r="H514" s="95">
        <v>2</v>
      </c>
      <c r="I514" s="95">
        <v>4</v>
      </c>
      <c r="J514" s="95">
        <v>50</v>
      </c>
      <c r="K514" s="95">
        <v>25</v>
      </c>
      <c r="L514" s="95" t="s">
        <v>596</v>
      </c>
    </row>
    <row r="515" spans="1:12" ht="15.75" customHeight="1">
      <c r="A515" s="63" t="s">
        <v>1905</v>
      </c>
      <c r="B515" s="124" t="s">
        <v>1906</v>
      </c>
      <c r="C515" s="95" t="s">
        <v>89</v>
      </c>
      <c r="D515" s="95" t="s">
        <v>1909</v>
      </c>
      <c r="E515" s="91" t="s">
        <v>1910</v>
      </c>
      <c r="F515" s="95" t="s">
        <v>425</v>
      </c>
      <c r="G515" s="95">
        <v>2</v>
      </c>
      <c r="H515" s="95">
        <v>2</v>
      </c>
      <c r="I515" s="95">
        <v>4</v>
      </c>
      <c r="J515" s="95">
        <v>50</v>
      </c>
      <c r="K515" s="95">
        <v>25</v>
      </c>
      <c r="L515" s="95" t="s">
        <v>596</v>
      </c>
    </row>
    <row r="516" spans="1:12" ht="15.75" customHeight="1">
      <c r="A516" s="63" t="s">
        <v>1911</v>
      </c>
      <c r="B516" s="124" t="s">
        <v>1912</v>
      </c>
      <c r="C516" s="95" t="s">
        <v>89</v>
      </c>
      <c r="D516" s="95" t="s">
        <v>1913</v>
      </c>
      <c r="E516" s="91" t="s">
        <v>1914</v>
      </c>
      <c r="F516" s="95" t="s">
        <v>790</v>
      </c>
      <c r="G516" s="95">
        <v>3</v>
      </c>
      <c r="H516" s="95">
        <v>2</v>
      </c>
      <c r="I516" s="95">
        <v>3</v>
      </c>
      <c r="J516" s="95">
        <v>50</v>
      </c>
      <c r="K516" s="95">
        <v>16.66</v>
      </c>
      <c r="L516" s="95" t="s">
        <v>596</v>
      </c>
    </row>
    <row r="517" spans="1:12" ht="15.75" customHeight="1">
      <c r="A517" s="63" t="s">
        <v>1831</v>
      </c>
      <c r="B517" s="124" t="s">
        <v>1915</v>
      </c>
      <c r="C517" s="95" t="s">
        <v>89</v>
      </c>
      <c r="D517" s="95" t="s">
        <v>1916</v>
      </c>
      <c r="E517" s="91" t="s">
        <v>1917</v>
      </c>
      <c r="F517" s="95" t="s">
        <v>790</v>
      </c>
      <c r="G517" s="95">
        <v>2</v>
      </c>
      <c r="H517" s="95">
        <v>2</v>
      </c>
      <c r="I517" s="95">
        <v>2</v>
      </c>
      <c r="J517" s="95">
        <v>50</v>
      </c>
      <c r="K517" s="95">
        <v>25</v>
      </c>
      <c r="L517" s="95" t="s">
        <v>596</v>
      </c>
    </row>
    <row r="518" spans="1:12" ht="15.75" customHeight="1">
      <c r="A518" s="63" t="s">
        <v>1918</v>
      </c>
      <c r="B518" s="126" t="s">
        <v>1919</v>
      </c>
      <c r="C518" s="95" t="s">
        <v>89</v>
      </c>
      <c r="D518" s="95" t="s">
        <v>1920</v>
      </c>
      <c r="E518" s="91" t="s">
        <v>1921</v>
      </c>
      <c r="F518" s="95" t="s">
        <v>339</v>
      </c>
      <c r="G518" s="95">
        <v>1</v>
      </c>
      <c r="H518" s="95">
        <v>1</v>
      </c>
      <c r="I518" s="95">
        <v>1</v>
      </c>
      <c r="J518" s="95">
        <v>50</v>
      </c>
      <c r="K518" s="95">
        <v>50</v>
      </c>
      <c r="L518" s="95" t="s">
        <v>1922</v>
      </c>
    </row>
    <row r="519" spans="1:12" ht="15.75" customHeight="1">
      <c r="A519" s="63" t="s">
        <v>1918</v>
      </c>
      <c r="B519" s="126" t="s">
        <v>1923</v>
      </c>
      <c r="C519" s="95" t="s">
        <v>89</v>
      </c>
      <c r="D519" s="95" t="s">
        <v>1924</v>
      </c>
      <c r="E519" s="91" t="s">
        <v>1925</v>
      </c>
      <c r="F519" s="95" t="s">
        <v>339</v>
      </c>
      <c r="G519" s="95">
        <v>1</v>
      </c>
      <c r="H519" s="95">
        <v>1</v>
      </c>
      <c r="I519" s="95">
        <v>1</v>
      </c>
      <c r="J519" s="95">
        <v>50</v>
      </c>
      <c r="K519" s="95">
        <v>50</v>
      </c>
      <c r="L519" s="95" t="s">
        <v>1922</v>
      </c>
    </row>
    <row r="520" spans="1:12" ht="15.75" customHeight="1">
      <c r="A520" s="63" t="s">
        <v>1918</v>
      </c>
      <c r="B520" s="126" t="s">
        <v>1923</v>
      </c>
      <c r="C520" s="95" t="s">
        <v>89</v>
      </c>
      <c r="D520" s="95" t="s">
        <v>1926</v>
      </c>
      <c r="E520" s="91" t="s">
        <v>1927</v>
      </c>
      <c r="F520" s="95" t="s">
        <v>339</v>
      </c>
      <c r="G520" s="95">
        <v>1</v>
      </c>
      <c r="H520" s="95">
        <v>1</v>
      </c>
      <c r="I520" s="95">
        <v>1</v>
      </c>
      <c r="J520" s="95">
        <v>50</v>
      </c>
      <c r="K520" s="95">
        <v>50</v>
      </c>
      <c r="L520" s="95" t="s">
        <v>1922</v>
      </c>
    </row>
    <row r="521" spans="1:12" ht="15.75" customHeight="1">
      <c r="A521" s="63" t="s">
        <v>1918</v>
      </c>
      <c r="B521" s="124" t="s">
        <v>1923</v>
      </c>
      <c r="C521" s="95" t="s">
        <v>89</v>
      </c>
      <c r="D521" s="95" t="s">
        <v>1928</v>
      </c>
      <c r="E521" s="91" t="s">
        <v>1929</v>
      </c>
      <c r="F521" s="95" t="s">
        <v>339</v>
      </c>
      <c r="G521" s="95">
        <v>1</v>
      </c>
      <c r="H521" s="95">
        <v>1</v>
      </c>
      <c r="I521" s="95">
        <v>1</v>
      </c>
      <c r="J521" s="95">
        <v>50</v>
      </c>
      <c r="K521" s="95">
        <v>50</v>
      </c>
      <c r="L521" s="95" t="s">
        <v>1922</v>
      </c>
    </row>
    <row r="522" spans="1:12" ht="15.75" customHeight="1">
      <c r="A522" s="63" t="s">
        <v>1918</v>
      </c>
      <c r="B522" s="124" t="s">
        <v>1930</v>
      </c>
      <c r="C522" s="95" t="s">
        <v>89</v>
      </c>
      <c r="D522" s="95" t="s">
        <v>1931</v>
      </c>
      <c r="E522" s="91" t="s">
        <v>1932</v>
      </c>
      <c r="F522" s="95" t="s">
        <v>339</v>
      </c>
      <c r="G522" s="95">
        <v>1</v>
      </c>
      <c r="H522" s="95">
        <v>1</v>
      </c>
      <c r="I522" s="95">
        <v>1</v>
      </c>
      <c r="J522" s="95">
        <v>50</v>
      </c>
      <c r="K522" s="95">
        <v>50</v>
      </c>
      <c r="L522" s="95" t="s">
        <v>1922</v>
      </c>
    </row>
    <row r="523" spans="1:12" ht="15.75" customHeight="1">
      <c r="A523" s="63" t="s">
        <v>1918</v>
      </c>
      <c r="B523" s="124" t="s">
        <v>1933</v>
      </c>
      <c r="C523" s="95" t="s">
        <v>89</v>
      </c>
      <c r="D523" s="95" t="s">
        <v>1934</v>
      </c>
      <c r="E523" s="91" t="s">
        <v>1935</v>
      </c>
      <c r="F523" s="95" t="s">
        <v>339</v>
      </c>
      <c r="G523" s="95">
        <v>1</v>
      </c>
      <c r="H523" s="95">
        <v>1</v>
      </c>
      <c r="I523" s="95">
        <v>1</v>
      </c>
      <c r="J523" s="95">
        <v>50</v>
      </c>
      <c r="K523" s="95">
        <v>50</v>
      </c>
      <c r="L523" s="95" t="s">
        <v>1922</v>
      </c>
    </row>
    <row r="524" spans="1:12" ht="15.75" customHeight="1">
      <c r="A524" s="63" t="s">
        <v>1736</v>
      </c>
      <c r="B524" s="124" t="s">
        <v>1737</v>
      </c>
      <c r="C524" s="95" t="s">
        <v>89</v>
      </c>
      <c r="D524" s="95" t="s">
        <v>1738</v>
      </c>
      <c r="E524" s="91" t="s">
        <v>1739</v>
      </c>
      <c r="F524" s="95" t="s">
        <v>790</v>
      </c>
      <c r="G524" s="95">
        <v>5</v>
      </c>
      <c r="H524" s="95">
        <v>4</v>
      </c>
      <c r="I524" s="95">
        <v>5</v>
      </c>
      <c r="J524" s="95">
        <v>50</v>
      </c>
      <c r="K524" s="95">
        <v>10</v>
      </c>
      <c r="L524" s="95" t="s">
        <v>109</v>
      </c>
    </row>
    <row r="525" spans="1:12" ht="15.75" customHeight="1">
      <c r="A525" s="63" t="s">
        <v>1740</v>
      </c>
      <c r="B525" s="124" t="s">
        <v>1741</v>
      </c>
      <c r="C525" s="95" t="s">
        <v>89</v>
      </c>
      <c r="D525" s="95" t="s">
        <v>1742</v>
      </c>
      <c r="E525" s="91" t="s">
        <v>1743</v>
      </c>
      <c r="F525" s="95" t="s">
        <v>790</v>
      </c>
      <c r="G525" s="95">
        <v>6</v>
      </c>
      <c r="H525" s="95">
        <v>6</v>
      </c>
      <c r="I525" s="95">
        <v>6</v>
      </c>
      <c r="J525" s="95">
        <v>50</v>
      </c>
      <c r="K525" s="95">
        <v>8.33</v>
      </c>
      <c r="L525" s="95" t="s">
        <v>109</v>
      </c>
    </row>
    <row r="526" spans="1:12" ht="15.75" customHeight="1">
      <c r="A526" s="63" t="s">
        <v>1740</v>
      </c>
      <c r="B526" s="124" t="s">
        <v>1741</v>
      </c>
      <c r="C526" s="95" t="s">
        <v>89</v>
      </c>
      <c r="D526" s="95" t="s">
        <v>1744</v>
      </c>
      <c r="E526" s="91" t="s">
        <v>1745</v>
      </c>
      <c r="F526" s="95" t="s">
        <v>790</v>
      </c>
      <c r="G526" s="95">
        <v>6</v>
      </c>
      <c r="H526" s="95">
        <v>6</v>
      </c>
      <c r="I526" s="95">
        <v>6</v>
      </c>
      <c r="J526" s="95">
        <v>50</v>
      </c>
      <c r="K526" s="95">
        <v>8.33</v>
      </c>
      <c r="L526" s="95" t="s">
        <v>109</v>
      </c>
    </row>
    <row r="527" spans="1:12" ht="15.75" customHeight="1">
      <c r="A527" s="63" t="s">
        <v>1740</v>
      </c>
      <c r="B527" s="124" t="s">
        <v>1741</v>
      </c>
      <c r="C527" s="95" t="s">
        <v>89</v>
      </c>
      <c r="D527" s="95" t="s">
        <v>1936</v>
      </c>
      <c r="E527" s="95" t="s">
        <v>1937</v>
      </c>
      <c r="F527" s="95" t="s">
        <v>425</v>
      </c>
      <c r="G527" s="95">
        <v>6</v>
      </c>
      <c r="H527" s="95">
        <v>6</v>
      </c>
      <c r="I527" s="95">
        <v>6</v>
      </c>
      <c r="J527" s="95">
        <v>50</v>
      </c>
      <c r="K527" s="95">
        <v>8.33</v>
      </c>
      <c r="L527" s="95" t="s">
        <v>109</v>
      </c>
    </row>
    <row r="528" spans="1:12" ht="15.75" customHeight="1">
      <c r="A528" s="63" t="s">
        <v>1938</v>
      </c>
      <c r="B528" s="124" t="s">
        <v>1939</v>
      </c>
      <c r="C528" s="95" t="s">
        <v>89</v>
      </c>
      <c r="D528" s="95" t="s">
        <v>1940</v>
      </c>
      <c r="E528" s="91" t="s">
        <v>1941</v>
      </c>
      <c r="F528" s="95" t="s">
        <v>1112</v>
      </c>
      <c r="G528" s="95">
        <v>3</v>
      </c>
      <c r="H528" s="95">
        <v>3</v>
      </c>
      <c r="I528" s="95">
        <v>3</v>
      </c>
      <c r="J528" s="95">
        <v>50</v>
      </c>
      <c r="K528" s="95">
        <v>16.66</v>
      </c>
      <c r="L528" s="95" t="s">
        <v>110</v>
      </c>
    </row>
    <row r="529" spans="1:12" ht="15.75" customHeight="1">
      <c r="A529" s="63" t="s">
        <v>1942</v>
      </c>
      <c r="B529" s="124" t="s">
        <v>1939</v>
      </c>
      <c r="C529" s="95" t="s">
        <v>89</v>
      </c>
      <c r="D529" s="95" t="s">
        <v>1943</v>
      </c>
      <c r="E529" s="91" t="s">
        <v>1944</v>
      </c>
      <c r="F529" s="95" t="s">
        <v>1112</v>
      </c>
      <c r="G529" s="95">
        <v>3</v>
      </c>
      <c r="H529" s="95">
        <v>3</v>
      </c>
      <c r="I529" s="95">
        <v>3</v>
      </c>
      <c r="J529" s="95">
        <v>50</v>
      </c>
      <c r="K529" s="95">
        <v>16.66</v>
      </c>
      <c r="L529" s="95" t="s">
        <v>110</v>
      </c>
    </row>
    <row r="530" spans="1:12" ht="15.75" customHeight="1">
      <c r="A530" s="63" t="s">
        <v>1945</v>
      </c>
      <c r="B530" s="124" t="s">
        <v>1939</v>
      </c>
      <c r="C530" s="95" t="s">
        <v>89</v>
      </c>
      <c r="D530" s="95" t="s">
        <v>1946</v>
      </c>
      <c r="E530" s="91" t="s">
        <v>1947</v>
      </c>
      <c r="F530" s="95" t="s">
        <v>1112</v>
      </c>
      <c r="G530" s="95">
        <v>3</v>
      </c>
      <c r="H530" s="95">
        <v>3</v>
      </c>
      <c r="I530" s="95">
        <v>3</v>
      </c>
      <c r="J530" s="95">
        <v>50</v>
      </c>
      <c r="K530" s="95">
        <v>16.66</v>
      </c>
      <c r="L530" s="95" t="s">
        <v>110</v>
      </c>
    </row>
    <row r="531" spans="1:12" ht="15.75" customHeight="1">
      <c r="A531" s="63" t="s">
        <v>1948</v>
      </c>
      <c r="B531" s="124" t="s">
        <v>1939</v>
      </c>
      <c r="C531" s="95" t="s">
        <v>89</v>
      </c>
      <c r="D531" s="95" t="s">
        <v>1949</v>
      </c>
      <c r="E531" s="91" t="s">
        <v>1950</v>
      </c>
      <c r="F531" s="95" t="s">
        <v>1112</v>
      </c>
      <c r="G531" s="95">
        <v>3</v>
      </c>
      <c r="H531" s="95">
        <v>3</v>
      </c>
      <c r="I531" s="95">
        <v>3</v>
      </c>
      <c r="J531" s="95">
        <v>50</v>
      </c>
      <c r="K531" s="95">
        <v>16.66</v>
      </c>
      <c r="L531" s="95" t="s">
        <v>110</v>
      </c>
    </row>
    <row r="532" spans="1:12" ht="15.75" customHeight="1">
      <c r="A532" s="63" t="s">
        <v>1951</v>
      </c>
      <c r="B532" s="124" t="s">
        <v>1939</v>
      </c>
      <c r="C532" s="95" t="s">
        <v>89</v>
      </c>
      <c r="D532" s="95" t="s">
        <v>1952</v>
      </c>
      <c r="E532" s="91" t="s">
        <v>1953</v>
      </c>
      <c r="F532" s="95" t="s">
        <v>425</v>
      </c>
      <c r="G532" s="95">
        <v>3</v>
      </c>
      <c r="H532" s="95">
        <v>3</v>
      </c>
      <c r="I532" s="95">
        <v>3</v>
      </c>
      <c r="J532" s="95">
        <v>50</v>
      </c>
      <c r="K532" s="95">
        <v>16.66</v>
      </c>
      <c r="L532" s="95" t="s">
        <v>110</v>
      </c>
    </row>
    <row r="533" spans="1:12" ht="15.75" customHeight="1">
      <c r="A533" s="63" t="s">
        <v>1954</v>
      </c>
      <c r="B533" s="124" t="s">
        <v>1955</v>
      </c>
      <c r="C533" s="95" t="s">
        <v>89</v>
      </c>
      <c r="D533" s="95" t="s">
        <v>1956</v>
      </c>
      <c r="E533" s="91" t="s">
        <v>1957</v>
      </c>
      <c r="F533" s="95" t="s">
        <v>1112</v>
      </c>
      <c r="G533" s="95">
        <v>4</v>
      </c>
      <c r="H533" s="95">
        <v>1</v>
      </c>
      <c r="I533" s="95">
        <v>12</v>
      </c>
      <c r="J533" s="95">
        <v>50</v>
      </c>
      <c r="K533" s="95">
        <f>J533/G533</f>
        <v>12.5</v>
      </c>
      <c r="L533" s="95" t="s">
        <v>110</v>
      </c>
    </row>
    <row r="534" spans="1:12" ht="15.75" customHeight="1">
      <c r="A534" s="63" t="s">
        <v>1958</v>
      </c>
      <c r="B534" s="124" t="s">
        <v>1959</v>
      </c>
      <c r="C534" s="95" t="s">
        <v>89</v>
      </c>
      <c r="D534" s="95" t="s">
        <v>1960</v>
      </c>
      <c r="E534" s="95" t="s">
        <v>1961</v>
      </c>
      <c r="F534" s="95" t="s">
        <v>1112</v>
      </c>
      <c r="G534" s="95">
        <v>3</v>
      </c>
      <c r="H534" s="95">
        <v>2</v>
      </c>
      <c r="I534" s="95">
        <v>3</v>
      </c>
      <c r="J534" s="95">
        <v>50</v>
      </c>
      <c r="K534" s="95">
        <v>16.66</v>
      </c>
      <c r="L534" s="95" t="s">
        <v>110</v>
      </c>
    </row>
    <row r="535" spans="1:12" ht="15.75" customHeight="1">
      <c r="A535" s="63" t="s">
        <v>1962</v>
      </c>
      <c r="B535" s="124" t="s">
        <v>1959</v>
      </c>
      <c r="C535" s="95" t="s">
        <v>89</v>
      </c>
      <c r="D535" s="95" t="s">
        <v>1963</v>
      </c>
      <c r="E535" s="95" t="s">
        <v>1964</v>
      </c>
      <c r="F535" s="95" t="s">
        <v>339</v>
      </c>
      <c r="G535" s="95">
        <v>3</v>
      </c>
      <c r="H535" s="95">
        <v>2</v>
      </c>
      <c r="I535" s="95">
        <v>3</v>
      </c>
      <c r="J535" s="95">
        <v>50</v>
      </c>
      <c r="K535" s="95">
        <v>16.66</v>
      </c>
      <c r="L535" s="95" t="s">
        <v>110</v>
      </c>
    </row>
    <row r="536" spans="1:12" ht="15.75" customHeight="1">
      <c r="A536" s="63" t="s">
        <v>1965</v>
      </c>
      <c r="B536" s="124" t="s">
        <v>1966</v>
      </c>
      <c r="C536" s="95" t="s">
        <v>89</v>
      </c>
      <c r="D536" s="95" t="s">
        <v>1967</v>
      </c>
      <c r="E536" s="95" t="s">
        <v>1968</v>
      </c>
      <c r="F536" s="95" t="s">
        <v>1112</v>
      </c>
      <c r="G536" s="95">
        <v>1</v>
      </c>
      <c r="H536" s="95">
        <v>1</v>
      </c>
      <c r="I536" s="95">
        <v>1</v>
      </c>
      <c r="J536" s="95">
        <v>50</v>
      </c>
      <c r="K536" s="95">
        <f t="shared" ref="K536:K548" si="0">J536/G536</f>
        <v>50</v>
      </c>
      <c r="L536" s="95" t="s">
        <v>110</v>
      </c>
    </row>
    <row r="537" spans="1:12" ht="15.75" customHeight="1">
      <c r="A537" s="63" t="s">
        <v>1965</v>
      </c>
      <c r="B537" s="124" t="s">
        <v>1969</v>
      </c>
      <c r="C537" s="95" t="s">
        <v>89</v>
      </c>
      <c r="D537" s="95" t="s">
        <v>1970</v>
      </c>
      <c r="E537" s="95" t="s">
        <v>1971</v>
      </c>
      <c r="F537" s="95" t="s">
        <v>1112</v>
      </c>
      <c r="G537" s="95">
        <v>1</v>
      </c>
      <c r="H537" s="95">
        <v>1</v>
      </c>
      <c r="I537" s="95">
        <v>1</v>
      </c>
      <c r="J537" s="95">
        <v>50</v>
      </c>
      <c r="K537" s="95">
        <f t="shared" si="0"/>
        <v>50</v>
      </c>
      <c r="L537" s="95" t="s">
        <v>110</v>
      </c>
    </row>
    <row r="538" spans="1:12" ht="15.75" customHeight="1">
      <c r="A538" s="63" t="s">
        <v>1965</v>
      </c>
      <c r="B538" s="124" t="s">
        <v>1969</v>
      </c>
      <c r="C538" s="95" t="s">
        <v>89</v>
      </c>
      <c r="D538" s="95" t="s">
        <v>1972</v>
      </c>
      <c r="E538" s="95" t="s">
        <v>1973</v>
      </c>
      <c r="F538" s="95" t="s">
        <v>1112</v>
      </c>
      <c r="G538" s="95">
        <v>1</v>
      </c>
      <c r="H538" s="95">
        <v>1</v>
      </c>
      <c r="I538" s="95">
        <v>1</v>
      </c>
      <c r="J538" s="95">
        <v>50</v>
      </c>
      <c r="K538" s="95">
        <f t="shared" si="0"/>
        <v>50</v>
      </c>
      <c r="L538" s="95" t="s">
        <v>110</v>
      </c>
    </row>
    <row r="539" spans="1:12" ht="15.75" customHeight="1">
      <c r="A539" s="63" t="s">
        <v>1974</v>
      </c>
      <c r="B539" s="124" t="s">
        <v>1975</v>
      </c>
      <c r="C539" s="95" t="s">
        <v>89</v>
      </c>
      <c r="D539" s="95" t="s">
        <v>1976</v>
      </c>
      <c r="E539" s="95" t="s">
        <v>1977</v>
      </c>
      <c r="F539" s="95" t="s">
        <v>1112</v>
      </c>
      <c r="G539" s="95">
        <v>1</v>
      </c>
      <c r="H539" s="95">
        <v>1</v>
      </c>
      <c r="I539" s="95">
        <v>2</v>
      </c>
      <c r="J539" s="95">
        <v>50</v>
      </c>
      <c r="K539" s="95">
        <f t="shared" si="0"/>
        <v>50</v>
      </c>
      <c r="L539" s="95" t="s">
        <v>110</v>
      </c>
    </row>
    <row r="540" spans="1:12" ht="15.75" customHeight="1">
      <c r="A540" s="63" t="s">
        <v>1978</v>
      </c>
      <c r="B540" s="124" t="s">
        <v>1975</v>
      </c>
      <c r="C540" s="95" t="s">
        <v>89</v>
      </c>
      <c r="D540" s="95" t="s">
        <v>1979</v>
      </c>
      <c r="E540" s="95" t="s">
        <v>1980</v>
      </c>
      <c r="F540" s="95" t="s">
        <v>1112</v>
      </c>
      <c r="G540" s="95">
        <v>1</v>
      </c>
      <c r="H540" s="95">
        <v>1</v>
      </c>
      <c r="I540" s="95">
        <v>2</v>
      </c>
      <c r="J540" s="95">
        <v>50</v>
      </c>
      <c r="K540" s="95">
        <f t="shared" si="0"/>
        <v>50</v>
      </c>
      <c r="L540" s="95" t="s">
        <v>110</v>
      </c>
    </row>
    <row r="541" spans="1:12" ht="15.75" customHeight="1">
      <c r="A541" s="63" t="s">
        <v>1965</v>
      </c>
      <c r="B541" s="124" t="s">
        <v>1981</v>
      </c>
      <c r="C541" s="95" t="s">
        <v>89</v>
      </c>
      <c r="D541" s="95" t="s">
        <v>1982</v>
      </c>
      <c r="E541" s="95" t="s">
        <v>1983</v>
      </c>
      <c r="F541" s="95" t="s">
        <v>1112</v>
      </c>
      <c r="G541" s="95">
        <v>1</v>
      </c>
      <c r="H541" s="95">
        <v>1</v>
      </c>
      <c r="I541" s="95">
        <v>1</v>
      </c>
      <c r="J541" s="95">
        <v>50</v>
      </c>
      <c r="K541" s="95">
        <f t="shared" si="0"/>
        <v>50</v>
      </c>
      <c r="L541" s="95" t="s">
        <v>110</v>
      </c>
    </row>
    <row r="542" spans="1:12" ht="15.75" customHeight="1">
      <c r="A542" s="63" t="s">
        <v>1965</v>
      </c>
      <c r="B542" s="124" t="s">
        <v>1981</v>
      </c>
      <c r="C542" s="95" t="s">
        <v>89</v>
      </c>
      <c r="D542" s="95" t="s">
        <v>1984</v>
      </c>
      <c r="E542" s="95" t="s">
        <v>1985</v>
      </c>
      <c r="F542" s="95" t="s">
        <v>1112</v>
      </c>
      <c r="G542" s="95">
        <v>1</v>
      </c>
      <c r="H542" s="95">
        <v>1</v>
      </c>
      <c r="I542" s="95">
        <v>1</v>
      </c>
      <c r="J542" s="95">
        <v>50</v>
      </c>
      <c r="K542" s="95">
        <f t="shared" si="0"/>
        <v>50</v>
      </c>
      <c r="L542" s="95" t="s">
        <v>110</v>
      </c>
    </row>
    <row r="543" spans="1:12" ht="15.75" customHeight="1">
      <c r="A543" s="63" t="s">
        <v>1965</v>
      </c>
      <c r="B543" s="124" t="s">
        <v>1981</v>
      </c>
      <c r="C543" s="95" t="s">
        <v>89</v>
      </c>
      <c r="D543" s="95" t="s">
        <v>1986</v>
      </c>
      <c r="E543" s="95" t="s">
        <v>1987</v>
      </c>
      <c r="F543" s="95" t="s">
        <v>425</v>
      </c>
      <c r="G543" s="95">
        <v>1</v>
      </c>
      <c r="H543" s="95">
        <v>1</v>
      </c>
      <c r="I543" s="95">
        <v>1</v>
      </c>
      <c r="J543" s="95">
        <v>50</v>
      </c>
      <c r="K543" s="95">
        <f t="shared" si="0"/>
        <v>50</v>
      </c>
      <c r="L543" s="95" t="s">
        <v>110</v>
      </c>
    </row>
    <row r="544" spans="1:12" ht="15.75" customHeight="1">
      <c r="A544" s="63" t="s">
        <v>1965</v>
      </c>
      <c r="B544" s="124" t="s">
        <v>1988</v>
      </c>
      <c r="C544" s="95" t="s">
        <v>89</v>
      </c>
      <c r="D544" s="95" t="s">
        <v>1989</v>
      </c>
      <c r="E544" s="95" t="s">
        <v>1973</v>
      </c>
      <c r="F544" s="95" t="s">
        <v>1112</v>
      </c>
      <c r="G544" s="95">
        <v>1</v>
      </c>
      <c r="H544" s="95">
        <v>1</v>
      </c>
      <c r="I544" s="95">
        <v>1</v>
      </c>
      <c r="J544" s="95">
        <v>50</v>
      </c>
      <c r="K544" s="95">
        <f t="shared" si="0"/>
        <v>50</v>
      </c>
      <c r="L544" s="95" t="s">
        <v>110</v>
      </c>
    </row>
    <row r="545" spans="1:12" ht="15.75" customHeight="1">
      <c r="A545" s="63" t="s">
        <v>1965</v>
      </c>
      <c r="B545" s="124" t="s">
        <v>1990</v>
      </c>
      <c r="C545" s="95" t="s">
        <v>89</v>
      </c>
      <c r="D545" s="95" t="s">
        <v>1991</v>
      </c>
      <c r="E545" s="95" t="s">
        <v>1980</v>
      </c>
      <c r="F545" s="95" t="s">
        <v>1112</v>
      </c>
      <c r="G545" s="95">
        <v>1</v>
      </c>
      <c r="H545" s="95">
        <v>1</v>
      </c>
      <c r="I545" s="95">
        <v>1</v>
      </c>
      <c r="J545" s="95">
        <v>50</v>
      </c>
      <c r="K545" s="95">
        <f t="shared" si="0"/>
        <v>50</v>
      </c>
      <c r="L545" s="95" t="s">
        <v>110</v>
      </c>
    </row>
    <row r="546" spans="1:12" ht="15.75" customHeight="1">
      <c r="A546" s="63" t="s">
        <v>1965</v>
      </c>
      <c r="B546" s="124" t="s">
        <v>1992</v>
      </c>
      <c r="C546" s="95" t="s">
        <v>89</v>
      </c>
      <c r="D546" s="95" t="s">
        <v>1993</v>
      </c>
      <c r="E546" s="95" t="s">
        <v>1980</v>
      </c>
      <c r="F546" s="95" t="s">
        <v>1112</v>
      </c>
      <c r="G546" s="95">
        <v>1</v>
      </c>
      <c r="H546" s="95">
        <v>1</v>
      </c>
      <c r="I546" s="95">
        <v>1</v>
      </c>
      <c r="J546" s="95">
        <v>50</v>
      </c>
      <c r="K546" s="95">
        <f t="shared" si="0"/>
        <v>50</v>
      </c>
      <c r="L546" s="95" t="s">
        <v>110</v>
      </c>
    </row>
    <row r="547" spans="1:12" ht="15.75" customHeight="1">
      <c r="A547" s="63" t="s">
        <v>1965</v>
      </c>
      <c r="B547" s="124" t="s">
        <v>1992</v>
      </c>
      <c r="C547" s="95" t="s">
        <v>89</v>
      </c>
      <c r="D547" s="95" t="s">
        <v>1994</v>
      </c>
      <c r="E547" s="95" t="s">
        <v>1995</v>
      </c>
      <c r="F547" s="95" t="s">
        <v>425</v>
      </c>
      <c r="G547" s="95">
        <v>1</v>
      </c>
      <c r="H547" s="95">
        <v>1</v>
      </c>
      <c r="I547" s="95">
        <v>1</v>
      </c>
      <c r="J547" s="95">
        <v>50</v>
      </c>
      <c r="K547" s="95">
        <f t="shared" si="0"/>
        <v>50</v>
      </c>
      <c r="L547" s="95" t="s">
        <v>110</v>
      </c>
    </row>
    <row r="548" spans="1:12" ht="15.75" customHeight="1">
      <c r="A548" s="63" t="s">
        <v>1996</v>
      </c>
      <c r="B548" s="124" t="s">
        <v>1997</v>
      </c>
      <c r="C548" s="95" t="s">
        <v>89</v>
      </c>
      <c r="D548" s="95" t="s">
        <v>1998</v>
      </c>
      <c r="E548" s="95" t="s">
        <v>1999</v>
      </c>
      <c r="F548" s="95" t="s">
        <v>1112</v>
      </c>
      <c r="G548" s="95">
        <v>2</v>
      </c>
      <c r="H548" s="95">
        <v>2</v>
      </c>
      <c r="I548" s="95">
        <v>2</v>
      </c>
      <c r="J548" s="95">
        <v>50</v>
      </c>
      <c r="K548" s="95">
        <f t="shared" si="0"/>
        <v>25</v>
      </c>
      <c r="L548" s="95" t="s">
        <v>110</v>
      </c>
    </row>
    <row r="549" spans="1:12" ht="15.75" customHeight="1">
      <c r="A549" s="63" t="s">
        <v>2000</v>
      </c>
      <c r="B549" s="124" t="s">
        <v>2001</v>
      </c>
      <c r="C549" s="95" t="s">
        <v>89</v>
      </c>
      <c r="D549" s="95" t="s">
        <v>2002</v>
      </c>
      <c r="E549" s="95" t="s">
        <v>2003</v>
      </c>
      <c r="F549" s="95" t="s">
        <v>1112</v>
      </c>
      <c r="G549" s="95">
        <v>3</v>
      </c>
      <c r="H549" s="95">
        <v>3</v>
      </c>
      <c r="I549" s="95">
        <v>4</v>
      </c>
      <c r="J549" s="95">
        <v>50</v>
      </c>
      <c r="K549" s="95">
        <v>16.670000000000002</v>
      </c>
      <c r="L549" s="95" t="s">
        <v>110</v>
      </c>
    </row>
    <row r="550" spans="1:12" ht="15.75" customHeight="1">
      <c r="A550" s="63" t="s">
        <v>2004</v>
      </c>
      <c r="B550" s="124" t="s">
        <v>2001</v>
      </c>
      <c r="C550" s="95" t="s">
        <v>89</v>
      </c>
      <c r="D550" s="95" t="s">
        <v>2005</v>
      </c>
      <c r="E550" s="95" t="s">
        <v>2006</v>
      </c>
      <c r="F550" s="95" t="s">
        <v>1112</v>
      </c>
      <c r="G550" s="95">
        <v>3</v>
      </c>
      <c r="H550" s="95">
        <v>3</v>
      </c>
      <c r="I550" s="95">
        <v>4</v>
      </c>
      <c r="J550" s="95">
        <v>50</v>
      </c>
      <c r="K550" s="95">
        <v>16.670000000000002</v>
      </c>
      <c r="L550" s="95" t="s">
        <v>2007</v>
      </c>
    </row>
    <row r="551" spans="1:12" ht="15.75" customHeight="1">
      <c r="A551" s="63" t="s">
        <v>2008</v>
      </c>
      <c r="B551" s="124" t="s">
        <v>2009</v>
      </c>
      <c r="C551" s="95" t="s">
        <v>89</v>
      </c>
      <c r="D551" s="95" t="s">
        <v>2010</v>
      </c>
      <c r="E551" s="95" t="s">
        <v>2011</v>
      </c>
      <c r="F551" s="95" t="s">
        <v>1112</v>
      </c>
      <c r="G551" s="95">
        <v>2</v>
      </c>
      <c r="H551" s="95">
        <v>2</v>
      </c>
      <c r="I551" s="95">
        <v>2</v>
      </c>
      <c r="J551" s="95">
        <v>50</v>
      </c>
      <c r="K551" s="95">
        <f>J551/G551</f>
        <v>25</v>
      </c>
      <c r="L551" s="95" t="s">
        <v>110</v>
      </c>
    </row>
    <row r="552" spans="1:12" ht="15.75" customHeight="1">
      <c r="A552" s="63" t="s">
        <v>2012</v>
      </c>
      <c r="B552" s="124" t="s">
        <v>2013</v>
      </c>
      <c r="C552" s="95" t="s">
        <v>89</v>
      </c>
      <c r="D552" s="95" t="s">
        <v>2014</v>
      </c>
      <c r="E552" s="95" t="s">
        <v>2015</v>
      </c>
      <c r="F552" s="95" t="s">
        <v>1112</v>
      </c>
      <c r="G552" s="95">
        <v>3</v>
      </c>
      <c r="H552" s="95">
        <v>3</v>
      </c>
      <c r="I552" s="95">
        <v>3</v>
      </c>
      <c r="J552" s="95">
        <v>50</v>
      </c>
      <c r="K552" s="95">
        <v>16.670000000000002</v>
      </c>
      <c r="L552" s="95" t="s">
        <v>110</v>
      </c>
    </row>
    <row r="553" spans="1:12" ht="15.75" customHeight="1">
      <c r="A553" s="63" t="s">
        <v>2016</v>
      </c>
      <c r="B553" s="124" t="s">
        <v>2017</v>
      </c>
      <c r="C553" s="95" t="s">
        <v>89</v>
      </c>
      <c r="D553" s="95" t="s">
        <v>2018</v>
      </c>
      <c r="E553" s="95" t="s">
        <v>2019</v>
      </c>
      <c r="F553" s="95" t="s">
        <v>1112</v>
      </c>
      <c r="G553" s="95">
        <v>2</v>
      </c>
      <c r="H553" s="95">
        <v>2</v>
      </c>
      <c r="I553" s="95">
        <v>2</v>
      </c>
      <c r="J553" s="95">
        <v>50</v>
      </c>
      <c r="K553" s="95">
        <f t="shared" ref="K553:K554" si="1">J553/G553</f>
        <v>25</v>
      </c>
      <c r="L553" s="95" t="s">
        <v>110</v>
      </c>
    </row>
    <row r="554" spans="1:12" ht="15.75" customHeight="1">
      <c r="A554" s="63" t="s">
        <v>1965</v>
      </c>
      <c r="B554" s="124" t="s">
        <v>2020</v>
      </c>
      <c r="C554" s="95" t="s">
        <v>89</v>
      </c>
      <c r="D554" s="95" t="s">
        <v>2021</v>
      </c>
      <c r="E554" s="95" t="s">
        <v>2022</v>
      </c>
      <c r="F554" s="95" t="s">
        <v>425</v>
      </c>
      <c r="G554" s="95">
        <v>1</v>
      </c>
      <c r="H554" s="95">
        <v>1</v>
      </c>
      <c r="I554" s="95">
        <v>1</v>
      </c>
      <c r="J554" s="95">
        <v>50</v>
      </c>
      <c r="K554" s="95">
        <f t="shared" si="1"/>
        <v>50</v>
      </c>
      <c r="L554" s="95" t="s">
        <v>110</v>
      </c>
    </row>
    <row r="555" spans="1:12" ht="15.75" customHeight="1">
      <c r="A555" s="63" t="s">
        <v>112</v>
      </c>
      <c r="B555" s="124" t="s">
        <v>2023</v>
      </c>
      <c r="C555" s="95" t="s">
        <v>89</v>
      </c>
      <c r="D555" s="95" t="s">
        <v>2024</v>
      </c>
      <c r="E555" s="91" t="s">
        <v>2025</v>
      </c>
      <c r="F555" s="95" t="s">
        <v>790</v>
      </c>
      <c r="G555" s="95">
        <v>1</v>
      </c>
      <c r="H555" s="95">
        <v>1</v>
      </c>
      <c r="I555" s="95">
        <v>1</v>
      </c>
      <c r="J555" s="95">
        <v>50</v>
      </c>
      <c r="K555" s="95">
        <v>50</v>
      </c>
      <c r="L555" s="95" t="s">
        <v>112</v>
      </c>
    </row>
    <row r="556" spans="1:12" ht="15.75" customHeight="1">
      <c r="A556" s="63" t="s">
        <v>112</v>
      </c>
      <c r="B556" s="124" t="s">
        <v>2026</v>
      </c>
      <c r="C556" s="95" t="s">
        <v>89</v>
      </c>
      <c r="D556" s="95" t="s">
        <v>2027</v>
      </c>
      <c r="E556" s="91" t="s">
        <v>2028</v>
      </c>
      <c r="F556" s="95" t="s">
        <v>1107</v>
      </c>
      <c r="G556" s="95">
        <v>1</v>
      </c>
      <c r="H556" s="95">
        <v>1</v>
      </c>
      <c r="I556" s="95">
        <v>1</v>
      </c>
      <c r="J556" s="95">
        <v>50</v>
      </c>
      <c r="K556" s="95">
        <v>50</v>
      </c>
      <c r="L556" s="95" t="s">
        <v>112</v>
      </c>
    </row>
    <row r="557" spans="1:12" ht="15.75" customHeight="1">
      <c r="A557" s="63" t="s">
        <v>112</v>
      </c>
      <c r="B557" s="124" t="s">
        <v>2029</v>
      </c>
      <c r="C557" s="95" t="s">
        <v>89</v>
      </c>
      <c r="D557" s="95" t="s">
        <v>2030</v>
      </c>
      <c r="E557" s="91" t="s">
        <v>2031</v>
      </c>
      <c r="F557" s="95" t="s">
        <v>1107</v>
      </c>
      <c r="G557" s="95">
        <v>1</v>
      </c>
      <c r="H557" s="95">
        <v>1</v>
      </c>
      <c r="I557" s="95">
        <v>1</v>
      </c>
      <c r="J557" s="95">
        <v>50</v>
      </c>
      <c r="K557" s="95">
        <v>50</v>
      </c>
      <c r="L557" s="95" t="s">
        <v>112</v>
      </c>
    </row>
    <row r="558" spans="1:12" ht="15.75" customHeight="1">
      <c r="A558" s="63" t="s">
        <v>112</v>
      </c>
      <c r="B558" s="124" t="s">
        <v>2032</v>
      </c>
      <c r="C558" s="95" t="s">
        <v>89</v>
      </c>
      <c r="D558" s="91" t="s">
        <v>2033</v>
      </c>
      <c r="E558" s="91" t="s">
        <v>2034</v>
      </c>
      <c r="F558" s="95" t="s">
        <v>790</v>
      </c>
      <c r="G558" s="95">
        <v>1</v>
      </c>
      <c r="H558" s="95">
        <v>1</v>
      </c>
      <c r="I558" s="95">
        <v>1</v>
      </c>
      <c r="J558" s="95">
        <v>50</v>
      </c>
      <c r="K558" s="95">
        <v>50</v>
      </c>
      <c r="L558" s="95" t="s">
        <v>112</v>
      </c>
    </row>
    <row r="559" spans="1:12" ht="15.75" customHeight="1">
      <c r="A559" s="63" t="s">
        <v>112</v>
      </c>
      <c r="B559" s="124" t="s">
        <v>2035</v>
      </c>
      <c r="C559" s="95" t="s">
        <v>89</v>
      </c>
      <c r="D559" s="95" t="s">
        <v>2036</v>
      </c>
      <c r="E559" s="91" t="s">
        <v>2037</v>
      </c>
      <c r="F559" s="95" t="s">
        <v>2038</v>
      </c>
      <c r="G559" s="95">
        <v>1</v>
      </c>
      <c r="H559" s="95">
        <v>1</v>
      </c>
      <c r="I559" s="95">
        <v>1</v>
      </c>
      <c r="J559" s="95">
        <v>50</v>
      </c>
      <c r="K559" s="95">
        <v>50</v>
      </c>
      <c r="L559" s="95" t="s">
        <v>112</v>
      </c>
    </row>
    <row r="560" spans="1:12" ht="15.75" customHeight="1">
      <c r="A560" s="63" t="s">
        <v>112</v>
      </c>
      <c r="B560" s="124" t="s">
        <v>2039</v>
      </c>
      <c r="C560" s="95" t="s">
        <v>89</v>
      </c>
      <c r="D560" s="95" t="s">
        <v>2040</v>
      </c>
      <c r="E560" s="91" t="s">
        <v>2041</v>
      </c>
      <c r="F560" s="95" t="s">
        <v>2038</v>
      </c>
      <c r="G560" s="95">
        <v>1</v>
      </c>
      <c r="H560" s="95">
        <v>1</v>
      </c>
      <c r="I560" s="95">
        <v>1</v>
      </c>
      <c r="J560" s="95">
        <v>50</v>
      </c>
      <c r="K560" s="95">
        <v>50</v>
      </c>
      <c r="L560" s="95" t="s">
        <v>112</v>
      </c>
    </row>
    <row r="561" spans="1:12" ht="15.75" customHeight="1">
      <c r="A561" s="63" t="s">
        <v>112</v>
      </c>
      <c r="B561" s="124" t="s">
        <v>2042</v>
      </c>
      <c r="C561" s="95" t="s">
        <v>89</v>
      </c>
      <c r="D561" s="95" t="s">
        <v>2043</v>
      </c>
      <c r="E561" s="91" t="s">
        <v>2044</v>
      </c>
      <c r="F561" s="95" t="s">
        <v>1107</v>
      </c>
      <c r="G561" s="95">
        <v>1</v>
      </c>
      <c r="H561" s="95">
        <v>1</v>
      </c>
      <c r="I561" s="95">
        <v>1</v>
      </c>
      <c r="J561" s="95">
        <v>50</v>
      </c>
      <c r="K561" s="95">
        <v>50</v>
      </c>
      <c r="L561" s="95" t="s">
        <v>112</v>
      </c>
    </row>
    <row r="562" spans="1:12" ht="15.75" customHeight="1">
      <c r="A562" s="63" t="s">
        <v>112</v>
      </c>
      <c r="B562" s="124" t="s">
        <v>2045</v>
      </c>
      <c r="C562" s="95" t="s">
        <v>89</v>
      </c>
      <c r="D562" s="95" t="s">
        <v>2046</v>
      </c>
      <c r="E562" s="91" t="s">
        <v>2047</v>
      </c>
      <c r="F562" s="95" t="s">
        <v>790</v>
      </c>
      <c r="G562" s="95">
        <v>1</v>
      </c>
      <c r="H562" s="95">
        <v>1</v>
      </c>
      <c r="I562" s="95">
        <v>1</v>
      </c>
      <c r="J562" s="95">
        <v>50</v>
      </c>
      <c r="K562" s="95">
        <v>50</v>
      </c>
      <c r="L562" s="95" t="s">
        <v>112</v>
      </c>
    </row>
    <row r="563" spans="1:12" ht="15.75" customHeight="1">
      <c r="A563" s="63" t="s">
        <v>112</v>
      </c>
      <c r="B563" s="124" t="s">
        <v>2048</v>
      </c>
      <c r="C563" s="95" t="s">
        <v>89</v>
      </c>
      <c r="D563" s="95" t="s">
        <v>2049</v>
      </c>
      <c r="E563" s="91" t="s">
        <v>2050</v>
      </c>
      <c r="F563" s="95" t="s">
        <v>790</v>
      </c>
      <c r="G563" s="95">
        <v>1</v>
      </c>
      <c r="H563" s="95">
        <v>1</v>
      </c>
      <c r="I563" s="95">
        <v>1</v>
      </c>
      <c r="J563" s="95">
        <v>50</v>
      </c>
      <c r="K563" s="95">
        <v>50</v>
      </c>
      <c r="L563" s="95" t="s">
        <v>112</v>
      </c>
    </row>
    <row r="564" spans="1:12" ht="15.75" customHeight="1">
      <c r="A564" s="63" t="s">
        <v>112</v>
      </c>
      <c r="B564" s="124" t="s">
        <v>2051</v>
      </c>
      <c r="C564" s="95" t="s">
        <v>89</v>
      </c>
      <c r="D564" s="95" t="s">
        <v>2052</v>
      </c>
      <c r="E564" s="91" t="s">
        <v>2053</v>
      </c>
      <c r="F564" s="95" t="s">
        <v>790</v>
      </c>
      <c r="G564" s="95">
        <v>1</v>
      </c>
      <c r="H564" s="95">
        <v>1</v>
      </c>
      <c r="I564" s="95">
        <v>1</v>
      </c>
      <c r="J564" s="95">
        <v>50</v>
      </c>
      <c r="K564" s="95">
        <v>50</v>
      </c>
      <c r="L564" s="95" t="s">
        <v>112</v>
      </c>
    </row>
    <row r="565" spans="1:12" ht="15.75" customHeight="1">
      <c r="A565" s="63" t="s">
        <v>112</v>
      </c>
      <c r="B565" s="124" t="s">
        <v>2054</v>
      </c>
      <c r="C565" s="95" t="s">
        <v>89</v>
      </c>
      <c r="D565" s="95" t="s">
        <v>2055</v>
      </c>
      <c r="E565" s="91" t="s">
        <v>2056</v>
      </c>
      <c r="F565" s="95" t="s">
        <v>790</v>
      </c>
      <c r="G565" s="95">
        <v>1</v>
      </c>
      <c r="H565" s="95">
        <v>1</v>
      </c>
      <c r="I565" s="95">
        <v>1</v>
      </c>
      <c r="J565" s="95">
        <v>50</v>
      </c>
      <c r="K565" s="95">
        <v>50</v>
      </c>
      <c r="L565" s="95" t="s">
        <v>112</v>
      </c>
    </row>
    <row r="566" spans="1:12" ht="15.75" customHeight="1">
      <c r="A566" s="63" t="s">
        <v>112</v>
      </c>
      <c r="B566" s="124" t="s">
        <v>2057</v>
      </c>
      <c r="C566" s="95" t="s">
        <v>89</v>
      </c>
      <c r="D566" s="95" t="s">
        <v>2058</v>
      </c>
      <c r="E566" s="91" t="s">
        <v>2059</v>
      </c>
      <c r="F566" s="95" t="s">
        <v>790</v>
      </c>
      <c r="G566" s="95">
        <v>1</v>
      </c>
      <c r="H566" s="95">
        <v>1</v>
      </c>
      <c r="I566" s="95">
        <v>1</v>
      </c>
      <c r="J566" s="95">
        <v>50</v>
      </c>
      <c r="K566" s="95">
        <v>50</v>
      </c>
      <c r="L566" s="95" t="s">
        <v>112</v>
      </c>
    </row>
    <row r="567" spans="1:12" ht="15.75" customHeight="1">
      <c r="A567" s="63" t="s">
        <v>2060</v>
      </c>
      <c r="B567" s="124" t="s">
        <v>2061</v>
      </c>
      <c r="C567" s="95" t="s">
        <v>89</v>
      </c>
      <c r="D567" s="95" t="s">
        <v>2062</v>
      </c>
      <c r="E567" s="91" t="s">
        <v>2063</v>
      </c>
      <c r="F567" s="95" t="s">
        <v>425</v>
      </c>
      <c r="G567" s="95">
        <v>1</v>
      </c>
      <c r="H567" s="95">
        <v>1</v>
      </c>
      <c r="I567" s="95">
        <v>1</v>
      </c>
      <c r="J567" s="95">
        <v>50</v>
      </c>
      <c r="K567" s="95">
        <v>50</v>
      </c>
      <c r="L567" s="95" t="s">
        <v>2060</v>
      </c>
    </row>
    <row r="568" spans="1:12" ht="15.75" customHeight="1">
      <c r="A568" s="63" t="s">
        <v>2064</v>
      </c>
      <c r="B568" s="124" t="s">
        <v>2065</v>
      </c>
      <c r="C568" s="95" t="s">
        <v>89</v>
      </c>
      <c r="D568" s="95" t="s">
        <v>2066</v>
      </c>
      <c r="E568" s="91" t="s">
        <v>2067</v>
      </c>
      <c r="F568" s="95" t="s">
        <v>2068</v>
      </c>
      <c r="G568" s="95">
        <v>1</v>
      </c>
      <c r="H568" s="95">
        <v>1</v>
      </c>
      <c r="I568" s="95"/>
      <c r="J568" s="95">
        <v>50</v>
      </c>
      <c r="K568" s="95">
        <v>50</v>
      </c>
      <c r="L568" s="95" t="s">
        <v>2069</v>
      </c>
    </row>
    <row r="569" spans="1:12" ht="15.75" customHeight="1">
      <c r="A569" s="63" t="s">
        <v>1899</v>
      </c>
      <c r="B569" s="124" t="s">
        <v>1900</v>
      </c>
      <c r="C569" s="95" t="s">
        <v>89</v>
      </c>
      <c r="D569" s="95" t="s">
        <v>2070</v>
      </c>
      <c r="E569" s="91" t="s">
        <v>2071</v>
      </c>
      <c r="F569" s="95" t="s">
        <v>790</v>
      </c>
      <c r="G569" s="95">
        <v>2</v>
      </c>
      <c r="H569" s="95">
        <v>2</v>
      </c>
      <c r="I569" s="95"/>
      <c r="J569" s="95">
        <v>50</v>
      </c>
      <c r="K569" s="95">
        <v>25</v>
      </c>
      <c r="L569" s="95" t="s">
        <v>2069</v>
      </c>
    </row>
    <row r="570" spans="1:12" ht="15.75" customHeight="1">
      <c r="A570" s="63" t="s">
        <v>1899</v>
      </c>
      <c r="B570" s="124" t="s">
        <v>1900</v>
      </c>
      <c r="C570" s="95" t="s">
        <v>89</v>
      </c>
      <c r="D570" s="95" t="s">
        <v>2072</v>
      </c>
      <c r="E570" s="91" t="s">
        <v>1904</v>
      </c>
      <c r="F570" s="95" t="s">
        <v>790</v>
      </c>
      <c r="G570" s="95">
        <v>2</v>
      </c>
      <c r="H570" s="95">
        <v>2</v>
      </c>
      <c r="I570" s="95"/>
      <c r="J570" s="95">
        <v>50</v>
      </c>
      <c r="K570" s="95">
        <v>25</v>
      </c>
      <c r="L570" s="95" t="s">
        <v>2069</v>
      </c>
    </row>
    <row r="571" spans="1:12" ht="15.75" customHeight="1">
      <c r="A571" s="63" t="s">
        <v>1899</v>
      </c>
      <c r="B571" s="124" t="s">
        <v>1900</v>
      </c>
      <c r="C571" s="95" t="s">
        <v>89</v>
      </c>
      <c r="D571" s="95" t="s">
        <v>2073</v>
      </c>
      <c r="E571" s="91" t="s">
        <v>1902</v>
      </c>
      <c r="F571" s="95" t="s">
        <v>425</v>
      </c>
      <c r="G571" s="95">
        <v>2</v>
      </c>
      <c r="H571" s="95">
        <v>2</v>
      </c>
      <c r="I571" s="95"/>
      <c r="J571" s="95">
        <v>50</v>
      </c>
      <c r="K571" s="95">
        <v>25</v>
      </c>
      <c r="L571" s="95" t="s">
        <v>2069</v>
      </c>
    </row>
    <row r="572" spans="1:12" ht="15.75" customHeight="1">
      <c r="A572" s="63" t="s">
        <v>2074</v>
      </c>
      <c r="B572" s="124" t="s">
        <v>2075</v>
      </c>
      <c r="C572" s="95" t="s">
        <v>89</v>
      </c>
      <c r="D572" s="95" t="s">
        <v>2076</v>
      </c>
      <c r="E572" s="91" t="s">
        <v>2077</v>
      </c>
      <c r="F572" s="95" t="s">
        <v>790</v>
      </c>
      <c r="G572" s="95">
        <v>1</v>
      </c>
      <c r="H572" s="95">
        <v>1</v>
      </c>
      <c r="I572" s="95"/>
      <c r="J572" s="95">
        <v>50</v>
      </c>
      <c r="K572" s="95">
        <v>50</v>
      </c>
      <c r="L572" s="95" t="s">
        <v>2069</v>
      </c>
    </row>
    <row r="573" spans="1:12" ht="15.75" customHeight="1">
      <c r="A573" s="63" t="s">
        <v>1905</v>
      </c>
      <c r="B573" s="124" t="s">
        <v>2078</v>
      </c>
      <c r="C573" s="95" t="s">
        <v>89</v>
      </c>
      <c r="D573" s="95" t="s">
        <v>2079</v>
      </c>
      <c r="E573" s="91" t="s">
        <v>2080</v>
      </c>
      <c r="F573" s="95" t="s">
        <v>790</v>
      </c>
      <c r="G573" s="95">
        <v>2</v>
      </c>
      <c r="H573" s="95">
        <v>2</v>
      </c>
      <c r="I573" s="95"/>
      <c r="J573" s="95">
        <v>50</v>
      </c>
      <c r="K573" s="95">
        <v>25</v>
      </c>
      <c r="L573" s="95" t="s">
        <v>2069</v>
      </c>
    </row>
    <row r="574" spans="1:12" ht="15.75" customHeight="1">
      <c r="A574" s="63" t="s">
        <v>1905</v>
      </c>
      <c r="B574" s="124" t="s">
        <v>1906</v>
      </c>
      <c r="C574" s="95" t="s">
        <v>89</v>
      </c>
      <c r="D574" s="95" t="s">
        <v>1909</v>
      </c>
      <c r="E574" s="91" t="s">
        <v>1910</v>
      </c>
      <c r="F574" s="95" t="s">
        <v>425</v>
      </c>
      <c r="G574" s="95">
        <v>2</v>
      </c>
      <c r="H574" s="95">
        <v>2</v>
      </c>
      <c r="I574" s="95"/>
      <c r="J574" s="95">
        <v>50</v>
      </c>
      <c r="K574" s="95">
        <v>25</v>
      </c>
      <c r="L574" s="95" t="s">
        <v>2069</v>
      </c>
    </row>
    <row r="575" spans="1:12" ht="15.75" customHeight="1">
      <c r="A575" s="63" t="s">
        <v>2081</v>
      </c>
      <c r="B575" s="124" t="s">
        <v>2082</v>
      </c>
      <c r="C575" s="95" t="s">
        <v>89</v>
      </c>
      <c r="D575" s="95" t="s">
        <v>2083</v>
      </c>
      <c r="E575" s="91" t="s">
        <v>2084</v>
      </c>
      <c r="F575" s="95" t="s">
        <v>790</v>
      </c>
      <c r="G575" s="95">
        <v>3</v>
      </c>
      <c r="H575" s="95">
        <v>1</v>
      </c>
      <c r="I575" s="95">
        <v>3</v>
      </c>
      <c r="J575" s="95">
        <v>50</v>
      </c>
      <c r="K575" s="95">
        <v>16.66</v>
      </c>
      <c r="L575" s="95" t="s">
        <v>116</v>
      </c>
    </row>
    <row r="576" spans="1:12" ht="15.75" customHeight="1">
      <c r="A576" s="63" t="s">
        <v>2081</v>
      </c>
      <c r="B576" s="124" t="s">
        <v>2082</v>
      </c>
      <c r="C576" s="95" t="s">
        <v>89</v>
      </c>
      <c r="D576" s="95" t="s">
        <v>2085</v>
      </c>
      <c r="E576" s="91" t="s">
        <v>2086</v>
      </c>
      <c r="F576" s="95" t="s">
        <v>790</v>
      </c>
      <c r="G576" s="95">
        <v>3</v>
      </c>
      <c r="H576" s="95">
        <v>1</v>
      </c>
      <c r="I576" s="95">
        <v>3</v>
      </c>
      <c r="J576" s="95">
        <v>50</v>
      </c>
      <c r="K576" s="95">
        <v>16.66</v>
      </c>
      <c r="L576" s="95" t="s">
        <v>116</v>
      </c>
    </row>
    <row r="577" spans="1:12" ht="15.75" customHeight="1">
      <c r="A577" s="63" t="s">
        <v>2087</v>
      </c>
      <c r="B577" s="124" t="s">
        <v>2088</v>
      </c>
      <c r="C577" s="95" t="s">
        <v>89</v>
      </c>
      <c r="D577" s="95" t="s">
        <v>2089</v>
      </c>
      <c r="E577" s="91" t="s">
        <v>2090</v>
      </c>
      <c r="F577" s="95" t="s">
        <v>790</v>
      </c>
      <c r="G577" s="95">
        <v>2</v>
      </c>
      <c r="H577" s="95">
        <v>2</v>
      </c>
      <c r="I577" s="95">
        <v>2</v>
      </c>
      <c r="J577" s="95">
        <v>50</v>
      </c>
      <c r="K577" s="95">
        <v>25</v>
      </c>
      <c r="L577" s="95" t="s">
        <v>116</v>
      </c>
    </row>
    <row r="578" spans="1:12" ht="15.75" customHeight="1">
      <c r="A578" s="63" t="s">
        <v>2087</v>
      </c>
      <c r="B578" s="124" t="s">
        <v>2091</v>
      </c>
      <c r="C578" s="95" t="s">
        <v>89</v>
      </c>
      <c r="D578" s="95" t="s">
        <v>2092</v>
      </c>
      <c r="E578" s="91" t="s">
        <v>2093</v>
      </c>
      <c r="F578" s="95" t="s">
        <v>790</v>
      </c>
      <c r="G578" s="95">
        <v>2</v>
      </c>
      <c r="H578" s="95">
        <v>2</v>
      </c>
      <c r="I578" s="95">
        <v>2</v>
      </c>
      <c r="J578" s="95">
        <v>50</v>
      </c>
      <c r="K578" s="95">
        <v>25</v>
      </c>
      <c r="L578" s="95" t="s">
        <v>116</v>
      </c>
    </row>
    <row r="579" spans="1:12" ht="15.75" customHeight="1">
      <c r="A579" s="63" t="s">
        <v>2087</v>
      </c>
      <c r="B579" s="124" t="s">
        <v>2091</v>
      </c>
      <c r="C579" s="95" t="s">
        <v>89</v>
      </c>
      <c r="D579" s="95" t="s">
        <v>2094</v>
      </c>
      <c r="E579" s="91" t="s">
        <v>2095</v>
      </c>
      <c r="F579" s="95" t="s">
        <v>790</v>
      </c>
      <c r="G579" s="95">
        <v>2</v>
      </c>
      <c r="H579" s="95">
        <v>2</v>
      </c>
      <c r="I579" s="95">
        <v>2</v>
      </c>
      <c r="J579" s="95">
        <v>50</v>
      </c>
      <c r="K579" s="95">
        <v>25</v>
      </c>
      <c r="L579" s="95" t="s">
        <v>116</v>
      </c>
    </row>
    <row r="580" spans="1:12" ht="15.75" customHeight="1">
      <c r="A580" s="63" t="s">
        <v>2096</v>
      </c>
      <c r="B580" s="124" t="s">
        <v>1747</v>
      </c>
      <c r="C580" s="95" t="s">
        <v>89</v>
      </c>
      <c r="D580" s="95" t="s">
        <v>2097</v>
      </c>
      <c r="E580" s="95" t="s">
        <v>2098</v>
      </c>
      <c r="F580" s="95" t="s">
        <v>790</v>
      </c>
      <c r="G580" s="95">
        <v>3</v>
      </c>
      <c r="H580" s="95">
        <v>3</v>
      </c>
      <c r="I580" s="95">
        <v>5</v>
      </c>
      <c r="J580" s="95">
        <v>50</v>
      </c>
      <c r="K580" s="95">
        <v>16.670000000000002</v>
      </c>
      <c r="L580" s="95" t="s">
        <v>2099</v>
      </c>
    </row>
    <row r="581" spans="1:12" ht="15.75" customHeight="1">
      <c r="A581" s="63" t="s">
        <v>2096</v>
      </c>
      <c r="B581" s="124" t="s">
        <v>1747</v>
      </c>
      <c r="C581" s="95" t="s">
        <v>89</v>
      </c>
      <c r="D581" s="95" t="s">
        <v>2100</v>
      </c>
      <c r="E581" s="95" t="s">
        <v>2101</v>
      </c>
      <c r="F581" s="95" t="s">
        <v>790</v>
      </c>
      <c r="G581" s="95">
        <v>3</v>
      </c>
      <c r="H581" s="95">
        <v>3</v>
      </c>
      <c r="I581" s="95">
        <v>5</v>
      </c>
      <c r="J581" s="95">
        <v>50</v>
      </c>
      <c r="K581" s="95">
        <v>16.670000000000002</v>
      </c>
      <c r="L581" s="95" t="s">
        <v>2099</v>
      </c>
    </row>
    <row r="582" spans="1:12" ht="15.75" customHeight="1">
      <c r="A582" s="63" t="s">
        <v>2096</v>
      </c>
      <c r="B582" s="124" t="s">
        <v>1747</v>
      </c>
      <c r="C582" s="95" t="s">
        <v>89</v>
      </c>
      <c r="D582" s="95" t="s">
        <v>2102</v>
      </c>
      <c r="E582" s="95" t="s">
        <v>2103</v>
      </c>
      <c r="F582" s="95" t="s">
        <v>790</v>
      </c>
      <c r="G582" s="95">
        <v>3</v>
      </c>
      <c r="H582" s="95">
        <v>3</v>
      </c>
      <c r="I582" s="95">
        <v>5</v>
      </c>
      <c r="J582" s="95">
        <v>50</v>
      </c>
      <c r="K582" s="95">
        <v>16.670000000000002</v>
      </c>
      <c r="L582" s="95" t="s">
        <v>2099</v>
      </c>
    </row>
    <row r="583" spans="1:12" ht="15.75" customHeight="1">
      <c r="A583" s="63" t="s">
        <v>2104</v>
      </c>
      <c r="B583" s="124" t="s">
        <v>2105</v>
      </c>
      <c r="C583" s="95" t="s">
        <v>89</v>
      </c>
      <c r="D583" s="95" t="s">
        <v>2106</v>
      </c>
      <c r="E583" s="95" t="s">
        <v>2107</v>
      </c>
      <c r="F583" s="95" t="s">
        <v>790</v>
      </c>
      <c r="G583" s="95">
        <v>3</v>
      </c>
      <c r="H583" s="95">
        <v>3</v>
      </c>
      <c r="I583" s="95">
        <v>3</v>
      </c>
      <c r="J583" s="95">
        <v>50</v>
      </c>
      <c r="K583" s="95">
        <v>16.670000000000002</v>
      </c>
      <c r="L583" s="95" t="s">
        <v>2099</v>
      </c>
    </row>
    <row r="584" spans="1:12" ht="15.75" customHeight="1">
      <c r="A584" s="63" t="s">
        <v>1746</v>
      </c>
      <c r="B584" s="124" t="s">
        <v>1747</v>
      </c>
      <c r="C584" s="95" t="s">
        <v>89</v>
      </c>
      <c r="D584" s="95" t="s">
        <v>1748</v>
      </c>
      <c r="E584" s="95" t="s">
        <v>1749</v>
      </c>
      <c r="F584" s="95" t="s">
        <v>790</v>
      </c>
      <c r="G584" s="95">
        <v>3</v>
      </c>
      <c r="H584" s="95">
        <v>3</v>
      </c>
      <c r="I584" s="95">
        <v>5</v>
      </c>
      <c r="J584" s="95">
        <v>50</v>
      </c>
      <c r="K584" s="95">
        <v>16.670000000000002</v>
      </c>
      <c r="L584" s="95" t="s">
        <v>2099</v>
      </c>
    </row>
    <row r="585" spans="1:12" ht="15.75" customHeight="1">
      <c r="A585" s="63" t="s">
        <v>1746</v>
      </c>
      <c r="B585" s="124" t="s">
        <v>1747</v>
      </c>
      <c r="C585" s="95" t="s">
        <v>89</v>
      </c>
      <c r="D585" s="95" t="s">
        <v>1750</v>
      </c>
      <c r="E585" s="95" t="s">
        <v>1751</v>
      </c>
      <c r="F585" s="95" t="s">
        <v>790</v>
      </c>
      <c r="G585" s="95">
        <v>3</v>
      </c>
      <c r="H585" s="95">
        <v>3</v>
      </c>
      <c r="I585" s="95">
        <v>5</v>
      </c>
      <c r="J585" s="95">
        <v>50</v>
      </c>
      <c r="K585" s="95">
        <v>16.670000000000002</v>
      </c>
      <c r="L585" s="95" t="s">
        <v>2099</v>
      </c>
    </row>
    <row r="586" spans="1:12" ht="15.75" customHeight="1">
      <c r="A586" s="63" t="s">
        <v>1746</v>
      </c>
      <c r="B586" s="124" t="s">
        <v>1747</v>
      </c>
      <c r="C586" s="95" t="s">
        <v>89</v>
      </c>
      <c r="D586" s="95" t="s">
        <v>1752</v>
      </c>
      <c r="E586" s="95" t="s">
        <v>1753</v>
      </c>
      <c r="F586" s="95" t="s">
        <v>790</v>
      </c>
      <c r="G586" s="95">
        <v>3</v>
      </c>
      <c r="H586" s="95">
        <v>3</v>
      </c>
      <c r="I586" s="95">
        <v>5</v>
      </c>
      <c r="J586" s="95">
        <v>50</v>
      </c>
      <c r="K586" s="95">
        <v>16.670000000000002</v>
      </c>
      <c r="L586" s="95" t="s">
        <v>2099</v>
      </c>
    </row>
    <row r="587" spans="1:12" ht="15.75" customHeight="1">
      <c r="A587" s="63" t="s">
        <v>1754</v>
      </c>
      <c r="B587" s="124" t="s">
        <v>1747</v>
      </c>
      <c r="C587" s="95" t="s">
        <v>89</v>
      </c>
      <c r="D587" s="95" t="s">
        <v>1755</v>
      </c>
      <c r="E587" s="95" t="s">
        <v>1756</v>
      </c>
      <c r="F587" s="95" t="s">
        <v>790</v>
      </c>
      <c r="G587" s="95">
        <v>3</v>
      </c>
      <c r="H587" s="95">
        <v>3</v>
      </c>
      <c r="I587" s="95">
        <v>3</v>
      </c>
      <c r="J587" s="95">
        <v>50</v>
      </c>
      <c r="K587" s="95">
        <v>16.670000000000002</v>
      </c>
      <c r="L587" s="95" t="s">
        <v>2099</v>
      </c>
    </row>
    <row r="588" spans="1:12" ht="15.75" customHeight="1">
      <c r="A588" s="63" t="s">
        <v>1754</v>
      </c>
      <c r="B588" s="124" t="s">
        <v>1747</v>
      </c>
      <c r="C588" s="95" t="s">
        <v>89</v>
      </c>
      <c r="D588" s="95" t="s">
        <v>1757</v>
      </c>
      <c r="E588" s="95" t="s">
        <v>1758</v>
      </c>
      <c r="F588" s="95" t="s">
        <v>790</v>
      </c>
      <c r="G588" s="95">
        <v>3</v>
      </c>
      <c r="H588" s="95">
        <v>3</v>
      </c>
      <c r="I588" s="95">
        <v>3</v>
      </c>
      <c r="J588" s="95">
        <v>50</v>
      </c>
      <c r="K588" s="95">
        <v>16.670000000000002</v>
      </c>
      <c r="L588" s="95" t="s">
        <v>2099</v>
      </c>
    </row>
    <row r="589" spans="1:12" ht="15.75" customHeight="1">
      <c r="A589" s="63" t="s">
        <v>1754</v>
      </c>
      <c r="B589" s="124" t="s">
        <v>1747</v>
      </c>
      <c r="C589" s="95" t="s">
        <v>89</v>
      </c>
      <c r="D589" s="95" t="s">
        <v>1759</v>
      </c>
      <c r="E589" s="95" t="s">
        <v>1760</v>
      </c>
      <c r="F589" s="95" t="s">
        <v>790</v>
      </c>
      <c r="G589" s="95">
        <v>3</v>
      </c>
      <c r="H589" s="95">
        <v>3</v>
      </c>
      <c r="I589" s="95">
        <v>3</v>
      </c>
      <c r="J589" s="95">
        <v>50</v>
      </c>
      <c r="K589" s="95">
        <v>16.670000000000002</v>
      </c>
      <c r="L589" s="95" t="s">
        <v>2099</v>
      </c>
    </row>
    <row r="590" spans="1:12" ht="15.75" customHeight="1">
      <c r="A590" s="63" t="s">
        <v>2104</v>
      </c>
      <c r="B590" s="124" t="s">
        <v>2105</v>
      </c>
      <c r="C590" s="95" t="s">
        <v>89</v>
      </c>
      <c r="D590" s="95" t="s">
        <v>2108</v>
      </c>
      <c r="E590" s="95" t="s">
        <v>2109</v>
      </c>
      <c r="F590" s="95" t="s">
        <v>790</v>
      </c>
      <c r="G590" s="95">
        <v>3</v>
      </c>
      <c r="H590" s="95">
        <v>3</v>
      </c>
      <c r="I590" s="95">
        <v>3</v>
      </c>
      <c r="J590" s="95">
        <v>50</v>
      </c>
      <c r="K590" s="95">
        <v>16.670000000000002</v>
      </c>
      <c r="L590" s="95" t="s">
        <v>2099</v>
      </c>
    </row>
    <row r="591" spans="1:12" ht="15.75" customHeight="1">
      <c r="A591" s="63" t="s">
        <v>2104</v>
      </c>
      <c r="B591" s="124" t="s">
        <v>2105</v>
      </c>
      <c r="C591" s="95" t="s">
        <v>89</v>
      </c>
      <c r="D591" s="95" t="s">
        <v>2110</v>
      </c>
      <c r="E591" s="95" t="s">
        <v>2111</v>
      </c>
      <c r="F591" s="95" t="s">
        <v>790</v>
      </c>
      <c r="G591" s="95">
        <v>3</v>
      </c>
      <c r="H591" s="95">
        <v>3</v>
      </c>
      <c r="I591" s="95">
        <v>3</v>
      </c>
      <c r="J591" s="95">
        <v>50</v>
      </c>
      <c r="K591" s="95">
        <v>16.670000000000002</v>
      </c>
      <c r="L591" s="95" t="s">
        <v>2099</v>
      </c>
    </row>
    <row r="592" spans="1:12" ht="15.75" customHeight="1">
      <c r="A592" s="63" t="s">
        <v>2112</v>
      </c>
      <c r="B592" s="124" t="s">
        <v>2113</v>
      </c>
      <c r="C592" s="95" t="s">
        <v>89</v>
      </c>
      <c r="D592" s="95" t="s">
        <v>2114</v>
      </c>
      <c r="E592" s="95" t="s">
        <v>2115</v>
      </c>
      <c r="F592" s="95" t="s">
        <v>790</v>
      </c>
      <c r="G592" s="95">
        <v>4</v>
      </c>
      <c r="H592" s="95">
        <v>4</v>
      </c>
      <c r="I592" s="95">
        <v>4</v>
      </c>
      <c r="J592" s="95">
        <v>50</v>
      </c>
      <c r="K592" s="95">
        <v>12.5</v>
      </c>
      <c r="L592" s="95" t="s">
        <v>2099</v>
      </c>
    </row>
    <row r="593" spans="1:12" ht="15.75" customHeight="1">
      <c r="A593" s="63" t="s">
        <v>2096</v>
      </c>
      <c r="B593" s="124" t="s">
        <v>1747</v>
      </c>
      <c r="C593" s="95" t="s">
        <v>89</v>
      </c>
      <c r="D593" s="95" t="s">
        <v>2116</v>
      </c>
      <c r="E593" s="95" t="s">
        <v>2117</v>
      </c>
      <c r="F593" s="95" t="s">
        <v>790</v>
      </c>
      <c r="G593" s="95">
        <v>3</v>
      </c>
      <c r="H593" s="95">
        <v>3</v>
      </c>
      <c r="I593" s="95">
        <v>5</v>
      </c>
      <c r="J593" s="95">
        <v>50</v>
      </c>
      <c r="K593" s="95">
        <v>16.670000000000002</v>
      </c>
      <c r="L593" s="95" t="s">
        <v>2099</v>
      </c>
    </row>
    <row r="594" spans="1:12" ht="15.75" customHeight="1">
      <c r="A594" s="63" t="s">
        <v>2118</v>
      </c>
      <c r="B594" s="124" t="s">
        <v>2119</v>
      </c>
      <c r="C594" s="95" t="s">
        <v>89</v>
      </c>
      <c r="D594" s="95" t="s">
        <v>2120</v>
      </c>
      <c r="E594" s="95" t="s">
        <v>2121</v>
      </c>
      <c r="F594" s="95" t="s">
        <v>790</v>
      </c>
      <c r="G594" s="95">
        <v>3</v>
      </c>
      <c r="H594" s="95">
        <v>3</v>
      </c>
      <c r="I594" s="95">
        <v>3</v>
      </c>
      <c r="J594" s="95">
        <v>50</v>
      </c>
      <c r="K594" s="95">
        <v>16.670000000000002</v>
      </c>
      <c r="L594" s="95" t="s">
        <v>2099</v>
      </c>
    </row>
    <row r="595" spans="1:12" ht="15.75" customHeight="1">
      <c r="A595" s="63" t="s">
        <v>2122</v>
      </c>
      <c r="B595" s="124" t="s">
        <v>2088</v>
      </c>
      <c r="C595" s="95" t="s">
        <v>89</v>
      </c>
      <c r="D595" s="95" t="s">
        <v>2123</v>
      </c>
      <c r="E595" s="95" t="s">
        <v>2124</v>
      </c>
      <c r="F595" s="95" t="s">
        <v>790</v>
      </c>
      <c r="G595" s="95">
        <v>2</v>
      </c>
      <c r="H595" s="95">
        <v>2</v>
      </c>
      <c r="I595" s="95">
        <v>2</v>
      </c>
      <c r="J595" s="95">
        <v>50</v>
      </c>
      <c r="K595" s="95">
        <v>25</v>
      </c>
      <c r="L595" s="95" t="s">
        <v>2099</v>
      </c>
    </row>
    <row r="596" spans="1:12" ht="15.75" customHeight="1">
      <c r="A596" s="63" t="s">
        <v>2118</v>
      </c>
      <c r="B596" s="124" t="s">
        <v>2119</v>
      </c>
      <c r="C596" s="95" t="s">
        <v>89</v>
      </c>
      <c r="D596" s="95" t="s">
        <v>2125</v>
      </c>
      <c r="E596" s="95" t="s">
        <v>2126</v>
      </c>
      <c r="F596" s="95" t="s">
        <v>790</v>
      </c>
      <c r="G596" s="95">
        <v>3</v>
      </c>
      <c r="H596" s="95">
        <v>3</v>
      </c>
      <c r="I596" s="95">
        <v>3</v>
      </c>
      <c r="J596" s="95">
        <v>50</v>
      </c>
      <c r="K596" s="95">
        <v>16.670000000000002</v>
      </c>
      <c r="L596" s="95" t="s">
        <v>2099</v>
      </c>
    </row>
    <row r="597" spans="1:12" ht="15.75" customHeight="1">
      <c r="A597" s="63" t="s">
        <v>2118</v>
      </c>
      <c r="B597" s="124" t="s">
        <v>2119</v>
      </c>
      <c r="C597" s="95" t="s">
        <v>89</v>
      </c>
      <c r="D597" s="95" t="s">
        <v>2127</v>
      </c>
      <c r="E597" s="95" t="s">
        <v>2128</v>
      </c>
      <c r="F597" s="95" t="s">
        <v>790</v>
      </c>
      <c r="G597" s="95">
        <v>3</v>
      </c>
      <c r="H597" s="95">
        <v>3</v>
      </c>
      <c r="I597" s="95">
        <v>3</v>
      </c>
      <c r="J597" s="95">
        <v>50</v>
      </c>
      <c r="K597" s="95">
        <v>16.670000000000002</v>
      </c>
      <c r="L597" s="95" t="s">
        <v>2099</v>
      </c>
    </row>
    <row r="598" spans="1:12" ht="15.75" customHeight="1">
      <c r="A598" s="63" t="s">
        <v>2129</v>
      </c>
      <c r="B598" s="124" t="s">
        <v>2130</v>
      </c>
      <c r="C598" s="95" t="s">
        <v>89</v>
      </c>
      <c r="D598" s="95" t="s">
        <v>2131</v>
      </c>
      <c r="E598" s="91" t="s">
        <v>2132</v>
      </c>
      <c r="F598" s="95" t="s">
        <v>790</v>
      </c>
      <c r="G598" s="95">
        <v>3</v>
      </c>
      <c r="H598" s="95">
        <v>1</v>
      </c>
      <c r="I598" s="95">
        <v>3</v>
      </c>
      <c r="J598" s="95">
        <v>50</v>
      </c>
      <c r="K598" s="95">
        <v>16.670000000000002</v>
      </c>
      <c r="L598" s="95" t="s">
        <v>683</v>
      </c>
    </row>
    <row r="599" spans="1:12" ht="15.75" customHeight="1">
      <c r="A599" s="63" t="s">
        <v>2133</v>
      </c>
      <c r="B599" s="124" t="s">
        <v>2130</v>
      </c>
      <c r="C599" s="95" t="s">
        <v>89</v>
      </c>
      <c r="D599" s="95" t="s">
        <v>2134</v>
      </c>
      <c r="E599" s="91" t="s">
        <v>2135</v>
      </c>
      <c r="F599" s="95" t="s">
        <v>790</v>
      </c>
      <c r="G599" s="95">
        <v>3</v>
      </c>
      <c r="H599" s="95">
        <v>1</v>
      </c>
      <c r="I599" s="95">
        <v>3</v>
      </c>
      <c r="J599" s="95">
        <v>50</v>
      </c>
      <c r="K599" s="95">
        <v>16.670000000000002</v>
      </c>
      <c r="L599" s="95" t="s">
        <v>683</v>
      </c>
    </row>
    <row r="600" spans="1:12" ht="15.75" customHeight="1">
      <c r="A600" s="63" t="s">
        <v>2136</v>
      </c>
      <c r="B600" s="124" t="s">
        <v>2130</v>
      </c>
      <c r="C600" s="95" t="s">
        <v>89</v>
      </c>
      <c r="D600" s="95" t="s">
        <v>2137</v>
      </c>
      <c r="E600" s="91" t="s">
        <v>2138</v>
      </c>
      <c r="F600" s="95" t="s">
        <v>790</v>
      </c>
      <c r="G600" s="95">
        <v>3</v>
      </c>
      <c r="H600" s="95">
        <v>1</v>
      </c>
      <c r="I600" s="95">
        <v>3</v>
      </c>
      <c r="J600" s="95">
        <v>50</v>
      </c>
      <c r="K600" s="95">
        <v>16.670000000000002</v>
      </c>
      <c r="L600" s="95" t="s">
        <v>683</v>
      </c>
    </row>
    <row r="601" spans="1:12" ht="15.75" customHeight="1">
      <c r="A601" s="63" t="s">
        <v>2139</v>
      </c>
      <c r="B601" s="124" t="s">
        <v>2130</v>
      </c>
      <c r="C601" s="95" t="s">
        <v>89</v>
      </c>
      <c r="D601" s="95" t="s">
        <v>2140</v>
      </c>
      <c r="E601" s="91" t="s">
        <v>2141</v>
      </c>
      <c r="F601" s="95" t="s">
        <v>790</v>
      </c>
      <c r="G601" s="95">
        <v>3</v>
      </c>
      <c r="H601" s="95">
        <v>1</v>
      </c>
      <c r="I601" s="95">
        <v>3</v>
      </c>
      <c r="J601" s="95">
        <v>50</v>
      </c>
      <c r="K601" s="95">
        <v>16.670000000000002</v>
      </c>
      <c r="L601" s="95" t="s">
        <v>683</v>
      </c>
    </row>
    <row r="602" spans="1:12" ht="15.75" customHeight="1">
      <c r="A602" s="63" t="s">
        <v>2142</v>
      </c>
      <c r="B602" s="124" t="s">
        <v>2130</v>
      </c>
      <c r="C602" s="95" t="s">
        <v>89</v>
      </c>
      <c r="D602" s="95" t="s">
        <v>2143</v>
      </c>
      <c r="E602" s="91" t="s">
        <v>2144</v>
      </c>
      <c r="F602" s="95" t="s">
        <v>790</v>
      </c>
      <c r="G602" s="95">
        <v>3</v>
      </c>
      <c r="H602" s="95">
        <v>1</v>
      </c>
      <c r="I602" s="95">
        <v>3</v>
      </c>
      <c r="J602" s="95">
        <v>50</v>
      </c>
      <c r="K602" s="95">
        <v>16.670000000000002</v>
      </c>
      <c r="L602" s="95" t="s">
        <v>683</v>
      </c>
    </row>
    <row r="603" spans="1:12" ht="15.75" customHeight="1">
      <c r="A603" s="63" t="s">
        <v>2145</v>
      </c>
      <c r="B603" s="124" t="s">
        <v>2130</v>
      </c>
      <c r="C603" s="95" t="s">
        <v>89</v>
      </c>
      <c r="D603" s="95" t="s">
        <v>2146</v>
      </c>
      <c r="E603" s="91" t="s">
        <v>2147</v>
      </c>
      <c r="F603" s="95" t="s">
        <v>790</v>
      </c>
      <c r="G603" s="95">
        <v>3</v>
      </c>
      <c r="H603" s="95">
        <v>1</v>
      </c>
      <c r="I603" s="95">
        <v>3</v>
      </c>
      <c r="J603" s="95">
        <v>50</v>
      </c>
      <c r="K603" s="95">
        <v>16.66</v>
      </c>
      <c r="L603" s="95" t="s">
        <v>683</v>
      </c>
    </row>
    <row r="604" spans="1:12" ht="15.75" customHeight="1">
      <c r="A604" s="63" t="s">
        <v>2148</v>
      </c>
      <c r="B604" s="124" t="s">
        <v>2130</v>
      </c>
      <c r="C604" s="95" t="s">
        <v>89</v>
      </c>
      <c r="D604" s="95" t="s">
        <v>2149</v>
      </c>
      <c r="E604" s="91" t="s">
        <v>2150</v>
      </c>
      <c r="F604" s="95" t="s">
        <v>790</v>
      </c>
      <c r="G604" s="95">
        <v>3</v>
      </c>
      <c r="H604" s="95">
        <v>1</v>
      </c>
      <c r="I604" s="95">
        <v>3</v>
      </c>
      <c r="J604" s="95">
        <v>50</v>
      </c>
      <c r="K604" s="95">
        <v>16.66</v>
      </c>
      <c r="L604" s="95" t="s">
        <v>683</v>
      </c>
    </row>
    <row r="605" spans="1:12" ht="15.75" customHeight="1">
      <c r="A605" s="63" t="s">
        <v>2151</v>
      </c>
      <c r="B605" s="124" t="s">
        <v>2130</v>
      </c>
      <c r="C605" s="95" t="s">
        <v>89</v>
      </c>
      <c r="D605" s="95" t="s">
        <v>2152</v>
      </c>
      <c r="E605" s="91" t="s">
        <v>2153</v>
      </c>
      <c r="F605" s="95" t="s">
        <v>790</v>
      </c>
      <c r="G605" s="95">
        <v>3</v>
      </c>
      <c r="H605" s="95">
        <v>1</v>
      </c>
      <c r="I605" s="95">
        <v>3</v>
      </c>
      <c r="J605" s="95">
        <v>50</v>
      </c>
      <c r="K605" s="95">
        <v>16.66</v>
      </c>
      <c r="L605" s="95" t="s">
        <v>683</v>
      </c>
    </row>
    <row r="606" spans="1:12" ht="15.75" customHeight="1">
      <c r="A606" s="63" t="s">
        <v>2154</v>
      </c>
      <c r="B606" s="124" t="s">
        <v>2130</v>
      </c>
      <c r="C606" s="95" t="s">
        <v>89</v>
      </c>
      <c r="D606" s="95" t="s">
        <v>2155</v>
      </c>
      <c r="E606" s="91" t="s">
        <v>2156</v>
      </c>
      <c r="F606" s="95" t="s">
        <v>790</v>
      </c>
      <c r="G606" s="95">
        <v>3</v>
      </c>
      <c r="H606" s="95">
        <v>1</v>
      </c>
      <c r="I606" s="95">
        <v>3</v>
      </c>
      <c r="J606" s="95">
        <v>50</v>
      </c>
      <c r="K606" s="95">
        <v>16.670000000000002</v>
      </c>
      <c r="L606" s="95" t="s">
        <v>683</v>
      </c>
    </row>
    <row r="607" spans="1:12" ht="15.75" customHeight="1">
      <c r="A607" s="63" t="s">
        <v>2157</v>
      </c>
      <c r="B607" s="124" t="s">
        <v>2130</v>
      </c>
      <c r="C607" s="95" t="s">
        <v>89</v>
      </c>
      <c r="D607" s="95" t="s">
        <v>2158</v>
      </c>
      <c r="E607" s="91" t="s">
        <v>2159</v>
      </c>
      <c r="F607" s="95" t="s">
        <v>790</v>
      </c>
      <c r="G607" s="95">
        <v>3</v>
      </c>
      <c r="H607" s="95">
        <v>1</v>
      </c>
      <c r="I607" s="95">
        <v>3</v>
      </c>
      <c r="J607" s="95">
        <v>50</v>
      </c>
      <c r="K607" s="95">
        <v>16.66</v>
      </c>
      <c r="L607" s="95" t="s">
        <v>683</v>
      </c>
    </row>
    <row r="608" spans="1:12" ht="15.75" customHeight="1">
      <c r="A608" s="63" t="s">
        <v>2160</v>
      </c>
      <c r="B608" s="124" t="s">
        <v>2130</v>
      </c>
      <c r="C608" s="95" t="s">
        <v>89</v>
      </c>
      <c r="D608" s="95" t="s">
        <v>2161</v>
      </c>
      <c r="E608" s="91" t="s">
        <v>2162</v>
      </c>
      <c r="F608" s="95" t="s">
        <v>790</v>
      </c>
      <c r="G608" s="95">
        <v>3</v>
      </c>
      <c r="H608" s="95">
        <v>1</v>
      </c>
      <c r="I608" s="95">
        <v>3</v>
      </c>
      <c r="J608" s="95">
        <v>50</v>
      </c>
      <c r="K608" s="95">
        <v>16.66</v>
      </c>
      <c r="L608" s="95" t="s">
        <v>683</v>
      </c>
    </row>
    <row r="609" spans="1:12" ht="15.75" customHeight="1">
      <c r="A609" s="63" t="s">
        <v>2163</v>
      </c>
      <c r="B609" s="124" t="s">
        <v>2130</v>
      </c>
      <c r="C609" s="95" t="s">
        <v>89</v>
      </c>
      <c r="D609" s="95" t="s">
        <v>2164</v>
      </c>
      <c r="E609" s="91" t="s">
        <v>2165</v>
      </c>
      <c r="F609" s="95" t="s">
        <v>790</v>
      </c>
      <c r="G609" s="95">
        <v>3</v>
      </c>
      <c r="H609" s="95">
        <v>1</v>
      </c>
      <c r="I609" s="95">
        <v>3</v>
      </c>
      <c r="J609" s="95">
        <v>50</v>
      </c>
      <c r="K609" s="95">
        <v>16.670000000000002</v>
      </c>
      <c r="L609" s="95" t="s">
        <v>683</v>
      </c>
    </row>
    <row r="610" spans="1:12" ht="15.75" customHeight="1">
      <c r="A610" s="63" t="s">
        <v>2166</v>
      </c>
      <c r="B610" s="124" t="s">
        <v>2130</v>
      </c>
      <c r="C610" s="95" t="s">
        <v>89</v>
      </c>
      <c r="D610" s="95" t="s">
        <v>2167</v>
      </c>
      <c r="E610" s="91" t="s">
        <v>2168</v>
      </c>
      <c r="F610" s="95" t="s">
        <v>790</v>
      </c>
      <c r="G610" s="95">
        <v>3</v>
      </c>
      <c r="H610" s="95">
        <v>1</v>
      </c>
      <c r="I610" s="95">
        <v>3</v>
      </c>
      <c r="J610" s="95">
        <v>50</v>
      </c>
      <c r="K610" s="95">
        <v>16.670000000000002</v>
      </c>
      <c r="L610" s="95" t="s">
        <v>683</v>
      </c>
    </row>
    <row r="611" spans="1:12" ht="15.75" customHeight="1">
      <c r="A611" s="63" t="s">
        <v>2169</v>
      </c>
      <c r="B611" s="124" t="s">
        <v>2130</v>
      </c>
      <c r="C611" s="95" t="s">
        <v>89</v>
      </c>
      <c r="D611" s="95" t="s">
        <v>2170</v>
      </c>
      <c r="E611" s="95" t="s">
        <v>2171</v>
      </c>
      <c r="F611" s="95" t="s">
        <v>425</v>
      </c>
      <c r="G611" s="95">
        <v>3</v>
      </c>
      <c r="H611" s="95">
        <v>1</v>
      </c>
      <c r="I611" s="95">
        <v>3</v>
      </c>
      <c r="J611" s="95">
        <v>50</v>
      </c>
      <c r="K611" s="95">
        <v>16.670000000000002</v>
      </c>
      <c r="L611" s="95" t="s">
        <v>683</v>
      </c>
    </row>
    <row r="612" spans="1:12" ht="15.75" customHeight="1">
      <c r="A612" s="63" t="s">
        <v>2172</v>
      </c>
      <c r="B612" s="124" t="s">
        <v>2173</v>
      </c>
      <c r="C612" s="95"/>
      <c r="D612" s="95" t="s">
        <v>2174</v>
      </c>
      <c r="E612" s="91" t="s">
        <v>2175</v>
      </c>
      <c r="F612" s="95" t="s">
        <v>790</v>
      </c>
      <c r="G612" s="95">
        <v>2</v>
      </c>
      <c r="H612" s="95">
        <v>1</v>
      </c>
      <c r="I612" s="95">
        <v>2</v>
      </c>
      <c r="J612" s="95">
        <v>50</v>
      </c>
      <c r="K612" s="95">
        <f t="shared" ref="K612:K615" si="2">J612/G612</f>
        <v>25</v>
      </c>
      <c r="L612" s="95" t="s">
        <v>683</v>
      </c>
    </row>
    <row r="613" spans="1:12" ht="15.75" customHeight="1">
      <c r="A613" s="63" t="s">
        <v>2176</v>
      </c>
      <c r="B613" s="124" t="s">
        <v>2173</v>
      </c>
      <c r="C613" s="95" t="s">
        <v>89</v>
      </c>
      <c r="D613" s="95" t="s">
        <v>2177</v>
      </c>
      <c r="E613" s="91" t="s">
        <v>2178</v>
      </c>
      <c r="F613" s="95" t="s">
        <v>790</v>
      </c>
      <c r="G613" s="95">
        <v>2</v>
      </c>
      <c r="H613" s="95">
        <v>1</v>
      </c>
      <c r="I613" s="95">
        <v>2</v>
      </c>
      <c r="J613" s="95">
        <v>50</v>
      </c>
      <c r="K613" s="95">
        <f t="shared" si="2"/>
        <v>25</v>
      </c>
      <c r="L613" s="95" t="s">
        <v>683</v>
      </c>
    </row>
    <row r="614" spans="1:12" ht="15.75" customHeight="1">
      <c r="A614" s="63" t="s">
        <v>2179</v>
      </c>
      <c r="B614" s="124" t="s">
        <v>2173</v>
      </c>
      <c r="C614" s="95" t="s">
        <v>89</v>
      </c>
      <c r="D614" s="95" t="s">
        <v>2180</v>
      </c>
      <c r="E614" s="91" t="s">
        <v>2181</v>
      </c>
      <c r="F614" s="95" t="s">
        <v>790</v>
      </c>
      <c r="G614" s="95">
        <v>2</v>
      </c>
      <c r="H614" s="95">
        <v>1</v>
      </c>
      <c r="I614" s="95">
        <v>2</v>
      </c>
      <c r="J614" s="95">
        <v>50</v>
      </c>
      <c r="K614" s="95">
        <f t="shared" si="2"/>
        <v>25</v>
      </c>
      <c r="L614" s="95" t="s">
        <v>683</v>
      </c>
    </row>
    <row r="615" spans="1:12" ht="15.75" customHeight="1">
      <c r="A615" s="63" t="s">
        <v>2182</v>
      </c>
      <c r="B615" s="124" t="s">
        <v>2173</v>
      </c>
      <c r="C615" s="95" t="s">
        <v>89</v>
      </c>
      <c r="D615" s="95" t="s">
        <v>2183</v>
      </c>
      <c r="E615" s="91" t="s">
        <v>2184</v>
      </c>
      <c r="F615" s="95" t="s">
        <v>790</v>
      </c>
      <c r="G615" s="95">
        <v>2</v>
      </c>
      <c r="H615" s="95">
        <v>1</v>
      </c>
      <c r="I615" s="95">
        <v>2</v>
      </c>
      <c r="J615" s="95">
        <v>50</v>
      </c>
      <c r="K615" s="95">
        <f t="shared" si="2"/>
        <v>25</v>
      </c>
      <c r="L615" s="95" t="s">
        <v>683</v>
      </c>
    </row>
    <row r="616" spans="1:12" ht="15.75" customHeight="1">
      <c r="A616" s="63" t="s">
        <v>2185</v>
      </c>
      <c r="B616" s="124" t="s">
        <v>2186</v>
      </c>
      <c r="C616" s="95" t="s">
        <v>89</v>
      </c>
      <c r="D616" s="95" t="s">
        <v>2187</v>
      </c>
      <c r="E616" s="91" t="s">
        <v>2188</v>
      </c>
      <c r="F616" s="95" t="s">
        <v>790</v>
      </c>
      <c r="G616" s="95">
        <v>3</v>
      </c>
      <c r="H616" s="95">
        <v>1</v>
      </c>
      <c r="I616" s="95">
        <v>3</v>
      </c>
      <c r="J616" s="95">
        <v>50</v>
      </c>
      <c r="K616" s="95">
        <v>16.670000000000002</v>
      </c>
      <c r="L616" s="95" t="s">
        <v>683</v>
      </c>
    </row>
    <row r="617" spans="1:12" ht="15.75" customHeight="1">
      <c r="A617" s="63" t="s">
        <v>2189</v>
      </c>
      <c r="B617" s="124" t="s">
        <v>2190</v>
      </c>
      <c r="C617" s="95" t="s">
        <v>89</v>
      </c>
      <c r="D617" s="95" t="s">
        <v>2191</v>
      </c>
      <c r="E617" s="91" t="s">
        <v>2192</v>
      </c>
      <c r="F617" s="95" t="s">
        <v>790</v>
      </c>
      <c r="G617" s="95">
        <v>3</v>
      </c>
      <c r="H617" s="95">
        <v>1</v>
      </c>
      <c r="I617" s="95">
        <v>3</v>
      </c>
      <c r="J617" s="95">
        <v>50</v>
      </c>
      <c r="K617" s="95">
        <v>16.670000000000002</v>
      </c>
      <c r="L617" s="95" t="s">
        <v>683</v>
      </c>
    </row>
    <row r="618" spans="1:12" ht="15.75" customHeight="1">
      <c r="A618" s="63" t="s">
        <v>2193</v>
      </c>
      <c r="B618" s="124" t="s">
        <v>2194</v>
      </c>
      <c r="C618" s="95" t="s">
        <v>89</v>
      </c>
      <c r="D618" s="95" t="s">
        <v>2195</v>
      </c>
      <c r="E618" s="91" t="s">
        <v>2196</v>
      </c>
      <c r="F618" s="95" t="s">
        <v>790</v>
      </c>
      <c r="G618" s="95">
        <v>3</v>
      </c>
      <c r="H618" s="95">
        <v>1</v>
      </c>
      <c r="I618" s="95">
        <v>3</v>
      </c>
      <c r="J618" s="95">
        <v>50</v>
      </c>
      <c r="K618" s="95">
        <v>16.670000000000002</v>
      </c>
      <c r="L618" s="95" t="s">
        <v>683</v>
      </c>
    </row>
    <row r="619" spans="1:12" ht="15.75" customHeight="1">
      <c r="A619" s="63" t="s">
        <v>2197</v>
      </c>
      <c r="B619" s="124" t="s">
        <v>2198</v>
      </c>
      <c r="C619" s="95" t="s">
        <v>89</v>
      </c>
      <c r="D619" s="95" t="s">
        <v>2199</v>
      </c>
      <c r="E619" s="95" t="s">
        <v>2200</v>
      </c>
      <c r="F619" s="95" t="s">
        <v>425</v>
      </c>
      <c r="G619" s="95">
        <v>3</v>
      </c>
      <c r="H619" s="95">
        <v>1</v>
      </c>
      <c r="I619" s="95">
        <v>3</v>
      </c>
      <c r="J619" s="95">
        <v>50</v>
      </c>
      <c r="K619" s="95">
        <v>16.670000000000002</v>
      </c>
      <c r="L619" s="95" t="s">
        <v>683</v>
      </c>
    </row>
    <row r="620" spans="1:12" ht="15.75" customHeight="1">
      <c r="A620" s="63" t="s">
        <v>2201</v>
      </c>
      <c r="B620" s="124" t="s">
        <v>2202</v>
      </c>
      <c r="C620" s="95" t="s">
        <v>89</v>
      </c>
      <c r="D620" s="95" t="s">
        <v>2203</v>
      </c>
      <c r="E620" s="91" t="s">
        <v>2204</v>
      </c>
      <c r="F620" s="95" t="s">
        <v>790</v>
      </c>
      <c r="G620" s="95">
        <v>2</v>
      </c>
      <c r="H620" s="95">
        <v>1</v>
      </c>
      <c r="I620" s="95">
        <v>2</v>
      </c>
      <c r="J620" s="95">
        <v>50</v>
      </c>
      <c r="K620" s="95">
        <f t="shared" ref="K620:K622" si="3">J620/G620</f>
        <v>25</v>
      </c>
      <c r="L620" s="95" t="s">
        <v>683</v>
      </c>
    </row>
    <row r="621" spans="1:12" ht="15.75" customHeight="1">
      <c r="A621" s="63" t="s">
        <v>2205</v>
      </c>
      <c r="B621" s="124" t="s">
        <v>2206</v>
      </c>
      <c r="C621" s="95" t="s">
        <v>89</v>
      </c>
      <c r="D621" s="95" t="s">
        <v>2207</v>
      </c>
      <c r="E621" s="91" t="s">
        <v>2208</v>
      </c>
      <c r="F621" s="95" t="s">
        <v>790</v>
      </c>
      <c r="G621" s="95">
        <v>2</v>
      </c>
      <c r="H621" s="95">
        <v>1</v>
      </c>
      <c r="I621" s="95">
        <v>2</v>
      </c>
      <c r="J621" s="95">
        <v>50</v>
      </c>
      <c r="K621" s="95">
        <f t="shared" si="3"/>
        <v>25</v>
      </c>
      <c r="L621" s="95" t="s">
        <v>683</v>
      </c>
    </row>
    <row r="622" spans="1:12" ht="15.75" customHeight="1">
      <c r="A622" s="63" t="s">
        <v>2209</v>
      </c>
      <c r="B622" s="124" t="s">
        <v>2206</v>
      </c>
      <c r="C622" s="95" t="s">
        <v>89</v>
      </c>
      <c r="D622" s="95" t="s">
        <v>2210</v>
      </c>
      <c r="E622" s="95" t="s">
        <v>2211</v>
      </c>
      <c r="F622" s="95" t="s">
        <v>425</v>
      </c>
      <c r="G622" s="95">
        <v>2</v>
      </c>
      <c r="H622" s="95">
        <v>1</v>
      </c>
      <c r="I622" s="95">
        <v>2</v>
      </c>
      <c r="J622" s="95">
        <v>50</v>
      </c>
      <c r="K622" s="95">
        <f t="shared" si="3"/>
        <v>25</v>
      </c>
      <c r="L622" s="95" t="s">
        <v>683</v>
      </c>
    </row>
    <row r="623" spans="1:12" ht="15.75" customHeight="1">
      <c r="A623" s="63" t="s">
        <v>2212</v>
      </c>
      <c r="B623" s="124" t="s">
        <v>2213</v>
      </c>
      <c r="C623" s="95" t="s">
        <v>89</v>
      </c>
      <c r="D623" s="95" t="s">
        <v>2191</v>
      </c>
      <c r="E623" s="91" t="s">
        <v>2192</v>
      </c>
      <c r="F623" s="95" t="s">
        <v>790</v>
      </c>
      <c r="G623" s="95">
        <v>3</v>
      </c>
      <c r="H623" s="95">
        <v>1</v>
      </c>
      <c r="I623" s="95">
        <v>3</v>
      </c>
      <c r="J623" s="95">
        <v>50</v>
      </c>
      <c r="K623" s="95">
        <v>16.670000000000002</v>
      </c>
      <c r="L623" s="95" t="s">
        <v>683</v>
      </c>
    </row>
    <row r="624" spans="1:12" ht="15.75" customHeight="1">
      <c r="A624" s="63" t="s">
        <v>2214</v>
      </c>
      <c r="B624" s="124" t="s">
        <v>2213</v>
      </c>
      <c r="C624" s="95" t="s">
        <v>89</v>
      </c>
      <c r="D624" s="95" t="s">
        <v>2215</v>
      </c>
      <c r="E624" s="91" t="s">
        <v>2216</v>
      </c>
      <c r="F624" s="95" t="s">
        <v>790</v>
      </c>
      <c r="G624" s="95">
        <v>3</v>
      </c>
      <c r="H624" s="95">
        <v>1</v>
      </c>
      <c r="I624" s="95">
        <v>3</v>
      </c>
      <c r="J624" s="95">
        <v>50</v>
      </c>
      <c r="K624" s="95">
        <v>16.670000000000002</v>
      </c>
      <c r="L624" s="95" t="s">
        <v>683</v>
      </c>
    </row>
    <row r="625" spans="1:12" ht="15.75" customHeight="1">
      <c r="A625" s="63" t="s">
        <v>2217</v>
      </c>
      <c r="B625" s="124" t="s">
        <v>2218</v>
      </c>
      <c r="C625" s="95" t="s">
        <v>89</v>
      </c>
      <c r="D625" s="95" t="s">
        <v>2219</v>
      </c>
      <c r="E625" s="91" t="s">
        <v>2220</v>
      </c>
      <c r="F625" s="95" t="s">
        <v>790</v>
      </c>
      <c r="G625" s="95">
        <v>1</v>
      </c>
      <c r="H625" s="95">
        <v>1</v>
      </c>
      <c r="I625" s="95">
        <v>1</v>
      </c>
      <c r="J625" s="95">
        <v>50</v>
      </c>
      <c r="K625" s="95">
        <f t="shared" ref="K625:K627" si="4">J625/G625</f>
        <v>50</v>
      </c>
      <c r="L625" s="95" t="s">
        <v>683</v>
      </c>
    </row>
    <row r="626" spans="1:12" ht="15.75" customHeight="1">
      <c r="A626" s="63" t="s">
        <v>2221</v>
      </c>
      <c r="B626" s="124" t="s">
        <v>2222</v>
      </c>
      <c r="C626" s="95" t="s">
        <v>89</v>
      </c>
      <c r="D626" s="95" t="s">
        <v>2223</v>
      </c>
      <c r="E626" s="91" t="s">
        <v>2224</v>
      </c>
      <c r="F626" s="95" t="s">
        <v>790</v>
      </c>
      <c r="G626" s="95">
        <v>2</v>
      </c>
      <c r="H626" s="95">
        <v>1</v>
      </c>
      <c r="I626" s="95">
        <v>2</v>
      </c>
      <c r="J626" s="95">
        <v>50</v>
      </c>
      <c r="K626" s="95">
        <f t="shared" si="4"/>
        <v>25</v>
      </c>
      <c r="L626" s="95" t="s">
        <v>683</v>
      </c>
    </row>
    <row r="627" spans="1:12" ht="15.75" customHeight="1">
      <c r="A627" s="63" t="s">
        <v>2225</v>
      </c>
      <c r="B627" s="124" t="s">
        <v>2222</v>
      </c>
      <c r="C627" s="95" t="s">
        <v>89</v>
      </c>
      <c r="D627" s="95" t="s">
        <v>2226</v>
      </c>
      <c r="E627" s="91" t="s">
        <v>2227</v>
      </c>
      <c r="F627" s="95" t="s">
        <v>790</v>
      </c>
      <c r="G627" s="95">
        <v>2</v>
      </c>
      <c r="H627" s="95">
        <v>1</v>
      </c>
      <c r="I627" s="95">
        <v>2</v>
      </c>
      <c r="J627" s="95">
        <v>50</v>
      </c>
      <c r="K627" s="95">
        <f t="shared" si="4"/>
        <v>25</v>
      </c>
      <c r="L627" s="95" t="s">
        <v>683</v>
      </c>
    </row>
    <row r="628" spans="1:12" ht="15.75" customHeight="1">
      <c r="A628" s="63" t="s">
        <v>2228</v>
      </c>
      <c r="B628" s="124" t="s">
        <v>2229</v>
      </c>
      <c r="C628" s="95" t="s">
        <v>89</v>
      </c>
      <c r="D628" s="95" t="s">
        <v>2230</v>
      </c>
      <c r="E628" s="91" t="s">
        <v>2231</v>
      </c>
      <c r="F628" s="95" t="s">
        <v>790</v>
      </c>
      <c r="G628" s="95">
        <v>3</v>
      </c>
      <c r="H628" s="95">
        <v>1</v>
      </c>
      <c r="I628" s="95">
        <v>3</v>
      </c>
      <c r="J628" s="95">
        <v>50</v>
      </c>
      <c r="K628" s="95">
        <v>16.66</v>
      </c>
      <c r="L628" s="95" t="s">
        <v>683</v>
      </c>
    </row>
    <row r="629" spans="1:12" ht="15.75" customHeight="1">
      <c r="A629" s="63" t="s">
        <v>2232</v>
      </c>
      <c r="B629" s="124" t="s">
        <v>2229</v>
      </c>
      <c r="C629" s="95" t="s">
        <v>89</v>
      </c>
      <c r="D629" s="95" t="s">
        <v>2233</v>
      </c>
      <c r="E629" s="91" t="s">
        <v>2234</v>
      </c>
      <c r="F629" s="95" t="s">
        <v>790</v>
      </c>
      <c r="G629" s="95">
        <v>3</v>
      </c>
      <c r="H629" s="95">
        <v>1</v>
      </c>
      <c r="I629" s="95">
        <v>3</v>
      </c>
      <c r="J629" s="95">
        <v>50</v>
      </c>
      <c r="K629" s="95">
        <v>16.670000000000002</v>
      </c>
      <c r="L629" s="95" t="s">
        <v>683</v>
      </c>
    </row>
    <row r="630" spans="1:12" ht="15.75" customHeight="1">
      <c r="A630" s="63" t="s">
        <v>2235</v>
      </c>
      <c r="B630" s="124" t="s">
        <v>2229</v>
      </c>
      <c r="C630" s="95" t="s">
        <v>89</v>
      </c>
      <c r="D630" s="95" t="s">
        <v>2236</v>
      </c>
      <c r="E630" s="95" t="s">
        <v>2237</v>
      </c>
      <c r="F630" s="95" t="s">
        <v>425</v>
      </c>
      <c r="G630" s="95">
        <v>3</v>
      </c>
      <c r="H630" s="95">
        <v>1</v>
      </c>
      <c r="I630" s="95">
        <v>3</v>
      </c>
      <c r="J630" s="95">
        <v>50</v>
      </c>
      <c r="K630" s="95">
        <v>16.670000000000002</v>
      </c>
      <c r="L630" s="95" t="s">
        <v>683</v>
      </c>
    </row>
    <row r="631" spans="1:12" ht="15.75" customHeight="1">
      <c r="A631" s="63" t="s">
        <v>2238</v>
      </c>
      <c r="B631" s="124" t="s">
        <v>2229</v>
      </c>
      <c r="C631" s="95" t="s">
        <v>89</v>
      </c>
      <c r="D631" s="95" t="s">
        <v>2239</v>
      </c>
      <c r="E631" s="95" t="s">
        <v>2240</v>
      </c>
      <c r="F631" s="95" t="s">
        <v>425</v>
      </c>
      <c r="G631" s="95">
        <v>3</v>
      </c>
      <c r="H631" s="95">
        <v>1</v>
      </c>
      <c r="I631" s="95">
        <v>3</v>
      </c>
      <c r="J631" s="95">
        <v>50</v>
      </c>
      <c r="K631" s="95">
        <v>16.670000000000002</v>
      </c>
      <c r="L631" s="95" t="s">
        <v>683</v>
      </c>
    </row>
    <row r="632" spans="1:12" ht="15.75" customHeight="1">
      <c r="A632" s="63" t="s">
        <v>2241</v>
      </c>
      <c r="B632" s="124" t="s">
        <v>2242</v>
      </c>
      <c r="C632" s="95" t="s">
        <v>89</v>
      </c>
      <c r="D632" s="95" t="s">
        <v>2243</v>
      </c>
      <c r="E632" s="91" t="s">
        <v>2244</v>
      </c>
      <c r="F632" s="95" t="s">
        <v>790</v>
      </c>
      <c r="G632" s="95">
        <v>3</v>
      </c>
      <c r="H632" s="95">
        <v>1</v>
      </c>
      <c r="I632" s="95">
        <v>3</v>
      </c>
      <c r="J632" s="95">
        <v>50</v>
      </c>
      <c r="K632" s="95">
        <v>16.670000000000002</v>
      </c>
      <c r="L632" s="95" t="s">
        <v>683</v>
      </c>
    </row>
    <row r="633" spans="1:12" ht="15.75" customHeight="1">
      <c r="A633" s="63" t="s">
        <v>2245</v>
      </c>
      <c r="B633" s="124" t="s">
        <v>2242</v>
      </c>
      <c r="C633" s="95" t="s">
        <v>89</v>
      </c>
      <c r="D633" s="95" t="s">
        <v>2246</v>
      </c>
      <c r="E633" s="91" t="s">
        <v>2188</v>
      </c>
      <c r="F633" s="95" t="s">
        <v>790</v>
      </c>
      <c r="G633" s="95">
        <v>3</v>
      </c>
      <c r="H633" s="95">
        <v>1</v>
      </c>
      <c r="I633" s="95">
        <v>3</v>
      </c>
      <c r="J633" s="95">
        <v>50</v>
      </c>
      <c r="K633" s="95">
        <v>16.670000000000002</v>
      </c>
      <c r="L633" s="95" t="s">
        <v>683</v>
      </c>
    </row>
    <row r="634" spans="1:12" ht="15.75" customHeight="1">
      <c r="A634" s="63" t="s">
        <v>2247</v>
      </c>
      <c r="B634" s="124" t="s">
        <v>2248</v>
      </c>
      <c r="C634" s="95" t="s">
        <v>89</v>
      </c>
      <c r="D634" s="95" t="s">
        <v>2249</v>
      </c>
      <c r="E634" s="91" t="s">
        <v>2250</v>
      </c>
      <c r="F634" s="95" t="s">
        <v>790</v>
      </c>
      <c r="G634" s="95">
        <v>7</v>
      </c>
      <c r="H634" s="95">
        <v>1</v>
      </c>
      <c r="I634" s="95">
        <v>7</v>
      </c>
      <c r="J634" s="95">
        <v>50</v>
      </c>
      <c r="K634" s="95">
        <v>7.14</v>
      </c>
      <c r="L634" s="95" t="s">
        <v>683</v>
      </c>
    </row>
    <row r="635" spans="1:12" ht="15.75" customHeight="1">
      <c r="A635" s="63" t="s">
        <v>2251</v>
      </c>
      <c r="B635" s="124" t="s">
        <v>2252</v>
      </c>
      <c r="C635" s="95" t="s">
        <v>89</v>
      </c>
      <c r="D635" s="95" t="s">
        <v>2249</v>
      </c>
      <c r="E635" s="95" t="s">
        <v>2253</v>
      </c>
      <c r="F635" s="95" t="s">
        <v>425</v>
      </c>
      <c r="G635" s="95">
        <v>2</v>
      </c>
      <c r="H635" s="95">
        <v>1</v>
      </c>
      <c r="I635" s="95">
        <v>2</v>
      </c>
      <c r="J635" s="95">
        <v>50</v>
      </c>
      <c r="K635" s="95">
        <f t="shared" ref="K635:K638" si="5">J635/G635</f>
        <v>25</v>
      </c>
      <c r="L635" s="95" t="s">
        <v>683</v>
      </c>
    </row>
    <row r="636" spans="1:12" ht="15.75" customHeight="1">
      <c r="A636" s="63" t="s">
        <v>2254</v>
      </c>
      <c r="B636" s="124" t="s">
        <v>2255</v>
      </c>
      <c r="C636" s="95" t="s">
        <v>89</v>
      </c>
      <c r="D636" s="95" t="s">
        <v>2256</v>
      </c>
      <c r="E636" s="91" t="s">
        <v>2257</v>
      </c>
      <c r="F636" s="95" t="s">
        <v>790</v>
      </c>
      <c r="G636" s="95">
        <v>8</v>
      </c>
      <c r="H636" s="95">
        <v>3</v>
      </c>
      <c r="I636" s="95">
        <v>8</v>
      </c>
      <c r="J636" s="95">
        <v>50</v>
      </c>
      <c r="K636" s="95">
        <f t="shared" si="5"/>
        <v>6.25</v>
      </c>
      <c r="L636" s="95" t="s">
        <v>683</v>
      </c>
    </row>
    <row r="637" spans="1:12" ht="15.75" customHeight="1">
      <c r="A637" s="63" t="s">
        <v>2258</v>
      </c>
      <c r="B637" s="124" t="s">
        <v>2255</v>
      </c>
      <c r="C637" s="95" t="s">
        <v>89</v>
      </c>
      <c r="D637" s="95" t="s">
        <v>2259</v>
      </c>
      <c r="E637" s="91" t="s">
        <v>2260</v>
      </c>
      <c r="F637" s="95" t="s">
        <v>790</v>
      </c>
      <c r="G637" s="95">
        <v>8</v>
      </c>
      <c r="H637" s="95">
        <v>3</v>
      </c>
      <c r="I637" s="95">
        <v>8</v>
      </c>
      <c r="J637" s="95">
        <v>50</v>
      </c>
      <c r="K637" s="95">
        <f t="shared" si="5"/>
        <v>6.25</v>
      </c>
      <c r="L637" s="95" t="s">
        <v>683</v>
      </c>
    </row>
    <row r="638" spans="1:12" ht="15.75" customHeight="1">
      <c r="A638" s="63" t="s">
        <v>2261</v>
      </c>
      <c r="B638" s="124" t="s">
        <v>2262</v>
      </c>
      <c r="C638" s="95" t="s">
        <v>89</v>
      </c>
      <c r="D638" s="95" t="s">
        <v>2263</v>
      </c>
      <c r="E638" s="91" t="s">
        <v>2264</v>
      </c>
      <c r="F638" s="95" t="s">
        <v>790</v>
      </c>
      <c r="G638" s="95">
        <v>5</v>
      </c>
      <c r="H638" s="95">
        <v>1</v>
      </c>
      <c r="I638" s="95">
        <v>5</v>
      </c>
      <c r="J638" s="95">
        <v>50</v>
      </c>
      <c r="K638" s="95">
        <f t="shared" si="5"/>
        <v>10</v>
      </c>
      <c r="L638" s="95" t="s">
        <v>683</v>
      </c>
    </row>
    <row r="639" spans="1:12" ht="15.75" customHeight="1">
      <c r="A639" s="63" t="s">
        <v>2265</v>
      </c>
      <c r="B639" s="124" t="s">
        <v>2266</v>
      </c>
      <c r="C639" s="95" t="s">
        <v>89</v>
      </c>
      <c r="D639" s="95" t="s">
        <v>2249</v>
      </c>
      <c r="E639" s="91" t="s">
        <v>2250</v>
      </c>
      <c r="F639" s="95" t="s">
        <v>790</v>
      </c>
      <c r="G639" s="95">
        <v>3</v>
      </c>
      <c r="H639" s="95">
        <v>1</v>
      </c>
      <c r="I639" s="95">
        <v>3</v>
      </c>
      <c r="J639" s="95">
        <v>50</v>
      </c>
      <c r="K639" s="95">
        <v>16.670000000000002</v>
      </c>
      <c r="L639" s="95" t="s">
        <v>683</v>
      </c>
    </row>
    <row r="640" spans="1:12" ht="15.75" customHeight="1">
      <c r="A640" s="63" t="s">
        <v>2267</v>
      </c>
      <c r="B640" s="124" t="s">
        <v>2268</v>
      </c>
      <c r="C640" s="95" t="s">
        <v>89</v>
      </c>
      <c r="D640" s="95" t="s">
        <v>2269</v>
      </c>
      <c r="E640" s="91" t="s">
        <v>2270</v>
      </c>
      <c r="F640" s="95" t="s">
        <v>790</v>
      </c>
      <c r="G640" s="95">
        <v>2</v>
      </c>
      <c r="H640" s="95">
        <v>2</v>
      </c>
      <c r="I640" s="95">
        <v>3</v>
      </c>
      <c r="J640" s="95">
        <v>50</v>
      </c>
      <c r="K640" s="95">
        <f t="shared" ref="K640:K641" si="6">J640/G640</f>
        <v>25</v>
      </c>
      <c r="L640" s="95" t="s">
        <v>683</v>
      </c>
    </row>
    <row r="641" spans="1:12" ht="15.75" customHeight="1">
      <c r="A641" s="63" t="s">
        <v>2271</v>
      </c>
      <c r="B641" s="124" t="s">
        <v>2268</v>
      </c>
      <c r="C641" s="95" t="s">
        <v>89</v>
      </c>
      <c r="D641" s="95" t="s">
        <v>2272</v>
      </c>
      <c r="E641" s="91" t="s">
        <v>2273</v>
      </c>
      <c r="F641" s="95" t="s">
        <v>790</v>
      </c>
      <c r="G641" s="95">
        <v>2</v>
      </c>
      <c r="H641" s="95">
        <v>2</v>
      </c>
      <c r="I641" s="95">
        <v>3</v>
      </c>
      <c r="J641" s="95">
        <v>50</v>
      </c>
      <c r="K641" s="95">
        <f t="shared" si="6"/>
        <v>25</v>
      </c>
      <c r="L641" s="95" t="s">
        <v>683</v>
      </c>
    </row>
    <row r="642" spans="1:12" ht="15.75" customHeight="1">
      <c r="A642" s="63" t="s">
        <v>2274</v>
      </c>
      <c r="B642" s="124" t="s">
        <v>2275</v>
      </c>
      <c r="C642" s="95" t="s">
        <v>89</v>
      </c>
      <c r="D642" s="95" t="s">
        <v>2276</v>
      </c>
      <c r="E642" s="91" t="s">
        <v>2277</v>
      </c>
      <c r="F642" s="95" t="s">
        <v>790</v>
      </c>
      <c r="G642" s="95">
        <v>3</v>
      </c>
      <c r="H642" s="95">
        <v>3</v>
      </c>
      <c r="I642" s="95">
        <v>3</v>
      </c>
      <c r="J642" s="95">
        <v>50</v>
      </c>
      <c r="K642" s="95">
        <v>16.670000000000002</v>
      </c>
      <c r="L642" s="95" t="s">
        <v>683</v>
      </c>
    </row>
    <row r="643" spans="1:12" ht="15.75" customHeight="1">
      <c r="A643" s="63" t="s">
        <v>2278</v>
      </c>
      <c r="B643" s="124" t="s">
        <v>2279</v>
      </c>
      <c r="C643" s="95" t="s">
        <v>89</v>
      </c>
      <c r="D643" s="95" t="s">
        <v>2233</v>
      </c>
      <c r="E643" s="91" t="s">
        <v>2234</v>
      </c>
      <c r="F643" s="95" t="s">
        <v>790</v>
      </c>
      <c r="G643" s="95">
        <v>3</v>
      </c>
      <c r="H643" s="95">
        <v>1</v>
      </c>
      <c r="I643" s="95">
        <v>3</v>
      </c>
      <c r="J643" s="95">
        <v>50</v>
      </c>
      <c r="K643" s="95">
        <v>16.670000000000002</v>
      </c>
      <c r="L643" s="95" t="s">
        <v>683</v>
      </c>
    </row>
    <row r="644" spans="1:12" ht="15.75" customHeight="1">
      <c r="A644" s="63" t="s">
        <v>2280</v>
      </c>
      <c r="B644" s="124" t="s">
        <v>2281</v>
      </c>
      <c r="C644" s="95" t="s">
        <v>89</v>
      </c>
      <c r="D644" s="95" t="s">
        <v>2282</v>
      </c>
      <c r="E644" s="91" t="s">
        <v>2277</v>
      </c>
      <c r="F644" s="95" t="s">
        <v>790</v>
      </c>
      <c r="G644" s="95">
        <v>5</v>
      </c>
      <c r="H644" s="95">
        <v>1</v>
      </c>
      <c r="I644" s="95">
        <v>5</v>
      </c>
      <c r="J644" s="95">
        <v>50</v>
      </c>
      <c r="K644" s="95">
        <f t="shared" ref="K644:K651" si="7">J644/G644</f>
        <v>10</v>
      </c>
      <c r="L644" s="95" t="s">
        <v>683</v>
      </c>
    </row>
    <row r="645" spans="1:12" ht="15.75" customHeight="1">
      <c r="A645" s="63" t="s">
        <v>2283</v>
      </c>
      <c r="B645" s="124" t="s">
        <v>2284</v>
      </c>
      <c r="C645" s="95" t="s">
        <v>89</v>
      </c>
      <c r="D645" s="95" t="s">
        <v>2285</v>
      </c>
      <c r="E645" s="91" t="s">
        <v>2286</v>
      </c>
      <c r="F645" s="95" t="s">
        <v>790</v>
      </c>
      <c r="G645" s="95">
        <v>1</v>
      </c>
      <c r="H645" s="95">
        <v>1</v>
      </c>
      <c r="I645" s="95">
        <v>1</v>
      </c>
      <c r="J645" s="95">
        <v>50</v>
      </c>
      <c r="K645" s="95">
        <f t="shared" si="7"/>
        <v>50</v>
      </c>
      <c r="L645" s="95" t="s">
        <v>683</v>
      </c>
    </row>
    <row r="646" spans="1:12" ht="15.75" customHeight="1">
      <c r="A646" s="63" t="s">
        <v>2287</v>
      </c>
      <c r="B646" s="124" t="s">
        <v>2288</v>
      </c>
      <c r="C646" s="95" t="s">
        <v>89</v>
      </c>
      <c r="D646" s="95" t="s">
        <v>2289</v>
      </c>
      <c r="E646" s="91" t="s">
        <v>2290</v>
      </c>
      <c r="F646" s="95" t="s">
        <v>790</v>
      </c>
      <c r="G646" s="95">
        <v>2</v>
      </c>
      <c r="H646" s="95">
        <v>2</v>
      </c>
      <c r="I646" s="95">
        <v>2</v>
      </c>
      <c r="J646" s="95">
        <v>50</v>
      </c>
      <c r="K646" s="95">
        <f t="shared" si="7"/>
        <v>25</v>
      </c>
      <c r="L646" s="95" t="s">
        <v>683</v>
      </c>
    </row>
    <row r="647" spans="1:12" ht="15.75" customHeight="1">
      <c r="A647" s="63" t="s">
        <v>2291</v>
      </c>
      <c r="B647" s="124" t="s">
        <v>2292</v>
      </c>
      <c r="C647" s="95" t="s">
        <v>89</v>
      </c>
      <c r="D647" s="95" t="s">
        <v>2293</v>
      </c>
      <c r="E647" s="95" t="s">
        <v>2294</v>
      </c>
      <c r="F647" s="95" t="s">
        <v>425</v>
      </c>
      <c r="G647" s="95">
        <v>2</v>
      </c>
      <c r="H647" s="95">
        <v>2</v>
      </c>
      <c r="I647" s="95">
        <v>2</v>
      </c>
      <c r="J647" s="95">
        <v>50</v>
      </c>
      <c r="K647" s="95">
        <f t="shared" si="7"/>
        <v>25</v>
      </c>
      <c r="L647" s="95" t="s">
        <v>683</v>
      </c>
    </row>
    <row r="648" spans="1:12" ht="15.75" customHeight="1">
      <c r="A648" s="63" t="s">
        <v>2295</v>
      </c>
      <c r="B648" s="124" t="s">
        <v>2296</v>
      </c>
      <c r="C648" s="95" t="s">
        <v>89</v>
      </c>
      <c r="D648" s="95" t="s">
        <v>2297</v>
      </c>
      <c r="E648" s="95" t="s">
        <v>2298</v>
      </c>
      <c r="F648" s="95" t="s">
        <v>425</v>
      </c>
      <c r="G648" s="95">
        <v>2</v>
      </c>
      <c r="H648" s="95">
        <v>2</v>
      </c>
      <c r="I648" s="95">
        <v>2</v>
      </c>
      <c r="J648" s="95">
        <v>50</v>
      </c>
      <c r="K648" s="95">
        <f t="shared" si="7"/>
        <v>25</v>
      </c>
      <c r="L648" s="95" t="s">
        <v>683</v>
      </c>
    </row>
    <row r="649" spans="1:12" ht="15.75" customHeight="1">
      <c r="A649" s="63" t="s">
        <v>2299</v>
      </c>
      <c r="B649" s="124" t="s">
        <v>2300</v>
      </c>
      <c r="C649" s="95" t="s">
        <v>89</v>
      </c>
      <c r="D649" s="95" t="s">
        <v>2301</v>
      </c>
      <c r="E649" s="95" t="s">
        <v>2302</v>
      </c>
      <c r="F649" s="95" t="s">
        <v>425</v>
      </c>
      <c r="G649" s="95">
        <v>2</v>
      </c>
      <c r="H649" s="95">
        <v>2</v>
      </c>
      <c r="I649" s="95">
        <v>2</v>
      </c>
      <c r="J649" s="95">
        <v>50</v>
      </c>
      <c r="K649" s="95">
        <f t="shared" si="7"/>
        <v>25</v>
      </c>
      <c r="L649" s="95" t="s">
        <v>683</v>
      </c>
    </row>
    <row r="650" spans="1:12" ht="15.75" customHeight="1">
      <c r="A650" s="63" t="s">
        <v>2303</v>
      </c>
      <c r="B650" s="124" t="s">
        <v>2304</v>
      </c>
      <c r="C650" s="95" t="s">
        <v>89</v>
      </c>
      <c r="D650" s="95" t="s">
        <v>2305</v>
      </c>
      <c r="E650" s="95" t="s">
        <v>2306</v>
      </c>
      <c r="F650" s="95" t="s">
        <v>425</v>
      </c>
      <c r="G650" s="95">
        <v>2</v>
      </c>
      <c r="H650" s="95">
        <v>1</v>
      </c>
      <c r="I650" s="95">
        <v>2</v>
      </c>
      <c r="J650" s="95">
        <v>50</v>
      </c>
      <c r="K650" s="95">
        <f t="shared" si="7"/>
        <v>25</v>
      </c>
      <c r="L650" s="95" t="s">
        <v>683</v>
      </c>
    </row>
    <row r="651" spans="1:12" ht="15.75" customHeight="1">
      <c r="A651" s="63" t="s">
        <v>2307</v>
      </c>
      <c r="B651" s="124" t="s">
        <v>2304</v>
      </c>
      <c r="C651" s="95" t="s">
        <v>89</v>
      </c>
      <c r="D651" s="95" t="s">
        <v>2308</v>
      </c>
      <c r="E651" s="95" t="s">
        <v>2309</v>
      </c>
      <c r="F651" s="95" t="s">
        <v>425</v>
      </c>
      <c r="G651" s="95">
        <v>2</v>
      </c>
      <c r="H651" s="95">
        <v>1</v>
      </c>
      <c r="I651" s="95">
        <v>2</v>
      </c>
      <c r="J651" s="95">
        <v>50</v>
      </c>
      <c r="K651" s="95">
        <f t="shared" si="7"/>
        <v>25</v>
      </c>
      <c r="L651" s="95" t="s">
        <v>683</v>
      </c>
    </row>
    <row r="652" spans="1:12" ht="15.75" customHeight="1">
      <c r="A652" s="63" t="s">
        <v>1831</v>
      </c>
      <c r="B652" s="124" t="s">
        <v>1832</v>
      </c>
      <c r="C652" s="95" t="s">
        <v>89</v>
      </c>
      <c r="D652" s="95" t="s">
        <v>1833</v>
      </c>
      <c r="E652" s="91" t="s">
        <v>1834</v>
      </c>
      <c r="F652" s="95" t="s">
        <v>790</v>
      </c>
      <c r="G652" s="95">
        <v>2</v>
      </c>
      <c r="H652" s="95">
        <v>2</v>
      </c>
      <c r="I652" s="95">
        <v>2</v>
      </c>
      <c r="J652" s="95">
        <v>50</v>
      </c>
      <c r="K652" s="95">
        <v>25</v>
      </c>
      <c r="L652" s="95" t="s">
        <v>693</v>
      </c>
    </row>
    <row r="653" spans="1:12" ht="15.75" customHeight="1">
      <c r="A653" s="63" t="s">
        <v>1831</v>
      </c>
      <c r="B653" s="124" t="s">
        <v>1832</v>
      </c>
      <c r="C653" s="95" t="s">
        <v>89</v>
      </c>
      <c r="D653" s="95" t="s">
        <v>1835</v>
      </c>
      <c r="E653" s="91" t="s">
        <v>1836</v>
      </c>
      <c r="F653" s="95" t="s">
        <v>790</v>
      </c>
      <c r="G653" s="95">
        <v>2</v>
      </c>
      <c r="H653" s="95">
        <v>2</v>
      </c>
      <c r="I653" s="95">
        <v>2</v>
      </c>
      <c r="J653" s="95">
        <v>50</v>
      </c>
      <c r="K653" s="95">
        <v>25</v>
      </c>
      <c r="L653" s="95" t="s">
        <v>693</v>
      </c>
    </row>
    <row r="654" spans="1:12" ht="15.75" customHeight="1">
      <c r="A654" s="63" t="s">
        <v>1873</v>
      </c>
      <c r="B654" s="124" t="s">
        <v>1838</v>
      </c>
      <c r="C654" s="95" t="s">
        <v>89</v>
      </c>
      <c r="D654" s="95" t="s">
        <v>1839</v>
      </c>
      <c r="E654" s="91" t="s">
        <v>1840</v>
      </c>
      <c r="F654" s="95" t="s">
        <v>790</v>
      </c>
      <c r="G654" s="95">
        <v>2</v>
      </c>
      <c r="H654" s="95">
        <v>2</v>
      </c>
      <c r="I654" s="95">
        <v>2</v>
      </c>
      <c r="J654" s="95">
        <v>50</v>
      </c>
      <c r="K654" s="95">
        <v>25</v>
      </c>
      <c r="L654" s="95" t="s">
        <v>693</v>
      </c>
    </row>
    <row r="655" spans="1:12" ht="15.75" customHeight="1">
      <c r="A655" s="63" t="s">
        <v>1873</v>
      </c>
      <c r="B655" s="124" t="s">
        <v>1838</v>
      </c>
      <c r="C655" s="95" t="s">
        <v>89</v>
      </c>
      <c r="D655" s="95" t="s">
        <v>1841</v>
      </c>
      <c r="E655" s="91" t="s">
        <v>1842</v>
      </c>
      <c r="F655" s="95" t="s">
        <v>790</v>
      </c>
      <c r="G655" s="95">
        <v>2</v>
      </c>
      <c r="H655" s="95">
        <v>2</v>
      </c>
      <c r="I655" s="95">
        <v>2</v>
      </c>
      <c r="J655" s="95">
        <v>50</v>
      </c>
      <c r="K655" s="95">
        <v>25</v>
      </c>
      <c r="L655" s="95" t="s">
        <v>693</v>
      </c>
    </row>
    <row r="656" spans="1:12" ht="15.75" customHeight="1">
      <c r="A656" s="63" t="s">
        <v>1873</v>
      </c>
      <c r="B656" s="124" t="s">
        <v>1838</v>
      </c>
      <c r="C656" s="95" t="s">
        <v>89</v>
      </c>
      <c r="D656" s="95" t="s">
        <v>1843</v>
      </c>
      <c r="E656" s="91" t="s">
        <v>1844</v>
      </c>
      <c r="F656" s="95" t="s">
        <v>790</v>
      </c>
      <c r="G656" s="95">
        <v>2</v>
      </c>
      <c r="H656" s="95">
        <v>2</v>
      </c>
      <c r="I656" s="95">
        <v>2</v>
      </c>
      <c r="J656" s="95">
        <v>50</v>
      </c>
      <c r="K656" s="95">
        <v>25</v>
      </c>
      <c r="L656" s="95" t="s">
        <v>693</v>
      </c>
    </row>
    <row r="657" spans="1:12" ht="15.75" customHeight="1">
      <c r="A657" s="63" t="s">
        <v>1873</v>
      </c>
      <c r="B657" s="124" t="s">
        <v>1838</v>
      </c>
      <c r="C657" s="95" t="s">
        <v>89</v>
      </c>
      <c r="D657" s="95" t="s">
        <v>1845</v>
      </c>
      <c r="E657" s="91" t="s">
        <v>1846</v>
      </c>
      <c r="F657" s="95" t="s">
        <v>790</v>
      </c>
      <c r="G657" s="95">
        <v>2</v>
      </c>
      <c r="H657" s="95">
        <v>2</v>
      </c>
      <c r="I657" s="95">
        <v>2</v>
      </c>
      <c r="J657" s="95">
        <v>50</v>
      </c>
      <c r="K657" s="95">
        <v>25</v>
      </c>
      <c r="L657" s="95" t="s">
        <v>693</v>
      </c>
    </row>
    <row r="658" spans="1:12" ht="15.75" customHeight="1">
      <c r="A658" s="63" t="s">
        <v>1873</v>
      </c>
      <c r="B658" s="124" t="s">
        <v>1838</v>
      </c>
      <c r="C658" s="95" t="s">
        <v>89</v>
      </c>
      <c r="D658" s="95" t="s">
        <v>1847</v>
      </c>
      <c r="E658" s="91" t="s">
        <v>1848</v>
      </c>
      <c r="F658" s="95" t="s">
        <v>790</v>
      </c>
      <c r="G658" s="95">
        <v>2</v>
      </c>
      <c r="H658" s="95">
        <v>2</v>
      </c>
      <c r="I658" s="95">
        <v>2</v>
      </c>
      <c r="J658" s="95">
        <v>50</v>
      </c>
      <c r="K658" s="95">
        <v>25</v>
      </c>
      <c r="L658" s="95" t="s">
        <v>693</v>
      </c>
    </row>
    <row r="659" spans="1:12" ht="15.75" customHeight="1">
      <c r="A659" s="63" t="s">
        <v>1873</v>
      </c>
      <c r="B659" s="124" t="s">
        <v>1838</v>
      </c>
      <c r="C659" s="95" t="s">
        <v>89</v>
      </c>
      <c r="D659" s="95" t="s">
        <v>1849</v>
      </c>
      <c r="E659" s="91" t="s">
        <v>1850</v>
      </c>
      <c r="F659" s="95" t="s">
        <v>790</v>
      </c>
      <c r="G659" s="95">
        <v>2</v>
      </c>
      <c r="H659" s="95">
        <v>2</v>
      </c>
      <c r="I659" s="95">
        <v>2</v>
      </c>
      <c r="J659" s="95">
        <v>50</v>
      </c>
      <c r="K659" s="95">
        <v>25</v>
      </c>
      <c r="L659" s="95" t="s">
        <v>693</v>
      </c>
    </row>
    <row r="660" spans="1:12" ht="15.75" customHeight="1">
      <c r="A660" s="63" t="s">
        <v>1873</v>
      </c>
      <c r="B660" s="124" t="s">
        <v>1838</v>
      </c>
      <c r="C660" s="95" t="s">
        <v>89</v>
      </c>
      <c r="D660" s="95" t="s">
        <v>1851</v>
      </c>
      <c r="E660" s="91" t="s">
        <v>1852</v>
      </c>
      <c r="F660" s="95" t="s">
        <v>790</v>
      </c>
      <c r="G660" s="95">
        <v>2</v>
      </c>
      <c r="H660" s="95">
        <v>2</v>
      </c>
      <c r="I660" s="95">
        <v>2</v>
      </c>
      <c r="J660" s="95">
        <v>50</v>
      </c>
      <c r="K660" s="95">
        <v>25</v>
      </c>
      <c r="L660" s="95" t="s">
        <v>693</v>
      </c>
    </row>
    <row r="661" spans="1:12" ht="15.75" customHeight="1">
      <c r="A661" s="63" t="s">
        <v>1873</v>
      </c>
      <c r="B661" s="124" t="s">
        <v>1838</v>
      </c>
      <c r="C661" s="95" t="s">
        <v>89</v>
      </c>
      <c r="D661" s="95" t="s">
        <v>1853</v>
      </c>
      <c r="E661" s="91" t="s">
        <v>1854</v>
      </c>
      <c r="F661" s="95" t="s">
        <v>790</v>
      </c>
      <c r="G661" s="95">
        <v>2</v>
      </c>
      <c r="H661" s="95">
        <v>2</v>
      </c>
      <c r="I661" s="95">
        <v>2</v>
      </c>
      <c r="J661" s="95">
        <v>50</v>
      </c>
      <c r="K661" s="95">
        <v>25</v>
      </c>
      <c r="L661" s="95" t="s">
        <v>693</v>
      </c>
    </row>
    <row r="662" spans="1:12" ht="15.75" customHeight="1">
      <c r="A662" s="63" t="s">
        <v>1873</v>
      </c>
      <c r="B662" s="124" t="s">
        <v>1838</v>
      </c>
      <c r="C662" s="95" t="s">
        <v>89</v>
      </c>
      <c r="D662" s="95" t="s">
        <v>1855</v>
      </c>
      <c r="E662" s="91" t="s">
        <v>1856</v>
      </c>
      <c r="F662" s="95" t="s">
        <v>790</v>
      </c>
      <c r="G662" s="95">
        <v>2</v>
      </c>
      <c r="H662" s="95">
        <v>2</v>
      </c>
      <c r="I662" s="95">
        <v>2</v>
      </c>
      <c r="J662" s="95">
        <v>50</v>
      </c>
      <c r="K662" s="95">
        <v>25</v>
      </c>
      <c r="L662" s="95" t="s">
        <v>693</v>
      </c>
    </row>
    <row r="663" spans="1:12" ht="15.75" customHeight="1">
      <c r="A663" s="63" t="s">
        <v>1873</v>
      </c>
      <c r="B663" s="124" t="s">
        <v>1838</v>
      </c>
      <c r="C663" s="95" t="s">
        <v>89</v>
      </c>
      <c r="D663" s="95" t="s">
        <v>1857</v>
      </c>
      <c r="E663" s="91" t="s">
        <v>1858</v>
      </c>
      <c r="F663" s="95" t="s">
        <v>790</v>
      </c>
      <c r="G663" s="95">
        <v>2</v>
      </c>
      <c r="H663" s="95">
        <v>2</v>
      </c>
      <c r="I663" s="95">
        <v>2</v>
      </c>
      <c r="J663" s="95">
        <v>50</v>
      </c>
      <c r="K663" s="95">
        <v>25</v>
      </c>
      <c r="L663" s="95" t="s">
        <v>693</v>
      </c>
    </row>
    <row r="664" spans="1:12" ht="15.75" customHeight="1">
      <c r="A664" s="63" t="s">
        <v>1873</v>
      </c>
      <c r="B664" s="124" t="s">
        <v>1838</v>
      </c>
      <c r="C664" s="95" t="s">
        <v>89</v>
      </c>
      <c r="D664" s="95" t="s">
        <v>1859</v>
      </c>
      <c r="E664" s="91" t="s">
        <v>1860</v>
      </c>
      <c r="F664" s="95" t="s">
        <v>790</v>
      </c>
      <c r="G664" s="95">
        <v>2</v>
      </c>
      <c r="H664" s="95">
        <v>2</v>
      </c>
      <c r="I664" s="95">
        <v>2</v>
      </c>
      <c r="J664" s="95">
        <v>50</v>
      </c>
      <c r="K664" s="95">
        <v>25</v>
      </c>
      <c r="L664" s="95" t="s">
        <v>693</v>
      </c>
    </row>
    <row r="665" spans="1:12" ht="15.75" customHeight="1">
      <c r="A665" s="63" t="s">
        <v>1873</v>
      </c>
      <c r="B665" s="124" t="s">
        <v>2310</v>
      </c>
      <c r="C665" s="95" t="s">
        <v>89</v>
      </c>
      <c r="D665" s="95" t="s">
        <v>1862</v>
      </c>
      <c r="E665" s="91" t="s">
        <v>1863</v>
      </c>
      <c r="F665" s="95" t="s">
        <v>790</v>
      </c>
      <c r="G665" s="95">
        <v>2</v>
      </c>
      <c r="H665" s="95">
        <v>2</v>
      </c>
      <c r="I665" s="95">
        <v>2</v>
      </c>
      <c r="J665" s="95">
        <v>50</v>
      </c>
      <c r="K665" s="95">
        <v>25</v>
      </c>
      <c r="L665" s="95" t="s">
        <v>693</v>
      </c>
    </row>
    <row r="666" spans="1:12" ht="15.75" customHeight="1">
      <c r="A666" s="63" t="s">
        <v>1864</v>
      </c>
      <c r="B666" s="124" t="s">
        <v>1865</v>
      </c>
      <c r="C666" s="95" t="s">
        <v>89</v>
      </c>
      <c r="D666" s="95" t="s">
        <v>1866</v>
      </c>
      <c r="E666" s="95" t="s">
        <v>1867</v>
      </c>
      <c r="F666" s="95" t="s">
        <v>790</v>
      </c>
      <c r="G666" s="95">
        <v>3</v>
      </c>
      <c r="H666" s="95">
        <v>2</v>
      </c>
      <c r="I666" s="95">
        <v>3</v>
      </c>
      <c r="J666" s="95">
        <v>50</v>
      </c>
      <c r="K666" s="95">
        <v>16.66</v>
      </c>
      <c r="L666" s="95" t="s">
        <v>693</v>
      </c>
    </row>
    <row r="667" spans="1:12" ht="15.75" customHeight="1">
      <c r="A667" s="63" t="s">
        <v>1873</v>
      </c>
      <c r="B667" s="124" t="s">
        <v>1874</v>
      </c>
      <c r="C667" s="95" t="s">
        <v>89</v>
      </c>
      <c r="D667" s="95" t="s">
        <v>1875</v>
      </c>
      <c r="E667" s="91" t="s">
        <v>1876</v>
      </c>
      <c r="F667" s="95" t="s">
        <v>790</v>
      </c>
      <c r="G667" s="95">
        <v>2</v>
      </c>
      <c r="H667" s="95">
        <v>2</v>
      </c>
      <c r="I667" s="95">
        <v>2</v>
      </c>
      <c r="J667" s="95">
        <v>50</v>
      </c>
      <c r="K667" s="95">
        <v>25</v>
      </c>
      <c r="L667" s="95" t="s">
        <v>693</v>
      </c>
    </row>
    <row r="668" spans="1:12" ht="15.75" customHeight="1">
      <c r="A668" s="63" t="s">
        <v>1873</v>
      </c>
      <c r="B668" s="124" t="s">
        <v>1874</v>
      </c>
      <c r="C668" s="95" t="s">
        <v>89</v>
      </c>
      <c r="D668" s="95" t="s">
        <v>1877</v>
      </c>
      <c r="E668" s="95" t="s">
        <v>1878</v>
      </c>
      <c r="F668" s="95" t="s">
        <v>790</v>
      </c>
      <c r="G668" s="95">
        <v>2</v>
      </c>
      <c r="H668" s="95">
        <v>2</v>
      </c>
      <c r="I668" s="95">
        <v>2</v>
      </c>
      <c r="J668" s="95">
        <v>50</v>
      </c>
      <c r="K668" s="95">
        <v>25</v>
      </c>
      <c r="L668" s="95" t="s">
        <v>693</v>
      </c>
    </row>
    <row r="669" spans="1:12" ht="15.75" customHeight="1">
      <c r="A669" s="63" t="s">
        <v>2311</v>
      </c>
      <c r="B669" s="124" t="s">
        <v>1912</v>
      </c>
      <c r="C669" s="95" t="s">
        <v>89</v>
      </c>
      <c r="D669" s="95" t="s">
        <v>1913</v>
      </c>
      <c r="E669" s="91" t="s">
        <v>1914</v>
      </c>
      <c r="F669" s="95" t="s">
        <v>790</v>
      </c>
      <c r="G669" s="95">
        <v>3</v>
      </c>
      <c r="H669" s="95">
        <v>2</v>
      </c>
      <c r="I669" s="95">
        <v>3</v>
      </c>
      <c r="J669" s="95">
        <v>50</v>
      </c>
      <c r="K669" s="95">
        <v>16.66</v>
      </c>
      <c r="L669" s="95" t="s">
        <v>693</v>
      </c>
    </row>
    <row r="670" spans="1:12" ht="15.75" customHeight="1">
      <c r="A670" s="63" t="s">
        <v>1831</v>
      </c>
      <c r="B670" s="124" t="s">
        <v>2312</v>
      </c>
      <c r="C670" s="95" t="s">
        <v>89</v>
      </c>
      <c r="D670" s="95" t="s">
        <v>1916</v>
      </c>
      <c r="E670" s="91" t="s">
        <v>1917</v>
      </c>
      <c r="F670" s="95" t="s">
        <v>790</v>
      </c>
      <c r="G670" s="95">
        <v>2</v>
      </c>
      <c r="H670" s="95">
        <v>2</v>
      </c>
      <c r="I670" s="95">
        <v>2</v>
      </c>
      <c r="J670" s="95">
        <v>50</v>
      </c>
      <c r="K670" s="95">
        <v>25</v>
      </c>
      <c r="L670" s="95" t="s">
        <v>693</v>
      </c>
    </row>
    <row r="671" spans="1:12" ht="15.75" customHeight="1">
      <c r="A671" s="63" t="s">
        <v>2313</v>
      </c>
      <c r="B671" s="124" t="s">
        <v>2314</v>
      </c>
      <c r="C671" s="95" t="s">
        <v>89</v>
      </c>
      <c r="D671" s="95" t="s">
        <v>2315</v>
      </c>
      <c r="E671" s="91" t="s">
        <v>2316</v>
      </c>
      <c r="F671" s="95" t="s">
        <v>790</v>
      </c>
      <c r="G671" s="95">
        <v>1</v>
      </c>
      <c r="H671" s="95">
        <v>1</v>
      </c>
      <c r="I671" s="95">
        <v>33</v>
      </c>
      <c r="J671" s="95">
        <v>50</v>
      </c>
      <c r="K671" s="95">
        <v>50</v>
      </c>
      <c r="L671" s="95" t="s">
        <v>693</v>
      </c>
    </row>
    <row r="672" spans="1:12" ht="15.75" customHeight="1">
      <c r="A672" s="63" t="s">
        <v>2313</v>
      </c>
      <c r="B672" s="124" t="s">
        <v>2314</v>
      </c>
      <c r="C672" s="95" t="s">
        <v>89</v>
      </c>
      <c r="D672" s="95" t="s">
        <v>2317</v>
      </c>
      <c r="E672" s="95" t="s">
        <v>2318</v>
      </c>
      <c r="F672" s="95" t="s">
        <v>790</v>
      </c>
      <c r="G672" s="95">
        <v>1</v>
      </c>
      <c r="H672" s="95">
        <v>1</v>
      </c>
      <c r="I672" s="95">
        <v>33</v>
      </c>
      <c r="J672" s="95">
        <v>50</v>
      </c>
      <c r="K672" s="95">
        <v>50</v>
      </c>
      <c r="L672" s="95" t="s">
        <v>693</v>
      </c>
    </row>
    <row r="673" spans="1:12" ht="15.75" customHeight="1">
      <c r="A673" s="63" t="s">
        <v>2319</v>
      </c>
      <c r="B673" s="124" t="s">
        <v>2320</v>
      </c>
      <c r="C673" s="95" t="s">
        <v>89</v>
      </c>
      <c r="D673" s="95" t="s">
        <v>2321</v>
      </c>
      <c r="E673" s="91" t="s">
        <v>2322</v>
      </c>
      <c r="F673" s="95" t="s">
        <v>790</v>
      </c>
      <c r="G673" s="95">
        <v>1</v>
      </c>
      <c r="H673" s="95">
        <v>1</v>
      </c>
      <c r="I673" s="95">
        <v>3</v>
      </c>
      <c r="J673" s="95">
        <v>50</v>
      </c>
      <c r="K673" s="95">
        <v>50</v>
      </c>
      <c r="L673" s="95" t="s">
        <v>693</v>
      </c>
    </row>
    <row r="674" spans="1:12" ht="15.75" customHeight="1">
      <c r="A674" s="63" t="s">
        <v>2323</v>
      </c>
      <c r="B674" s="124" t="s">
        <v>2324</v>
      </c>
      <c r="C674" s="95" t="s">
        <v>89</v>
      </c>
      <c r="D674" s="95" t="s">
        <v>2325</v>
      </c>
      <c r="E674" s="91" t="s">
        <v>2326</v>
      </c>
      <c r="F674" s="95" t="s">
        <v>790</v>
      </c>
      <c r="G674" s="95">
        <v>1</v>
      </c>
      <c r="H674" s="95">
        <v>1</v>
      </c>
      <c r="I674" s="95">
        <v>2</v>
      </c>
      <c r="J674" s="95">
        <v>50</v>
      </c>
      <c r="K674" s="95">
        <v>50</v>
      </c>
      <c r="L674" s="95" t="s">
        <v>693</v>
      </c>
    </row>
    <row r="675" spans="1:12" ht="15.75" customHeight="1">
      <c r="A675" s="63" t="s">
        <v>2323</v>
      </c>
      <c r="B675" s="124" t="s">
        <v>2324</v>
      </c>
      <c r="C675" s="95" t="s">
        <v>89</v>
      </c>
      <c r="D675" s="95" t="s">
        <v>1866</v>
      </c>
      <c r="E675" s="95" t="s">
        <v>1867</v>
      </c>
      <c r="F675" s="95" t="s">
        <v>790</v>
      </c>
      <c r="G675" s="95">
        <v>1</v>
      </c>
      <c r="H675" s="95">
        <v>1</v>
      </c>
      <c r="I675" s="95">
        <v>2</v>
      </c>
      <c r="J675" s="95">
        <v>50</v>
      </c>
      <c r="K675" s="95">
        <v>50</v>
      </c>
      <c r="L675" s="95" t="s">
        <v>693</v>
      </c>
    </row>
    <row r="676" spans="1:12" ht="15.75" customHeight="1">
      <c r="A676" s="63" t="s">
        <v>2327</v>
      </c>
      <c r="B676" s="124" t="s">
        <v>2328</v>
      </c>
      <c r="C676" s="95" t="s">
        <v>89</v>
      </c>
      <c r="D676" s="95" t="s">
        <v>2329</v>
      </c>
      <c r="E676" s="91" t="s">
        <v>2330</v>
      </c>
      <c r="F676" s="95" t="s">
        <v>790</v>
      </c>
      <c r="G676" s="95">
        <v>3</v>
      </c>
      <c r="H676" s="95">
        <v>1</v>
      </c>
      <c r="I676" s="95">
        <v>3</v>
      </c>
      <c r="J676" s="95">
        <v>50</v>
      </c>
      <c r="K676" s="95">
        <v>16.66</v>
      </c>
      <c r="L676" s="95" t="s">
        <v>693</v>
      </c>
    </row>
    <row r="677" spans="1:12" ht="15.75" customHeight="1">
      <c r="A677" s="63" t="s">
        <v>2327</v>
      </c>
      <c r="B677" s="124" t="s">
        <v>2328</v>
      </c>
      <c r="C677" s="95" t="s">
        <v>89</v>
      </c>
      <c r="D677" s="95" t="s">
        <v>2331</v>
      </c>
      <c r="E677" s="91" t="s">
        <v>2332</v>
      </c>
      <c r="F677" s="95" t="s">
        <v>790</v>
      </c>
      <c r="G677" s="95">
        <v>3</v>
      </c>
      <c r="H677" s="95">
        <v>1</v>
      </c>
      <c r="I677" s="95">
        <v>3</v>
      </c>
      <c r="J677" s="95">
        <v>50</v>
      </c>
      <c r="K677" s="95">
        <v>16.66</v>
      </c>
      <c r="L677" s="95" t="s">
        <v>693</v>
      </c>
    </row>
    <row r="678" spans="1:12" ht="15.75" customHeight="1">
      <c r="A678" s="63" t="s">
        <v>2333</v>
      </c>
      <c r="B678" s="124" t="s">
        <v>2334</v>
      </c>
      <c r="C678" s="95" t="s">
        <v>89</v>
      </c>
      <c r="D678" s="95" t="s">
        <v>2335</v>
      </c>
      <c r="E678" s="91" t="s">
        <v>2336</v>
      </c>
      <c r="F678" s="95" t="s">
        <v>1112</v>
      </c>
      <c r="G678" s="95">
        <v>3</v>
      </c>
      <c r="H678" s="95">
        <v>2</v>
      </c>
      <c r="I678" s="95">
        <v>4</v>
      </c>
      <c r="J678" s="95">
        <v>50</v>
      </c>
      <c r="K678" s="95">
        <v>16.670000000000002</v>
      </c>
      <c r="L678" s="95" t="s">
        <v>710</v>
      </c>
    </row>
    <row r="679" spans="1:12" ht="15.75" customHeight="1">
      <c r="A679" s="63" t="s">
        <v>2337</v>
      </c>
      <c r="B679" s="124" t="s">
        <v>2338</v>
      </c>
      <c r="C679" s="95" t="s">
        <v>89</v>
      </c>
      <c r="D679" s="95" t="s">
        <v>2339</v>
      </c>
      <c r="E679" s="95" t="s">
        <v>2340</v>
      </c>
      <c r="F679" s="95" t="s">
        <v>1112</v>
      </c>
      <c r="G679" s="95"/>
      <c r="H679" s="95"/>
      <c r="I679" s="95"/>
      <c r="J679" s="95">
        <v>50</v>
      </c>
      <c r="K679" s="95">
        <v>10</v>
      </c>
      <c r="L679" s="95" t="s">
        <v>710</v>
      </c>
    </row>
    <row r="680" spans="1:12" ht="15.75" customHeight="1">
      <c r="A680" s="63" t="s">
        <v>2341</v>
      </c>
      <c r="B680" s="124" t="s">
        <v>2342</v>
      </c>
      <c r="C680" s="95" t="s">
        <v>89</v>
      </c>
      <c r="D680" s="95" t="s">
        <v>2343</v>
      </c>
      <c r="E680" s="95" t="s">
        <v>2344</v>
      </c>
      <c r="F680" s="95" t="s">
        <v>1112</v>
      </c>
      <c r="G680" s="95">
        <v>4</v>
      </c>
      <c r="H680" s="95">
        <v>1</v>
      </c>
      <c r="I680" s="95">
        <v>61</v>
      </c>
      <c r="J680" s="95">
        <v>50</v>
      </c>
      <c r="K680" s="95">
        <v>12.5</v>
      </c>
      <c r="L680" s="95" t="s">
        <v>710</v>
      </c>
    </row>
    <row r="681" spans="1:12" ht="15.75" customHeight="1">
      <c r="A681" s="63" t="s">
        <v>2341</v>
      </c>
      <c r="B681" s="124" t="s">
        <v>2345</v>
      </c>
      <c r="C681" s="95" t="s">
        <v>89</v>
      </c>
      <c r="D681" s="95" t="s">
        <v>2346</v>
      </c>
      <c r="E681" s="95" t="s">
        <v>2347</v>
      </c>
      <c r="F681" s="95" t="s">
        <v>1112</v>
      </c>
      <c r="G681" s="95">
        <v>4</v>
      </c>
      <c r="H681" s="95">
        <v>1</v>
      </c>
      <c r="I681" s="95">
        <v>61</v>
      </c>
      <c r="J681" s="95">
        <v>50</v>
      </c>
      <c r="K681" s="95">
        <v>12.5</v>
      </c>
      <c r="L681" s="95" t="s">
        <v>710</v>
      </c>
    </row>
    <row r="682" spans="1:12" ht="15.75" customHeight="1">
      <c r="A682" s="63" t="s">
        <v>2341</v>
      </c>
      <c r="B682" s="124" t="s">
        <v>2348</v>
      </c>
      <c r="C682" s="95" t="s">
        <v>89</v>
      </c>
      <c r="D682" s="95" t="s">
        <v>2349</v>
      </c>
      <c r="E682" s="95" t="s">
        <v>2350</v>
      </c>
      <c r="F682" s="95" t="s">
        <v>339</v>
      </c>
      <c r="G682" s="95">
        <v>4</v>
      </c>
      <c r="H682" s="95">
        <v>1</v>
      </c>
      <c r="I682" s="95">
        <v>61</v>
      </c>
      <c r="J682" s="95">
        <v>50</v>
      </c>
      <c r="K682" s="95">
        <v>12.5</v>
      </c>
      <c r="L682" s="95" t="s">
        <v>710</v>
      </c>
    </row>
    <row r="683" spans="1:12" ht="15.75" customHeight="1">
      <c r="A683" s="63" t="s">
        <v>2341</v>
      </c>
      <c r="B683" s="124" t="s">
        <v>2351</v>
      </c>
      <c r="C683" s="95" t="s">
        <v>89</v>
      </c>
      <c r="D683" s="95" t="s">
        <v>2352</v>
      </c>
      <c r="E683" s="95" t="s">
        <v>2353</v>
      </c>
      <c r="F683" s="95" t="s">
        <v>1112</v>
      </c>
      <c r="G683" s="95">
        <v>4</v>
      </c>
      <c r="H683" s="95">
        <v>1</v>
      </c>
      <c r="I683" s="95">
        <v>61</v>
      </c>
      <c r="J683" s="95">
        <v>50</v>
      </c>
      <c r="K683" s="95">
        <v>12.5</v>
      </c>
      <c r="L683" s="95" t="s">
        <v>710</v>
      </c>
    </row>
    <row r="684" spans="1:12" ht="15.75" customHeight="1">
      <c r="A684" s="63" t="s">
        <v>2341</v>
      </c>
      <c r="B684" s="124" t="s">
        <v>2354</v>
      </c>
      <c r="C684" s="95" t="s">
        <v>89</v>
      </c>
      <c r="D684" s="95" t="s">
        <v>2355</v>
      </c>
      <c r="E684" s="95" t="s">
        <v>2356</v>
      </c>
      <c r="F684" s="95" t="s">
        <v>1112</v>
      </c>
      <c r="G684" s="95">
        <v>4</v>
      </c>
      <c r="H684" s="95">
        <v>1</v>
      </c>
      <c r="I684" s="95">
        <v>61</v>
      </c>
      <c r="J684" s="95">
        <v>50</v>
      </c>
      <c r="K684" s="95">
        <v>12.5</v>
      </c>
      <c r="L684" s="95" t="s">
        <v>710</v>
      </c>
    </row>
    <row r="685" spans="1:12" ht="15.75" customHeight="1">
      <c r="A685" s="63" t="s">
        <v>2357</v>
      </c>
      <c r="B685" s="124" t="s">
        <v>2358</v>
      </c>
      <c r="C685" s="95" t="s">
        <v>89</v>
      </c>
      <c r="D685" s="95" t="s">
        <v>2359</v>
      </c>
      <c r="E685" s="95" t="s">
        <v>2360</v>
      </c>
      <c r="F685" s="95" t="s">
        <v>339</v>
      </c>
      <c r="G685" s="95">
        <v>6</v>
      </c>
      <c r="H685" s="95">
        <v>1</v>
      </c>
      <c r="I685" s="95">
        <v>10</v>
      </c>
      <c r="J685" s="95">
        <v>50</v>
      </c>
      <c r="K685" s="95">
        <v>8.33</v>
      </c>
      <c r="L685" s="95" t="s">
        <v>710</v>
      </c>
    </row>
    <row r="686" spans="1:12" ht="15.75" customHeight="1">
      <c r="A686" s="96" t="s">
        <v>121</v>
      </c>
      <c r="B686" s="48"/>
      <c r="C686" s="1"/>
      <c r="D686" s="1"/>
      <c r="E686" s="1"/>
      <c r="F686" s="1"/>
      <c r="G686" s="1"/>
      <c r="H686" s="1"/>
      <c r="I686" s="1"/>
      <c r="J686" s="49"/>
      <c r="K686" s="127">
        <f>TRUNC(SUM(K16:K685),2)</f>
        <v>21191.54</v>
      </c>
    </row>
    <row r="687" spans="1:12" ht="15.75" customHeight="1">
      <c r="A687" s="96"/>
      <c r="B687" s="48"/>
      <c r="C687" s="1"/>
      <c r="D687" s="1"/>
      <c r="E687" s="1"/>
      <c r="F687" s="1"/>
      <c r="G687" s="1"/>
      <c r="H687" s="1"/>
      <c r="I687" s="1"/>
      <c r="J687" s="1"/>
      <c r="K687" s="96"/>
    </row>
    <row r="688" spans="1:12" ht="15.75" customHeight="1">
      <c r="A688" s="279" t="s">
        <v>726</v>
      </c>
      <c r="B688" s="280"/>
      <c r="C688" s="280"/>
      <c r="D688" s="280"/>
      <c r="E688" s="280"/>
      <c r="F688" s="280"/>
      <c r="G688" s="280"/>
      <c r="H688" s="280"/>
      <c r="I688" s="280"/>
      <c r="J688" s="280"/>
      <c r="K688" s="281"/>
    </row>
    <row r="689" spans="1:11" ht="15.75" customHeight="1">
      <c r="A689" s="47"/>
      <c r="B689" s="48"/>
      <c r="C689" s="1"/>
      <c r="D689" s="1"/>
      <c r="E689" s="1"/>
      <c r="F689" s="1"/>
      <c r="G689" s="1"/>
      <c r="H689" s="1"/>
      <c r="I689" s="1"/>
      <c r="J689" s="1"/>
      <c r="K689" s="47"/>
    </row>
    <row r="690" spans="1:11" ht="15.75" customHeight="1">
      <c r="A690" s="47"/>
      <c r="B690" s="48"/>
      <c r="C690" s="1"/>
      <c r="D690" s="1"/>
      <c r="E690" s="1"/>
      <c r="F690" s="1"/>
      <c r="G690" s="1"/>
      <c r="H690" s="1"/>
      <c r="I690" s="1"/>
      <c r="J690" s="1"/>
      <c r="K690" s="47"/>
    </row>
    <row r="691" spans="1:11" ht="15.75" customHeight="1">
      <c r="A691" s="47"/>
      <c r="B691" s="48"/>
      <c r="C691" s="1"/>
      <c r="D691" s="1"/>
      <c r="E691" s="1"/>
      <c r="F691" s="1"/>
      <c r="G691" s="1"/>
      <c r="H691" s="1"/>
      <c r="I691" s="1"/>
      <c r="J691" s="1"/>
      <c r="K691" s="1"/>
    </row>
    <row r="692" spans="1:11" ht="15.75" customHeight="1">
      <c r="A692" s="128"/>
      <c r="B692" s="48"/>
      <c r="C692" s="1"/>
      <c r="D692" s="1"/>
      <c r="E692" s="1"/>
      <c r="F692" s="1"/>
      <c r="G692" s="1"/>
      <c r="H692" s="1"/>
      <c r="I692" s="1"/>
      <c r="J692" s="1"/>
      <c r="K692" s="1"/>
    </row>
    <row r="693" spans="1:11" ht="15.75" customHeight="1">
      <c r="A693" s="47"/>
      <c r="B693" s="48"/>
      <c r="C693" s="1"/>
      <c r="D693" s="1"/>
      <c r="E693" s="1"/>
      <c r="F693" s="1"/>
      <c r="G693" s="1"/>
      <c r="H693" s="1"/>
      <c r="I693" s="1"/>
      <c r="J693" s="1"/>
      <c r="K693" s="1"/>
    </row>
    <row r="694" spans="1:11" ht="15.75" customHeight="1">
      <c r="A694" s="47"/>
      <c r="B694" s="48"/>
      <c r="C694" s="1"/>
      <c r="D694" s="1"/>
      <c r="E694" s="1"/>
      <c r="F694" s="1"/>
      <c r="G694" s="1"/>
      <c r="H694" s="1"/>
      <c r="I694" s="1"/>
      <c r="J694" s="1"/>
      <c r="K694" s="1"/>
    </row>
    <row r="695" spans="1:11" ht="15.75" customHeight="1">
      <c r="A695" s="47"/>
      <c r="B695" s="48"/>
      <c r="C695" s="1"/>
      <c r="D695" s="1"/>
      <c r="E695" s="1"/>
      <c r="F695" s="1"/>
      <c r="G695" s="1"/>
      <c r="H695" s="1"/>
      <c r="I695" s="1"/>
      <c r="J695" s="1"/>
      <c r="K695" s="1"/>
    </row>
    <row r="696" spans="1:11" ht="15.75" customHeight="1">
      <c r="A696" s="47"/>
      <c r="B696" s="48"/>
      <c r="C696" s="1"/>
      <c r="D696" s="1"/>
      <c r="E696" s="1"/>
      <c r="F696" s="1"/>
      <c r="G696" s="1"/>
      <c r="H696" s="1"/>
      <c r="I696" s="1"/>
      <c r="J696" s="1"/>
      <c r="K696" s="1"/>
    </row>
    <row r="697" spans="1:11" ht="15.75" customHeight="1">
      <c r="A697" s="47"/>
      <c r="B697" s="48"/>
      <c r="C697" s="1"/>
      <c r="D697" s="1"/>
      <c r="E697" s="1"/>
      <c r="F697" s="1"/>
      <c r="G697" s="1"/>
      <c r="H697" s="1"/>
      <c r="I697" s="1"/>
      <c r="J697" s="1"/>
      <c r="K697" s="1"/>
    </row>
    <row r="698" spans="1:11" ht="15.75" customHeight="1">
      <c r="A698" s="47"/>
      <c r="B698" s="48"/>
      <c r="C698" s="1"/>
      <c r="D698" s="1"/>
      <c r="E698" s="1"/>
      <c r="F698" s="1"/>
      <c r="G698" s="1"/>
      <c r="H698" s="1"/>
      <c r="I698" s="1"/>
      <c r="J698" s="1"/>
      <c r="K698" s="1"/>
    </row>
    <row r="699" spans="1:11" ht="15.75" customHeight="1">
      <c r="A699" s="47"/>
      <c r="B699" s="48"/>
      <c r="C699" s="1"/>
      <c r="D699" s="1"/>
      <c r="E699" s="1"/>
      <c r="F699" s="1"/>
      <c r="G699" s="1"/>
      <c r="H699" s="1"/>
      <c r="I699" s="1"/>
      <c r="J699" s="1"/>
      <c r="K699" s="1"/>
    </row>
    <row r="700" spans="1:11" ht="15.75" customHeight="1">
      <c r="A700" s="47"/>
      <c r="B700" s="48"/>
      <c r="C700" s="1"/>
      <c r="D700" s="1"/>
      <c r="E700" s="1"/>
      <c r="F700" s="1"/>
      <c r="G700" s="1"/>
      <c r="H700" s="1"/>
      <c r="I700" s="1"/>
      <c r="J700" s="1"/>
      <c r="K700" s="1"/>
    </row>
    <row r="701" spans="1:11" ht="15.75" customHeight="1">
      <c r="A701" s="47"/>
      <c r="B701" s="48"/>
      <c r="C701" s="1"/>
      <c r="D701" s="1"/>
      <c r="E701" s="1"/>
      <c r="F701" s="1"/>
      <c r="G701" s="1"/>
      <c r="H701" s="1"/>
      <c r="I701" s="1"/>
      <c r="J701" s="1"/>
      <c r="K701" s="1"/>
    </row>
    <row r="702" spans="1:11" ht="15.75" customHeight="1">
      <c r="A702" s="47"/>
      <c r="B702" s="48"/>
      <c r="C702" s="1"/>
      <c r="D702" s="1"/>
      <c r="E702" s="1"/>
      <c r="F702" s="1"/>
      <c r="G702" s="1"/>
      <c r="H702" s="1"/>
      <c r="I702" s="1"/>
      <c r="J702" s="1"/>
      <c r="K702" s="1"/>
    </row>
    <row r="703" spans="1:11" ht="15.75" customHeight="1">
      <c r="A703" s="47"/>
      <c r="B703" s="48"/>
      <c r="C703" s="1"/>
      <c r="D703" s="1"/>
      <c r="E703" s="1"/>
      <c r="F703" s="1"/>
      <c r="G703" s="1"/>
      <c r="H703" s="1"/>
      <c r="I703" s="1"/>
      <c r="J703" s="1"/>
      <c r="K703" s="1"/>
    </row>
    <row r="704" spans="1:11" ht="15.75" customHeight="1">
      <c r="A704" s="47"/>
      <c r="B704" s="48"/>
      <c r="C704" s="1"/>
      <c r="D704" s="1"/>
      <c r="E704" s="1"/>
      <c r="F704" s="1"/>
      <c r="G704" s="1"/>
      <c r="H704" s="1"/>
      <c r="I704" s="1"/>
      <c r="J704" s="1"/>
      <c r="K704" s="1"/>
    </row>
    <row r="705" spans="1:11" ht="15.75" customHeight="1">
      <c r="A705" s="47"/>
      <c r="B705" s="48"/>
      <c r="C705" s="1"/>
      <c r="D705" s="1"/>
      <c r="E705" s="1"/>
      <c r="F705" s="1"/>
      <c r="G705" s="1"/>
      <c r="H705" s="1"/>
      <c r="I705" s="1"/>
      <c r="J705" s="1"/>
      <c r="K705" s="1"/>
    </row>
    <row r="706" spans="1:11" ht="15.75" customHeight="1">
      <c r="A706" s="47"/>
      <c r="B706" s="48"/>
      <c r="C706" s="1"/>
      <c r="D706" s="1"/>
      <c r="E706" s="1"/>
      <c r="F706" s="1"/>
      <c r="G706" s="1"/>
      <c r="H706" s="1"/>
      <c r="I706" s="1"/>
      <c r="J706" s="1"/>
      <c r="K706" s="1"/>
    </row>
    <row r="707" spans="1:11" ht="15.75" customHeight="1">
      <c r="A707" s="47"/>
      <c r="B707" s="48"/>
      <c r="C707" s="1"/>
      <c r="D707" s="1"/>
      <c r="E707" s="1"/>
      <c r="F707" s="1"/>
      <c r="G707" s="1"/>
      <c r="H707" s="1"/>
      <c r="I707" s="1"/>
      <c r="J707" s="1"/>
      <c r="K707" s="1"/>
    </row>
    <row r="708" spans="1:11" ht="15.75" customHeight="1">
      <c r="A708" s="47"/>
      <c r="B708" s="48"/>
      <c r="C708" s="1"/>
      <c r="D708" s="1"/>
      <c r="E708" s="1"/>
      <c r="F708" s="1"/>
      <c r="G708" s="1"/>
      <c r="H708" s="1"/>
      <c r="I708" s="1"/>
      <c r="J708" s="1"/>
      <c r="K708" s="1"/>
    </row>
    <row r="709" spans="1:11" ht="15.75" customHeight="1">
      <c r="A709" s="47"/>
      <c r="B709" s="48"/>
      <c r="C709" s="1"/>
      <c r="D709" s="1"/>
      <c r="E709" s="1"/>
      <c r="F709" s="1"/>
      <c r="G709" s="1"/>
      <c r="H709" s="1"/>
      <c r="I709" s="1"/>
      <c r="J709" s="1"/>
      <c r="K709" s="1"/>
    </row>
    <row r="710" spans="1:11" ht="15.75" customHeight="1">
      <c r="A710" s="47"/>
      <c r="B710" s="48"/>
      <c r="C710" s="1"/>
      <c r="D710" s="1"/>
      <c r="E710" s="1"/>
      <c r="F710" s="1"/>
      <c r="G710" s="1"/>
      <c r="H710" s="1"/>
      <c r="I710" s="1"/>
      <c r="J710" s="1"/>
      <c r="K710" s="1"/>
    </row>
    <row r="711" spans="1:11" ht="15.75" customHeight="1">
      <c r="A711" s="47"/>
      <c r="B711" s="48"/>
      <c r="C711" s="1"/>
      <c r="D711" s="1"/>
      <c r="E711" s="1"/>
      <c r="F711" s="1"/>
      <c r="G711" s="1"/>
      <c r="H711" s="1"/>
      <c r="I711" s="1"/>
      <c r="J711" s="1"/>
      <c r="K711" s="1"/>
    </row>
    <row r="712" spans="1:11" ht="15.75" customHeight="1">
      <c r="A712" s="47"/>
      <c r="B712" s="48"/>
      <c r="C712" s="1"/>
      <c r="D712" s="1"/>
      <c r="E712" s="1"/>
      <c r="F712" s="1"/>
      <c r="G712" s="1"/>
      <c r="H712" s="1"/>
      <c r="I712" s="1"/>
      <c r="J712" s="1"/>
      <c r="K712" s="1"/>
    </row>
    <row r="713" spans="1:11" ht="15.75" customHeight="1">
      <c r="A713" s="47"/>
      <c r="B713" s="48"/>
      <c r="C713" s="1"/>
      <c r="D713" s="1"/>
      <c r="E713" s="1"/>
      <c r="F713" s="1"/>
      <c r="G713" s="1"/>
      <c r="H713" s="1"/>
      <c r="I713" s="1"/>
      <c r="J713" s="1"/>
      <c r="K713" s="1"/>
    </row>
    <row r="714" spans="1:11" ht="15.75" customHeight="1">
      <c r="A714" s="47"/>
      <c r="B714" s="48"/>
      <c r="C714" s="1"/>
      <c r="D714" s="1"/>
      <c r="E714" s="1"/>
      <c r="F714" s="1"/>
      <c r="G714" s="1"/>
      <c r="H714" s="1"/>
      <c r="I714" s="1"/>
      <c r="J714" s="1"/>
      <c r="K714" s="1"/>
    </row>
    <row r="715" spans="1:11" ht="15.75" customHeight="1">
      <c r="A715" s="47"/>
      <c r="B715" s="48"/>
      <c r="C715" s="1"/>
      <c r="D715" s="1"/>
      <c r="E715" s="1"/>
      <c r="F715" s="1"/>
      <c r="G715" s="1"/>
      <c r="H715" s="1"/>
      <c r="I715" s="1"/>
      <c r="J715" s="1"/>
      <c r="K715" s="1"/>
    </row>
    <row r="716" spans="1:11" ht="15.75" customHeight="1">
      <c r="A716" s="47"/>
      <c r="B716" s="48"/>
      <c r="C716" s="1"/>
      <c r="D716" s="1"/>
      <c r="E716" s="1"/>
      <c r="F716" s="1"/>
      <c r="G716" s="1"/>
      <c r="H716" s="1"/>
      <c r="I716" s="1"/>
      <c r="J716" s="1"/>
      <c r="K716" s="1"/>
    </row>
    <row r="717" spans="1:11" ht="15.75" customHeight="1">
      <c r="A717" s="47"/>
      <c r="B717" s="48"/>
      <c r="C717" s="1"/>
      <c r="D717" s="1"/>
      <c r="E717" s="1"/>
      <c r="F717" s="1"/>
      <c r="G717" s="1"/>
      <c r="H717" s="1"/>
      <c r="I717" s="1"/>
      <c r="J717" s="1"/>
      <c r="K717" s="1"/>
    </row>
    <row r="718" spans="1:11" ht="15.75" customHeight="1">
      <c r="A718" s="47"/>
      <c r="B718" s="48"/>
      <c r="C718" s="1"/>
      <c r="D718" s="1"/>
      <c r="E718" s="1"/>
      <c r="F718" s="1"/>
      <c r="G718" s="1"/>
      <c r="H718" s="1"/>
      <c r="I718" s="1"/>
      <c r="J718" s="1"/>
      <c r="K718" s="1"/>
    </row>
    <row r="719" spans="1:11" ht="15.75" customHeight="1">
      <c r="A719" s="47"/>
      <c r="B719" s="48"/>
      <c r="C719" s="1"/>
      <c r="D719" s="1"/>
      <c r="E719" s="1"/>
      <c r="F719" s="1"/>
      <c r="G719" s="1"/>
      <c r="H719" s="1"/>
      <c r="I719" s="1"/>
      <c r="J719" s="1"/>
      <c r="K719" s="1"/>
    </row>
    <row r="720" spans="1:11" ht="15.75" customHeight="1">
      <c r="A720" s="47"/>
      <c r="B720" s="48"/>
      <c r="C720" s="1"/>
      <c r="D720" s="1"/>
      <c r="E720" s="1"/>
      <c r="F720" s="1"/>
      <c r="G720" s="1"/>
      <c r="H720" s="1"/>
      <c r="I720" s="1"/>
      <c r="J720" s="1"/>
      <c r="K720" s="1"/>
    </row>
    <row r="721" spans="1:11" ht="15.75" customHeight="1">
      <c r="A721" s="47"/>
      <c r="B721" s="48"/>
      <c r="C721" s="1"/>
      <c r="D721" s="1"/>
      <c r="E721" s="1"/>
      <c r="F721" s="1"/>
      <c r="G721" s="1"/>
      <c r="H721" s="1"/>
      <c r="I721" s="1"/>
      <c r="J721" s="1"/>
      <c r="K721" s="1"/>
    </row>
    <row r="722" spans="1:11" ht="15.75" customHeight="1">
      <c r="A722" s="47"/>
      <c r="B722" s="48"/>
      <c r="C722" s="1"/>
      <c r="D722" s="1"/>
      <c r="E722" s="1"/>
      <c r="F722" s="1"/>
      <c r="G722" s="1"/>
      <c r="H722" s="1"/>
      <c r="I722" s="1"/>
      <c r="J722" s="1"/>
      <c r="K722" s="1"/>
    </row>
    <row r="723" spans="1:11" ht="15.75" customHeight="1">
      <c r="A723" s="47"/>
      <c r="B723" s="48"/>
      <c r="C723" s="1"/>
      <c r="D723" s="1"/>
      <c r="E723" s="1"/>
      <c r="F723" s="1"/>
      <c r="G723" s="1"/>
      <c r="H723" s="1"/>
      <c r="I723" s="1"/>
      <c r="J723" s="1"/>
      <c r="K723" s="1"/>
    </row>
    <row r="724" spans="1:11" ht="15.75" customHeight="1">
      <c r="A724" s="47"/>
      <c r="B724" s="48"/>
      <c r="C724" s="1"/>
      <c r="D724" s="1"/>
      <c r="E724" s="1"/>
      <c r="F724" s="1"/>
      <c r="G724" s="1"/>
      <c r="H724" s="1"/>
      <c r="I724" s="1"/>
      <c r="J724" s="1"/>
      <c r="K724" s="1"/>
    </row>
    <row r="725" spans="1:11" ht="15.75" customHeight="1">
      <c r="A725" s="47"/>
      <c r="B725" s="48"/>
      <c r="C725" s="1"/>
      <c r="D725" s="1"/>
      <c r="E725" s="1"/>
      <c r="F725" s="1"/>
      <c r="G725" s="1"/>
      <c r="H725" s="1"/>
      <c r="I725" s="1"/>
      <c r="J725" s="1"/>
      <c r="K725" s="1"/>
    </row>
    <row r="726" spans="1:11" ht="15.75" customHeight="1">
      <c r="A726" s="47"/>
      <c r="B726" s="48"/>
      <c r="C726" s="1"/>
      <c r="D726" s="1"/>
      <c r="E726" s="1"/>
      <c r="F726" s="1"/>
      <c r="G726" s="1"/>
      <c r="H726" s="1"/>
      <c r="I726" s="1"/>
      <c r="J726" s="1"/>
      <c r="K726" s="1"/>
    </row>
    <row r="727" spans="1:11" ht="15.75" customHeight="1">
      <c r="A727" s="47"/>
      <c r="B727" s="48"/>
      <c r="C727" s="1"/>
      <c r="D727" s="1"/>
      <c r="E727" s="1"/>
      <c r="F727" s="1"/>
      <c r="G727" s="1"/>
      <c r="H727" s="1"/>
      <c r="I727" s="1"/>
      <c r="J727" s="1"/>
      <c r="K727" s="1"/>
    </row>
    <row r="728" spans="1:11" ht="15.75" customHeight="1">
      <c r="A728" s="47"/>
      <c r="B728" s="48"/>
      <c r="C728" s="1"/>
      <c r="D728" s="1"/>
      <c r="E728" s="1"/>
      <c r="F728" s="1"/>
      <c r="G728" s="1"/>
      <c r="H728" s="1"/>
      <c r="I728" s="1"/>
      <c r="J728" s="1"/>
      <c r="K728" s="1"/>
    </row>
    <row r="729" spans="1:11" ht="15.75" customHeight="1">
      <c r="A729" s="47"/>
      <c r="B729" s="48"/>
      <c r="C729" s="1"/>
      <c r="D729" s="1"/>
      <c r="E729" s="1"/>
      <c r="F729" s="1"/>
      <c r="G729" s="1"/>
      <c r="H729" s="1"/>
      <c r="I729" s="1"/>
      <c r="J729" s="1"/>
      <c r="K729" s="1"/>
    </row>
    <row r="730" spans="1:11" ht="15.75" customHeight="1">
      <c r="A730" s="47"/>
      <c r="B730" s="48"/>
      <c r="C730" s="1"/>
      <c r="D730" s="1"/>
      <c r="E730" s="1"/>
      <c r="F730" s="1"/>
      <c r="G730" s="1"/>
      <c r="H730" s="1"/>
      <c r="I730" s="1"/>
      <c r="J730" s="1"/>
      <c r="K730" s="1"/>
    </row>
    <row r="731" spans="1:11" ht="15.75" customHeight="1">
      <c r="A731" s="47"/>
      <c r="B731" s="48"/>
      <c r="C731" s="1"/>
      <c r="D731" s="1"/>
      <c r="E731" s="1"/>
      <c r="F731" s="1"/>
      <c r="G731" s="1"/>
      <c r="H731" s="1"/>
      <c r="I731" s="1"/>
      <c r="J731" s="1"/>
      <c r="K731" s="1"/>
    </row>
    <row r="732" spans="1:11" ht="15.75" customHeight="1">
      <c r="A732" s="47"/>
      <c r="B732" s="48"/>
      <c r="C732" s="1"/>
      <c r="D732" s="1"/>
      <c r="E732" s="1"/>
      <c r="F732" s="1"/>
      <c r="G732" s="1"/>
      <c r="H732" s="1"/>
      <c r="I732" s="1"/>
      <c r="J732" s="1"/>
      <c r="K732" s="1"/>
    </row>
    <row r="733" spans="1:11" ht="15.75" customHeight="1">
      <c r="A733" s="47"/>
      <c r="B733" s="48"/>
      <c r="C733" s="1"/>
      <c r="D733" s="1"/>
      <c r="E733" s="1"/>
      <c r="F733" s="1"/>
      <c r="G733" s="1"/>
      <c r="H733" s="1"/>
      <c r="I733" s="1"/>
      <c r="J733" s="1"/>
      <c r="K733" s="1"/>
    </row>
    <row r="734" spans="1:11" ht="15.75" customHeight="1">
      <c r="A734" s="47"/>
      <c r="B734" s="48"/>
      <c r="C734" s="1"/>
      <c r="D734" s="1"/>
      <c r="E734" s="1"/>
      <c r="F734" s="1"/>
      <c r="G734" s="1"/>
      <c r="H734" s="1"/>
      <c r="I734" s="1"/>
      <c r="J734" s="1"/>
      <c r="K734" s="1"/>
    </row>
    <row r="735" spans="1:11" ht="15.75" customHeight="1">
      <c r="A735" s="47"/>
      <c r="B735" s="48"/>
      <c r="C735" s="1"/>
      <c r="D735" s="1"/>
      <c r="E735" s="1"/>
      <c r="F735" s="1"/>
      <c r="G735" s="1"/>
      <c r="H735" s="1"/>
      <c r="I735" s="1"/>
      <c r="J735" s="1"/>
      <c r="K735" s="1"/>
    </row>
    <row r="736" spans="1:11" ht="15.75" customHeight="1">
      <c r="A736" s="47"/>
      <c r="B736" s="48"/>
      <c r="C736" s="1"/>
      <c r="D736" s="1"/>
      <c r="E736" s="1"/>
      <c r="F736" s="1"/>
      <c r="G736" s="1"/>
      <c r="H736" s="1"/>
      <c r="I736" s="1"/>
      <c r="J736" s="1"/>
      <c r="K736" s="1"/>
    </row>
    <row r="737" spans="1:11" ht="15.75" customHeight="1">
      <c r="A737" s="47"/>
      <c r="B737" s="48"/>
      <c r="C737" s="1"/>
      <c r="D737" s="1"/>
      <c r="E737" s="1"/>
      <c r="F737" s="1"/>
      <c r="G737" s="1"/>
      <c r="H737" s="1"/>
      <c r="I737" s="1"/>
      <c r="J737" s="1"/>
      <c r="K737" s="1"/>
    </row>
    <row r="738" spans="1:11" ht="15.75" customHeight="1">
      <c r="A738" s="47"/>
      <c r="B738" s="48"/>
      <c r="C738" s="1"/>
      <c r="D738" s="1"/>
      <c r="E738" s="1"/>
      <c r="F738" s="1"/>
      <c r="G738" s="1"/>
      <c r="H738" s="1"/>
      <c r="I738" s="1"/>
      <c r="J738" s="1"/>
      <c r="K738" s="1"/>
    </row>
    <row r="739" spans="1:11" ht="15.75" customHeight="1">
      <c r="A739" s="47"/>
      <c r="B739" s="48"/>
      <c r="C739" s="1"/>
      <c r="D739" s="1"/>
      <c r="E739" s="1"/>
      <c r="F739" s="1"/>
      <c r="G739" s="1"/>
      <c r="H739" s="1"/>
      <c r="I739" s="1"/>
      <c r="J739" s="1"/>
      <c r="K739" s="1"/>
    </row>
    <row r="740" spans="1:11" ht="15.75" customHeight="1">
      <c r="A740" s="47"/>
      <c r="B740" s="48"/>
      <c r="C740" s="1"/>
      <c r="D740" s="1"/>
      <c r="E740" s="1"/>
      <c r="F740" s="1"/>
      <c r="G740" s="1"/>
      <c r="H740" s="1"/>
      <c r="I740" s="1"/>
      <c r="J740" s="1"/>
      <c r="K740" s="1"/>
    </row>
    <row r="741" spans="1:11" ht="15.75" customHeight="1">
      <c r="A741" s="47"/>
      <c r="B741" s="48"/>
      <c r="C741" s="1"/>
      <c r="D741" s="1"/>
      <c r="E741" s="1"/>
      <c r="F741" s="1"/>
      <c r="G741" s="1"/>
      <c r="H741" s="1"/>
      <c r="I741" s="1"/>
      <c r="J741" s="1"/>
      <c r="K741" s="1"/>
    </row>
    <row r="742" spans="1:11" ht="15.75" customHeight="1">
      <c r="A742" s="47"/>
      <c r="B742" s="48"/>
      <c r="C742" s="1"/>
      <c r="D742" s="1"/>
      <c r="E742" s="1"/>
      <c r="F742" s="1"/>
      <c r="G742" s="1"/>
      <c r="H742" s="1"/>
      <c r="I742" s="1"/>
      <c r="J742" s="1"/>
      <c r="K742" s="1"/>
    </row>
    <row r="743" spans="1:11" ht="15.75" customHeight="1">
      <c r="A743" s="47"/>
      <c r="B743" s="48"/>
      <c r="C743" s="1"/>
      <c r="D743" s="1"/>
      <c r="E743" s="1"/>
      <c r="F743" s="1"/>
      <c r="G743" s="1"/>
      <c r="H743" s="1"/>
      <c r="I743" s="1"/>
      <c r="J743" s="1"/>
      <c r="K743" s="1"/>
    </row>
    <row r="744" spans="1:11" ht="15.75" customHeight="1">
      <c r="A744" s="47"/>
      <c r="B744" s="48"/>
      <c r="C744" s="1"/>
      <c r="D744" s="1"/>
      <c r="E744" s="1"/>
      <c r="F744" s="1"/>
      <c r="G744" s="1"/>
      <c r="H744" s="1"/>
      <c r="I744" s="1"/>
      <c r="J744" s="1"/>
      <c r="K744" s="1"/>
    </row>
    <row r="745" spans="1:11" ht="15.75" customHeight="1">
      <c r="A745" s="47"/>
      <c r="B745" s="48"/>
      <c r="C745" s="1"/>
      <c r="D745" s="1"/>
      <c r="E745" s="1"/>
      <c r="F745" s="1"/>
      <c r="G745" s="1"/>
      <c r="H745" s="1"/>
      <c r="I745" s="1"/>
      <c r="J745" s="1"/>
      <c r="K745" s="1"/>
    </row>
    <row r="746" spans="1:11" ht="15.75" customHeight="1">
      <c r="A746" s="47"/>
      <c r="B746" s="48"/>
      <c r="C746" s="1"/>
      <c r="D746" s="1"/>
      <c r="E746" s="1"/>
      <c r="F746" s="1"/>
      <c r="G746" s="1"/>
      <c r="H746" s="1"/>
      <c r="I746" s="1"/>
      <c r="J746" s="1"/>
      <c r="K746" s="1"/>
    </row>
    <row r="747" spans="1:11" ht="15.75" customHeight="1">
      <c r="A747" s="47"/>
      <c r="B747" s="48"/>
      <c r="C747" s="1"/>
      <c r="D747" s="1"/>
      <c r="E747" s="1"/>
      <c r="F747" s="1"/>
      <c r="G747" s="1"/>
      <c r="H747" s="1"/>
      <c r="I747" s="1"/>
      <c r="J747" s="1"/>
      <c r="K747" s="1"/>
    </row>
    <row r="748" spans="1:11" ht="15.75" customHeight="1">
      <c r="A748" s="47"/>
      <c r="B748" s="48"/>
      <c r="C748" s="1"/>
      <c r="D748" s="1"/>
      <c r="E748" s="1"/>
      <c r="F748" s="1"/>
      <c r="G748" s="1"/>
      <c r="H748" s="1"/>
      <c r="I748" s="1"/>
      <c r="J748" s="1"/>
      <c r="K748" s="1"/>
    </row>
    <row r="749" spans="1:11" ht="15.75" customHeight="1">
      <c r="A749" s="47"/>
      <c r="B749" s="48"/>
      <c r="C749" s="1"/>
      <c r="D749" s="1"/>
      <c r="E749" s="1"/>
      <c r="F749" s="1"/>
      <c r="G749" s="1"/>
      <c r="H749" s="1"/>
      <c r="I749" s="1"/>
      <c r="J749" s="1"/>
      <c r="K749" s="1"/>
    </row>
    <row r="750" spans="1:11" ht="15.75" customHeight="1">
      <c r="A750" s="47"/>
      <c r="B750" s="48"/>
      <c r="C750" s="1"/>
      <c r="D750" s="1"/>
      <c r="E750" s="1"/>
      <c r="F750" s="1"/>
      <c r="G750" s="1"/>
      <c r="H750" s="1"/>
      <c r="I750" s="1"/>
      <c r="J750" s="1"/>
      <c r="K750" s="1"/>
    </row>
    <row r="751" spans="1:11" ht="15.75" customHeight="1">
      <c r="A751" s="47"/>
      <c r="B751" s="48"/>
      <c r="C751" s="1"/>
      <c r="D751" s="1"/>
      <c r="E751" s="1"/>
      <c r="F751" s="1"/>
      <c r="G751" s="1"/>
      <c r="H751" s="1"/>
      <c r="I751" s="1"/>
      <c r="J751" s="1"/>
      <c r="K751" s="1"/>
    </row>
    <row r="752" spans="1:11" ht="15.75" customHeight="1">
      <c r="A752" s="47"/>
      <c r="B752" s="48"/>
      <c r="C752" s="1"/>
      <c r="D752" s="1"/>
      <c r="E752" s="1"/>
      <c r="F752" s="1"/>
      <c r="G752" s="1"/>
      <c r="H752" s="1"/>
      <c r="I752" s="1"/>
      <c r="J752" s="1"/>
      <c r="K752" s="1"/>
    </row>
    <row r="753" spans="1:11" ht="15.75" customHeight="1">
      <c r="A753" s="47"/>
      <c r="B753" s="48"/>
      <c r="C753" s="1"/>
      <c r="D753" s="1"/>
      <c r="E753" s="1"/>
      <c r="F753" s="1"/>
      <c r="G753" s="1"/>
      <c r="H753" s="1"/>
      <c r="I753" s="1"/>
      <c r="J753" s="1"/>
      <c r="K753" s="1"/>
    </row>
    <row r="754" spans="1:11" ht="15.75" customHeight="1">
      <c r="A754" s="47"/>
      <c r="B754" s="48"/>
      <c r="C754" s="1"/>
      <c r="D754" s="1"/>
      <c r="E754" s="1"/>
      <c r="F754" s="1"/>
      <c r="G754" s="1"/>
      <c r="H754" s="1"/>
      <c r="I754" s="1"/>
      <c r="J754" s="1"/>
      <c r="K754" s="1"/>
    </row>
    <row r="755" spans="1:11" ht="15.75" customHeight="1">
      <c r="A755" s="47"/>
      <c r="B755" s="48"/>
      <c r="C755" s="1"/>
      <c r="D755" s="1"/>
      <c r="E755" s="1"/>
      <c r="F755" s="1"/>
      <c r="G755" s="1"/>
      <c r="H755" s="1"/>
      <c r="I755" s="1"/>
      <c r="J755" s="1"/>
      <c r="K755" s="1"/>
    </row>
    <row r="756" spans="1:11" ht="15.75" customHeight="1">
      <c r="A756" s="47"/>
      <c r="B756" s="48"/>
      <c r="C756" s="1"/>
      <c r="D756" s="1"/>
      <c r="E756" s="1"/>
      <c r="F756" s="1"/>
      <c r="G756" s="1"/>
      <c r="H756" s="1"/>
      <c r="I756" s="1"/>
      <c r="J756" s="1"/>
      <c r="K756" s="1"/>
    </row>
    <row r="757" spans="1:11" ht="15.75" customHeight="1">
      <c r="A757" s="47"/>
      <c r="B757" s="48"/>
      <c r="C757" s="1"/>
      <c r="D757" s="1"/>
      <c r="E757" s="1"/>
      <c r="F757" s="1"/>
      <c r="G757" s="1"/>
      <c r="H757" s="1"/>
      <c r="I757" s="1"/>
      <c r="J757" s="1"/>
      <c r="K757" s="1"/>
    </row>
    <row r="758" spans="1:11" ht="15.75" customHeight="1">
      <c r="A758" s="47"/>
      <c r="B758" s="48"/>
      <c r="C758" s="1"/>
      <c r="D758" s="1"/>
      <c r="E758" s="1"/>
      <c r="F758" s="1"/>
      <c r="G758" s="1"/>
      <c r="H758" s="1"/>
      <c r="I758" s="1"/>
      <c r="J758" s="1"/>
      <c r="K758" s="1"/>
    </row>
    <row r="759" spans="1:11" ht="15.75" customHeight="1">
      <c r="A759" s="47"/>
      <c r="B759" s="48"/>
      <c r="C759" s="1"/>
      <c r="D759" s="1"/>
      <c r="E759" s="1"/>
      <c r="F759" s="1"/>
      <c r="G759" s="1"/>
      <c r="H759" s="1"/>
      <c r="I759" s="1"/>
      <c r="J759" s="1"/>
      <c r="K759" s="1"/>
    </row>
    <row r="760" spans="1:11" ht="15.75" customHeight="1">
      <c r="A760" s="47"/>
      <c r="B760" s="48"/>
      <c r="C760" s="1"/>
      <c r="D760" s="1"/>
      <c r="E760" s="1"/>
      <c r="F760" s="1"/>
      <c r="G760" s="1"/>
      <c r="H760" s="1"/>
      <c r="I760" s="1"/>
      <c r="J760" s="1"/>
      <c r="K760" s="1"/>
    </row>
    <row r="761" spans="1:11" ht="15.75" customHeight="1">
      <c r="A761" s="47"/>
      <c r="B761" s="48"/>
      <c r="C761" s="1"/>
      <c r="D761" s="1"/>
      <c r="E761" s="1"/>
      <c r="F761" s="1"/>
      <c r="G761" s="1"/>
      <c r="H761" s="1"/>
      <c r="I761" s="1"/>
      <c r="J761" s="1"/>
      <c r="K761" s="1"/>
    </row>
    <row r="762" spans="1:11" ht="15.75" customHeight="1">
      <c r="A762" s="47"/>
      <c r="B762" s="48"/>
      <c r="C762" s="1"/>
      <c r="D762" s="1"/>
      <c r="E762" s="1"/>
      <c r="F762" s="1"/>
      <c r="G762" s="1"/>
      <c r="H762" s="1"/>
      <c r="I762" s="1"/>
      <c r="J762" s="1"/>
      <c r="K762" s="1"/>
    </row>
    <row r="763" spans="1:11" ht="15.75" customHeight="1">
      <c r="A763" s="47"/>
      <c r="B763" s="48"/>
      <c r="C763" s="1"/>
      <c r="D763" s="1"/>
      <c r="E763" s="1"/>
      <c r="F763" s="1"/>
      <c r="G763" s="1"/>
      <c r="H763" s="1"/>
      <c r="I763" s="1"/>
      <c r="J763" s="1"/>
      <c r="K763" s="1"/>
    </row>
    <row r="764" spans="1:11" ht="15.75" customHeight="1">
      <c r="A764" s="47"/>
      <c r="B764" s="48"/>
      <c r="C764" s="1"/>
      <c r="D764" s="1"/>
      <c r="E764" s="1"/>
      <c r="F764" s="1"/>
      <c r="G764" s="1"/>
      <c r="H764" s="1"/>
      <c r="I764" s="1"/>
      <c r="J764" s="1"/>
      <c r="K764" s="1"/>
    </row>
    <row r="765" spans="1:11" ht="15.75" customHeight="1">
      <c r="A765" s="47"/>
      <c r="B765" s="48"/>
      <c r="C765" s="1"/>
      <c r="D765" s="1"/>
      <c r="E765" s="1"/>
      <c r="F765" s="1"/>
      <c r="G765" s="1"/>
      <c r="H765" s="1"/>
      <c r="I765" s="1"/>
      <c r="J765" s="1"/>
      <c r="K765" s="1"/>
    </row>
    <row r="766" spans="1:11" ht="15.75" customHeight="1">
      <c r="A766" s="47"/>
      <c r="B766" s="48"/>
      <c r="C766" s="1"/>
      <c r="D766" s="1"/>
      <c r="E766" s="1"/>
      <c r="F766" s="1"/>
      <c r="G766" s="1"/>
      <c r="H766" s="1"/>
      <c r="I766" s="1"/>
      <c r="J766" s="1"/>
      <c r="K766" s="1"/>
    </row>
    <row r="767" spans="1:11" ht="15.75" customHeight="1">
      <c r="A767" s="47"/>
      <c r="B767" s="48"/>
      <c r="C767" s="1"/>
      <c r="D767" s="1"/>
      <c r="E767" s="1"/>
      <c r="F767" s="1"/>
      <c r="G767" s="1"/>
      <c r="H767" s="1"/>
      <c r="I767" s="1"/>
      <c r="J767" s="1"/>
      <c r="K767" s="1"/>
    </row>
    <row r="768" spans="1:11" ht="15.75" customHeight="1">
      <c r="A768" s="47"/>
      <c r="B768" s="48"/>
      <c r="C768" s="1"/>
      <c r="D768" s="1"/>
      <c r="E768" s="1"/>
      <c r="F768" s="1"/>
      <c r="G768" s="1"/>
      <c r="H768" s="1"/>
      <c r="I768" s="1"/>
      <c r="J768" s="1"/>
      <c r="K768" s="1"/>
    </row>
    <row r="769" spans="1:11" ht="15.75" customHeight="1">
      <c r="A769" s="47"/>
      <c r="B769" s="48"/>
      <c r="C769" s="1"/>
      <c r="D769" s="1"/>
      <c r="E769" s="1"/>
      <c r="F769" s="1"/>
      <c r="G769" s="1"/>
      <c r="H769" s="1"/>
      <c r="I769" s="1"/>
      <c r="J769" s="1"/>
      <c r="K769" s="1"/>
    </row>
    <row r="770" spans="1:11" ht="15.75" customHeight="1">
      <c r="A770" s="47"/>
      <c r="B770" s="48"/>
      <c r="C770" s="1"/>
      <c r="D770" s="1"/>
      <c r="E770" s="1"/>
      <c r="F770" s="1"/>
      <c r="G770" s="1"/>
      <c r="H770" s="1"/>
      <c r="I770" s="1"/>
      <c r="J770" s="1"/>
      <c r="K770" s="1"/>
    </row>
    <row r="771" spans="1:11" ht="15.75" customHeight="1">
      <c r="A771" s="47"/>
      <c r="B771" s="48"/>
      <c r="C771" s="1"/>
      <c r="D771" s="1"/>
      <c r="E771" s="1"/>
      <c r="F771" s="1"/>
      <c r="G771" s="1"/>
      <c r="H771" s="1"/>
      <c r="I771" s="1"/>
      <c r="J771" s="1"/>
      <c r="K771" s="1"/>
    </row>
    <row r="772" spans="1:11" ht="15.75" customHeight="1">
      <c r="A772" s="47"/>
      <c r="B772" s="48"/>
      <c r="C772" s="1"/>
      <c r="D772" s="1"/>
      <c r="E772" s="1"/>
      <c r="F772" s="1"/>
      <c r="G772" s="1"/>
      <c r="H772" s="1"/>
      <c r="I772" s="1"/>
      <c r="J772" s="1"/>
      <c r="K772" s="1"/>
    </row>
    <row r="773" spans="1:11" ht="15.75" customHeight="1">
      <c r="A773" s="47"/>
      <c r="B773" s="48"/>
      <c r="C773" s="1"/>
      <c r="D773" s="1"/>
      <c r="E773" s="1"/>
      <c r="F773" s="1"/>
      <c r="G773" s="1"/>
      <c r="H773" s="1"/>
      <c r="I773" s="1"/>
      <c r="J773" s="1"/>
      <c r="K773" s="1"/>
    </row>
    <row r="774" spans="1:11" ht="15.75" customHeight="1">
      <c r="A774" s="47"/>
      <c r="B774" s="48"/>
      <c r="C774" s="1"/>
      <c r="D774" s="1"/>
      <c r="E774" s="1"/>
      <c r="F774" s="1"/>
      <c r="G774" s="1"/>
      <c r="H774" s="1"/>
      <c r="I774" s="1"/>
      <c r="J774" s="1"/>
      <c r="K774" s="1"/>
    </row>
    <row r="775" spans="1:11" ht="15.75" customHeight="1">
      <c r="A775" s="47"/>
      <c r="B775" s="48"/>
      <c r="C775" s="1"/>
      <c r="D775" s="1"/>
      <c r="E775" s="1"/>
      <c r="F775" s="1"/>
      <c r="G775" s="1"/>
      <c r="H775" s="1"/>
      <c r="I775" s="1"/>
      <c r="J775" s="1"/>
      <c r="K775" s="1"/>
    </row>
    <row r="776" spans="1:11" ht="15.75" customHeight="1">
      <c r="A776" s="47"/>
      <c r="B776" s="48"/>
      <c r="C776" s="1"/>
      <c r="D776" s="1"/>
      <c r="E776" s="1"/>
      <c r="F776" s="1"/>
      <c r="G776" s="1"/>
      <c r="H776" s="1"/>
      <c r="I776" s="1"/>
      <c r="J776" s="1"/>
      <c r="K776" s="1"/>
    </row>
    <row r="777" spans="1:11" ht="15.75" customHeight="1">
      <c r="A777" s="47"/>
      <c r="B777" s="48"/>
      <c r="C777" s="1"/>
      <c r="D777" s="1"/>
      <c r="E777" s="1"/>
      <c r="F777" s="1"/>
      <c r="G777" s="1"/>
      <c r="H777" s="1"/>
      <c r="I777" s="1"/>
      <c r="J777" s="1"/>
      <c r="K777" s="1"/>
    </row>
    <row r="778" spans="1:11" ht="15.75" customHeight="1">
      <c r="A778" s="47"/>
      <c r="B778" s="48"/>
      <c r="C778" s="1"/>
      <c r="D778" s="1"/>
      <c r="E778" s="1"/>
      <c r="F778" s="1"/>
      <c r="G778" s="1"/>
      <c r="H778" s="1"/>
      <c r="I778" s="1"/>
      <c r="J778" s="1"/>
      <c r="K778" s="1"/>
    </row>
    <row r="779" spans="1:11" ht="15.75" customHeight="1">
      <c r="A779" s="47"/>
      <c r="B779" s="48"/>
      <c r="C779" s="1"/>
      <c r="D779" s="1"/>
      <c r="E779" s="1"/>
      <c r="F779" s="1"/>
      <c r="G779" s="1"/>
      <c r="H779" s="1"/>
      <c r="I779" s="1"/>
      <c r="J779" s="1"/>
      <c r="K779" s="1"/>
    </row>
    <row r="780" spans="1:11" ht="15.75" customHeight="1">
      <c r="A780" s="47"/>
      <c r="B780" s="48"/>
      <c r="C780" s="1"/>
      <c r="D780" s="1"/>
      <c r="E780" s="1"/>
      <c r="F780" s="1"/>
      <c r="G780" s="1"/>
      <c r="H780" s="1"/>
      <c r="I780" s="1"/>
      <c r="J780" s="1"/>
      <c r="K780" s="1"/>
    </row>
    <row r="781" spans="1:11" ht="15.75" customHeight="1">
      <c r="A781" s="47"/>
      <c r="B781" s="48"/>
      <c r="C781" s="1"/>
      <c r="D781" s="1"/>
      <c r="E781" s="1"/>
      <c r="F781" s="1"/>
      <c r="G781" s="1"/>
      <c r="H781" s="1"/>
      <c r="I781" s="1"/>
      <c r="J781" s="1"/>
      <c r="K781" s="1"/>
    </row>
    <row r="782" spans="1:11" ht="15.75" customHeight="1">
      <c r="A782" s="47"/>
      <c r="B782" s="48"/>
      <c r="C782" s="1"/>
      <c r="D782" s="1"/>
      <c r="E782" s="1"/>
      <c r="F782" s="1"/>
      <c r="G782" s="1"/>
      <c r="H782" s="1"/>
      <c r="I782" s="1"/>
      <c r="J782" s="1"/>
      <c r="K782" s="1"/>
    </row>
    <row r="783" spans="1:11" ht="15.75" customHeight="1">
      <c r="A783" s="47"/>
      <c r="B783" s="48"/>
      <c r="C783" s="1"/>
      <c r="D783" s="1"/>
      <c r="E783" s="1"/>
      <c r="F783" s="1"/>
      <c r="G783" s="1"/>
      <c r="H783" s="1"/>
      <c r="I783" s="1"/>
      <c r="J783" s="1"/>
      <c r="K783" s="1"/>
    </row>
    <row r="784" spans="1:11" ht="15.75" customHeight="1">
      <c r="A784" s="47"/>
      <c r="B784" s="48"/>
      <c r="C784" s="1"/>
      <c r="D784" s="1"/>
      <c r="E784" s="1"/>
      <c r="F784" s="1"/>
      <c r="G784" s="1"/>
      <c r="H784" s="1"/>
      <c r="I784" s="1"/>
      <c r="J784" s="1"/>
      <c r="K784" s="1"/>
    </row>
    <row r="785" spans="1:11" ht="15.75" customHeight="1">
      <c r="A785" s="47"/>
      <c r="B785" s="48"/>
      <c r="C785" s="1"/>
      <c r="D785" s="1"/>
      <c r="E785" s="1"/>
      <c r="F785" s="1"/>
      <c r="G785" s="1"/>
      <c r="H785" s="1"/>
      <c r="I785" s="1"/>
      <c r="J785" s="1"/>
      <c r="K785" s="1"/>
    </row>
    <row r="786" spans="1:11" ht="15.75" customHeight="1">
      <c r="A786" s="47"/>
      <c r="B786" s="48"/>
      <c r="C786" s="1"/>
      <c r="D786" s="1"/>
      <c r="E786" s="1"/>
      <c r="F786" s="1"/>
      <c r="G786" s="1"/>
      <c r="H786" s="1"/>
      <c r="I786" s="1"/>
      <c r="J786" s="1"/>
      <c r="K786" s="1"/>
    </row>
    <row r="787" spans="1:11" ht="15.75" customHeight="1">
      <c r="A787" s="47"/>
      <c r="B787" s="48"/>
      <c r="C787" s="1"/>
      <c r="D787" s="1"/>
      <c r="E787" s="1"/>
      <c r="F787" s="1"/>
      <c r="G787" s="1"/>
      <c r="H787" s="1"/>
      <c r="I787" s="1"/>
      <c r="J787" s="1"/>
      <c r="K787" s="1"/>
    </row>
    <row r="788" spans="1:11" ht="15.75" customHeight="1">
      <c r="A788" s="47"/>
      <c r="B788" s="48"/>
      <c r="C788" s="1"/>
      <c r="D788" s="1"/>
      <c r="E788" s="1"/>
      <c r="F788" s="1"/>
      <c r="G788" s="1"/>
      <c r="H788" s="1"/>
      <c r="I788" s="1"/>
      <c r="J788" s="1"/>
      <c r="K788" s="1"/>
    </row>
    <row r="789" spans="1:11" ht="15.75" customHeight="1">
      <c r="A789" s="47"/>
      <c r="B789" s="48"/>
      <c r="C789" s="1"/>
      <c r="D789" s="1"/>
      <c r="E789" s="1"/>
      <c r="F789" s="1"/>
      <c r="G789" s="1"/>
      <c r="H789" s="1"/>
      <c r="I789" s="1"/>
      <c r="J789" s="1"/>
      <c r="K789" s="1"/>
    </row>
    <row r="790" spans="1:11" ht="15.75" customHeight="1">
      <c r="A790" s="47"/>
      <c r="B790" s="48"/>
      <c r="C790" s="1"/>
      <c r="D790" s="1"/>
      <c r="E790" s="1"/>
      <c r="F790" s="1"/>
      <c r="G790" s="1"/>
      <c r="H790" s="1"/>
      <c r="I790" s="1"/>
      <c r="J790" s="1"/>
      <c r="K790" s="1"/>
    </row>
    <row r="791" spans="1:11" ht="15.75" customHeight="1">
      <c r="A791" s="47"/>
      <c r="B791" s="48"/>
      <c r="C791" s="1"/>
      <c r="D791" s="1"/>
      <c r="E791" s="1"/>
      <c r="F791" s="1"/>
      <c r="G791" s="1"/>
      <c r="H791" s="1"/>
      <c r="I791" s="1"/>
      <c r="J791" s="1"/>
      <c r="K791" s="1"/>
    </row>
    <row r="792" spans="1:11" ht="15.75" customHeight="1">
      <c r="A792" s="47"/>
      <c r="B792" s="48"/>
      <c r="C792" s="1"/>
      <c r="D792" s="1"/>
      <c r="E792" s="1"/>
      <c r="F792" s="1"/>
      <c r="G792" s="1"/>
      <c r="H792" s="1"/>
      <c r="I792" s="1"/>
      <c r="J792" s="1"/>
      <c r="K792" s="1"/>
    </row>
    <row r="793" spans="1:11" ht="15.75" customHeight="1">
      <c r="A793" s="47"/>
      <c r="B793" s="48"/>
      <c r="C793" s="1"/>
      <c r="D793" s="1"/>
      <c r="E793" s="1"/>
      <c r="F793" s="1"/>
      <c r="G793" s="1"/>
      <c r="H793" s="1"/>
      <c r="I793" s="1"/>
      <c r="J793" s="1"/>
      <c r="K793" s="1"/>
    </row>
    <row r="794" spans="1:11" ht="15.75" customHeight="1">
      <c r="A794" s="47"/>
      <c r="B794" s="48"/>
      <c r="C794" s="1"/>
      <c r="D794" s="1"/>
      <c r="E794" s="1"/>
      <c r="F794" s="1"/>
      <c r="G794" s="1"/>
      <c r="H794" s="1"/>
      <c r="I794" s="1"/>
      <c r="J794" s="1"/>
      <c r="K794" s="1"/>
    </row>
    <row r="795" spans="1:11" ht="15.75" customHeight="1">
      <c r="A795" s="47"/>
      <c r="B795" s="48"/>
      <c r="C795" s="1"/>
      <c r="D795" s="1"/>
      <c r="E795" s="1"/>
      <c r="F795" s="1"/>
      <c r="G795" s="1"/>
      <c r="H795" s="1"/>
      <c r="I795" s="1"/>
      <c r="J795" s="1"/>
      <c r="K795" s="1"/>
    </row>
    <row r="796" spans="1:11" ht="15.75" customHeight="1">
      <c r="A796" s="47"/>
      <c r="B796" s="48"/>
      <c r="C796" s="1"/>
      <c r="D796" s="1"/>
      <c r="E796" s="1"/>
      <c r="F796" s="1"/>
      <c r="G796" s="1"/>
      <c r="H796" s="1"/>
      <c r="I796" s="1"/>
      <c r="J796" s="1"/>
      <c r="K796" s="1"/>
    </row>
    <row r="797" spans="1:11" ht="15.75" customHeight="1">
      <c r="A797" s="47"/>
      <c r="B797" s="48"/>
      <c r="C797" s="1"/>
      <c r="D797" s="1"/>
      <c r="E797" s="1"/>
      <c r="F797" s="1"/>
      <c r="G797" s="1"/>
      <c r="H797" s="1"/>
      <c r="I797" s="1"/>
      <c r="J797" s="1"/>
      <c r="K797" s="1"/>
    </row>
    <row r="798" spans="1:11" ht="15.75" customHeight="1">
      <c r="A798" s="47"/>
      <c r="B798" s="48"/>
      <c r="C798" s="1"/>
      <c r="D798" s="1"/>
      <c r="E798" s="1"/>
      <c r="F798" s="1"/>
      <c r="G798" s="1"/>
      <c r="H798" s="1"/>
      <c r="I798" s="1"/>
      <c r="J798" s="1"/>
      <c r="K798" s="1"/>
    </row>
    <row r="799" spans="1:11" ht="15.75" customHeight="1">
      <c r="A799" s="47"/>
      <c r="B799" s="48"/>
      <c r="C799" s="1"/>
      <c r="D799" s="1"/>
      <c r="E799" s="1"/>
      <c r="F799" s="1"/>
      <c r="G799" s="1"/>
      <c r="H799" s="1"/>
      <c r="I799" s="1"/>
      <c r="J799" s="1"/>
      <c r="K799" s="1"/>
    </row>
    <row r="800" spans="1:11" ht="15.75" customHeight="1">
      <c r="A800" s="47"/>
      <c r="B800" s="48"/>
      <c r="C800" s="1"/>
      <c r="D800" s="1"/>
      <c r="E800" s="1"/>
      <c r="F800" s="1"/>
      <c r="G800" s="1"/>
      <c r="H800" s="1"/>
      <c r="I800" s="1"/>
      <c r="J800" s="1"/>
      <c r="K800" s="1"/>
    </row>
    <row r="801" spans="1:11" ht="15.75" customHeight="1">
      <c r="A801" s="47"/>
      <c r="B801" s="48"/>
      <c r="C801" s="1"/>
      <c r="D801" s="1"/>
      <c r="E801" s="1"/>
      <c r="F801" s="1"/>
      <c r="G801" s="1"/>
      <c r="H801" s="1"/>
      <c r="I801" s="1"/>
      <c r="J801" s="1"/>
      <c r="K801" s="1"/>
    </row>
    <row r="802" spans="1:11" ht="15.75" customHeight="1">
      <c r="A802" s="47"/>
      <c r="B802" s="48"/>
      <c r="C802" s="1"/>
      <c r="D802" s="1"/>
      <c r="E802" s="1"/>
      <c r="F802" s="1"/>
      <c r="G802" s="1"/>
      <c r="H802" s="1"/>
      <c r="I802" s="1"/>
      <c r="J802" s="1"/>
      <c r="K802" s="1"/>
    </row>
    <row r="803" spans="1:11" ht="15.75" customHeight="1">
      <c r="A803" s="47"/>
      <c r="B803" s="48"/>
      <c r="C803" s="1"/>
      <c r="D803" s="1"/>
      <c r="E803" s="1"/>
      <c r="F803" s="1"/>
      <c r="G803" s="1"/>
      <c r="H803" s="1"/>
      <c r="I803" s="1"/>
      <c r="J803" s="1"/>
      <c r="K803" s="1"/>
    </row>
    <row r="804" spans="1:11" ht="15.75" customHeight="1">
      <c r="A804" s="47"/>
      <c r="B804" s="48"/>
      <c r="C804" s="1"/>
      <c r="D804" s="1"/>
      <c r="E804" s="1"/>
      <c r="F804" s="1"/>
      <c r="G804" s="1"/>
      <c r="H804" s="1"/>
      <c r="I804" s="1"/>
      <c r="J804" s="1"/>
      <c r="K804" s="1"/>
    </row>
    <row r="805" spans="1:11" ht="15.75" customHeight="1">
      <c r="A805" s="47"/>
      <c r="B805" s="48"/>
      <c r="C805" s="1"/>
      <c r="D805" s="1"/>
      <c r="E805" s="1"/>
      <c r="F805" s="1"/>
      <c r="G805" s="1"/>
      <c r="H805" s="1"/>
      <c r="I805" s="1"/>
      <c r="J805" s="1"/>
      <c r="K805" s="1"/>
    </row>
    <row r="806" spans="1:11" ht="15.75" customHeight="1">
      <c r="A806" s="47"/>
      <c r="B806" s="48"/>
      <c r="C806" s="1"/>
      <c r="D806" s="1"/>
      <c r="E806" s="1"/>
      <c r="F806" s="1"/>
      <c r="G806" s="1"/>
      <c r="H806" s="1"/>
      <c r="I806" s="1"/>
      <c r="J806" s="1"/>
      <c r="K806" s="1"/>
    </row>
    <row r="807" spans="1:11" ht="15.75" customHeight="1">
      <c r="A807" s="47"/>
      <c r="B807" s="48"/>
      <c r="C807" s="1"/>
      <c r="D807" s="1"/>
      <c r="E807" s="1"/>
      <c r="F807" s="1"/>
      <c r="G807" s="1"/>
      <c r="H807" s="1"/>
      <c r="I807" s="1"/>
      <c r="J807" s="1"/>
      <c r="K807" s="1"/>
    </row>
    <row r="808" spans="1:11" ht="15.75" customHeight="1">
      <c r="A808" s="47"/>
      <c r="B808" s="48"/>
      <c r="C808" s="1"/>
      <c r="D808" s="1"/>
      <c r="E808" s="1"/>
      <c r="F808" s="1"/>
      <c r="G808" s="1"/>
      <c r="H808" s="1"/>
      <c r="I808" s="1"/>
      <c r="J808" s="1"/>
      <c r="K808" s="1"/>
    </row>
    <row r="809" spans="1:11" ht="15.75" customHeight="1">
      <c r="A809" s="47"/>
      <c r="B809" s="48"/>
      <c r="C809" s="1"/>
      <c r="D809" s="1"/>
      <c r="E809" s="1"/>
      <c r="F809" s="1"/>
      <c r="G809" s="1"/>
      <c r="H809" s="1"/>
      <c r="I809" s="1"/>
      <c r="J809" s="1"/>
      <c r="K809" s="1"/>
    </row>
    <row r="810" spans="1:11" ht="15.75" customHeight="1">
      <c r="A810" s="47"/>
      <c r="B810" s="48"/>
      <c r="C810" s="1"/>
      <c r="D810" s="1"/>
      <c r="E810" s="1"/>
      <c r="F810" s="1"/>
      <c r="G810" s="1"/>
      <c r="H810" s="1"/>
      <c r="I810" s="1"/>
      <c r="J810" s="1"/>
      <c r="K810" s="1"/>
    </row>
    <row r="811" spans="1:11" ht="15.75" customHeight="1">
      <c r="A811" s="47"/>
      <c r="B811" s="48"/>
      <c r="C811" s="1"/>
      <c r="D811" s="1"/>
      <c r="E811" s="1"/>
      <c r="F811" s="1"/>
      <c r="G811" s="1"/>
      <c r="H811" s="1"/>
      <c r="I811" s="1"/>
      <c r="J811" s="1"/>
      <c r="K811" s="1"/>
    </row>
    <row r="812" spans="1:11" ht="15.75" customHeight="1">
      <c r="A812" s="47"/>
      <c r="B812" s="48"/>
      <c r="C812" s="1"/>
      <c r="D812" s="1"/>
      <c r="E812" s="1"/>
      <c r="F812" s="1"/>
      <c r="G812" s="1"/>
      <c r="H812" s="1"/>
      <c r="I812" s="1"/>
      <c r="J812" s="1"/>
      <c r="K812" s="1"/>
    </row>
    <row r="813" spans="1:11" ht="15.75" customHeight="1">
      <c r="A813" s="47"/>
      <c r="B813" s="48"/>
      <c r="C813" s="1"/>
      <c r="D813" s="1"/>
      <c r="E813" s="1"/>
      <c r="F813" s="1"/>
      <c r="G813" s="1"/>
      <c r="H813" s="1"/>
      <c r="I813" s="1"/>
      <c r="J813" s="1"/>
      <c r="K813" s="1"/>
    </row>
    <row r="814" spans="1:11" ht="15.75" customHeight="1">
      <c r="A814" s="47"/>
      <c r="B814" s="48"/>
      <c r="C814" s="1"/>
      <c r="D814" s="1"/>
      <c r="E814" s="1"/>
      <c r="F814" s="1"/>
      <c r="G814" s="1"/>
      <c r="H814" s="1"/>
      <c r="I814" s="1"/>
      <c r="J814" s="1"/>
      <c r="K814" s="1"/>
    </row>
    <row r="815" spans="1:11" ht="15.75" customHeight="1">
      <c r="A815" s="47"/>
      <c r="B815" s="48"/>
      <c r="C815" s="1"/>
      <c r="D815" s="1"/>
      <c r="E815" s="1"/>
      <c r="F815" s="1"/>
      <c r="G815" s="1"/>
      <c r="H815" s="1"/>
      <c r="I815" s="1"/>
      <c r="J815" s="1"/>
      <c r="K815" s="1"/>
    </row>
    <row r="816" spans="1:11" ht="15.75" customHeight="1">
      <c r="A816" s="47"/>
      <c r="B816" s="48"/>
      <c r="C816" s="1"/>
      <c r="D816" s="1"/>
      <c r="E816" s="1"/>
      <c r="F816" s="1"/>
      <c r="G816" s="1"/>
      <c r="H816" s="1"/>
      <c r="I816" s="1"/>
      <c r="J816" s="1"/>
      <c r="K816" s="1"/>
    </row>
    <row r="817" spans="1:11" ht="15.75" customHeight="1">
      <c r="A817" s="47"/>
      <c r="B817" s="48"/>
      <c r="C817" s="1"/>
      <c r="D817" s="1"/>
      <c r="E817" s="1"/>
      <c r="F817" s="1"/>
      <c r="G817" s="1"/>
      <c r="H817" s="1"/>
      <c r="I817" s="1"/>
      <c r="J817" s="1"/>
      <c r="K817" s="1"/>
    </row>
    <row r="818" spans="1:11" ht="15.75" customHeight="1">
      <c r="A818" s="47"/>
      <c r="B818" s="48"/>
      <c r="C818" s="1"/>
      <c r="D818" s="1"/>
      <c r="E818" s="1"/>
      <c r="F818" s="1"/>
      <c r="G818" s="1"/>
      <c r="H818" s="1"/>
      <c r="I818" s="1"/>
      <c r="J818" s="1"/>
      <c r="K818" s="1"/>
    </row>
    <row r="819" spans="1:11" ht="15.75" customHeight="1">
      <c r="A819" s="47"/>
      <c r="B819" s="48"/>
      <c r="C819" s="1"/>
      <c r="D819" s="1"/>
      <c r="E819" s="1"/>
      <c r="F819" s="1"/>
      <c r="G819" s="1"/>
      <c r="H819" s="1"/>
      <c r="I819" s="1"/>
      <c r="J819" s="1"/>
      <c r="K819" s="1"/>
    </row>
    <row r="820" spans="1:11" ht="15.75" customHeight="1">
      <c r="A820" s="47"/>
      <c r="B820" s="48"/>
      <c r="C820" s="1"/>
      <c r="D820" s="1"/>
      <c r="E820" s="1"/>
      <c r="F820" s="1"/>
      <c r="G820" s="1"/>
      <c r="H820" s="1"/>
      <c r="I820" s="1"/>
      <c r="J820" s="1"/>
      <c r="K820" s="1"/>
    </row>
    <row r="821" spans="1:11" ht="15.75" customHeight="1">
      <c r="A821" s="47"/>
      <c r="B821" s="48"/>
      <c r="C821" s="1"/>
      <c r="D821" s="1"/>
      <c r="E821" s="1"/>
      <c r="F821" s="1"/>
      <c r="G821" s="1"/>
      <c r="H821" s="1"/>
      <c r="I821" s="1"/>
      <c r="J821" s="1"/>
      <c r="K821" s="1"/>
    </row>
    <row r="822" spans="1:11" ht="15.75" customHeight="1">
      <c r="A822" s="47"/>
      <c r="B822" s="48"/>
      <c r="C822" s="1"/>
      <c r="D822" s="1"/>
      <c r="E822" s="1"/>
      <c r="F822" s="1"/>
      <c r="G822" s="1"/>
      <c r="H822" s="1"/>
      <c r="I822" s="1"/>
      <c r="J822" s="1"/>
      <c r="K822" s="1"/>
    </row>
    <row r="823" spans="1:11" ht="15.75" customHeight="1">
      <c r="A823" s="47"/>
      <c r="B823" s="48"/>
      <c r="C823" s="1"/>
      <c r="D823" s="1"/>
      <c r="E823" s="1"/>
      <c r="F823" s="1"/>
      <c r="G823" s="1"/>
      <c r="H823" s="1"/>
      <c r="I823" s="1"/>
      <c r="J823" s="1"/>
      <c r="K823" s="1"/>
    </row>
    <row r="824" spans="1:11" ht="15.75" customHeight="1">
      <c r="A824" s="47"/>
      <c r="B824" s="48"/>
      <c r="C824" s="1"/>
      <c r="D824" s="1"/>
      <c r="E824" s="1"/>
      <c r="F824" s="1"/>
      <c r="G824" s="1"/>
      <c r="H824" s="1"/>
      <c r="I824" s="1"/>
      <c r="J824" s="1"/>
      <c r="K824" s="1"/>
    </row>
    <row r="825" spans="1:11" ht="15.75" customHeight="1">
      <c r="A825" s="47"/>
      <c r="B825" s="48"/>
      <c r="C825" s="1"/>
      <c r="D825" s="1"/>
      <c r="E825" s="1"/>
      <c r="F825" s="1"/>
      <c r="G825" s="1"/>
      <c r="H825" s="1"/>
      <c r="I825" s="1"/>
      <c r="J825" s="1"/>
      <c r="K825" s="1"/>
    </row>
    <row r="826" spans="1:11" ht="15.75" customHeight="1">
      <c r="A826" s="47"/>
      <c r="B826" s="48"/>
      <c r="C826" s="1"/>
      <c r="D826" s="1"/>
      <c r="E826" s="1"/>
      <c r="F826" s="1"/>
      <c r="G826" s="1"/>
      <c r="H826" s="1"/>
      <c r="I826" s="1"/>
      <c r="J826" s="1"/>
      <c r="K826" s="1"/>
    </row>
    <row r="827" spans="1:11" ht="15.75" customHeight="1">
      <c r="A827" s="47"/>
      <c r="B827" s="48"/>
      <c r="C827" s="1"/>
      <c r="D827" s="1"/>
      <c r="E827" s="1"/>
      <c r="F827" s="1"/>
      <c r="G827" s="1"/>
      <c r="H827" s="1"/>
      <c r="I827" s="1"/>
      <c r="J827" s="1"/>
      <c r="K827" s="1"/>
    </row>
    <row r="828" spans="1:11" ht="15.75" customHeight="1">
      <c r="A828" s="47"/>
      <c r="B828" s="48"/>
      <c r="C828" s="1"/>
      <c r="D828" s="1"/>
      <c r="E828" s="1"/>
      <c r="F828" s="1"/>
      <c r="G828" s="1"/>
      <c r="H828" s="1"/>
      <c r="I828" s="1"/>
      <c r="J828" s="1"/>
      <c r="K828" s="1"/>
    </row>
    <row r="829" spans="1:11" ht="15.75" customHeight="1">
      <c r="A829" s="47"/>
      <c r="B829" s="48"/>
      <c r="C829" s="1"/>
      <c r="D829" s="1"/>
      <c r="E829" s="1"/>
      <c r="F829" s="1"/>
      <c r="G829" s="1"/>
      <c r="H829" s="1"/>
      <c r="I829" s="1"/>
      <c r="J829" s="1"/>
      <c r="K829" s="1"/>
    </row>
    <row r="830" spans="1:11" ht="15.75" customHeight="1">
      <c r="A830" s="47"/>
      <c r="B830" s="48"/>
      <c r="C830" s="1"/>
      <c r="D830" s="1"/>
      <c r="E830" s="1"/>
      <c r="F830" s="1"/>
      <c r="G830" s="1"/>
      <c r="H830" s="1"/>
      <c r="I830" s="1"/>
      <c r="J830" s="1"/>
      <c r="K830" s="1"/>
    </row>
    <row r="831" spans="1:11" ht="15.75" customHeight="1">
      <c r="A831" s="47"/>
      <c r="B831" s="48"/>
      <c r="C831" s="1"/>
      <c r="D831" s="1"/>
      <c r="E831" s="1"/>
      <c r="F831" s="1"/>
      <c r="G831" s="1"/>
      <c r="H831" s="1"/>
      <c r="I831" s="1"/>
      <c r="J831" s="1"/>
      <c r="K831" s="1"/>
    </row>
    <row r="832" spans="1:11" ht="15.75" customHeight="1">
      <c r="A832" s="47"/>
      <c r="B832" s="48"/>
      <c r="C832" s="1"/>
      <c r="D832" s="1"/>
      <c r="E832" s="1"/>
      <c r="F832" s="1"/>
      <c r="G832" s="1"/>
      <c r="H832" s="1"/>
      <c r="I832" s="1"/>
      <c r="J832" s="1"/>
      <c r="K832" s="1"/>
    </row>
    <row r="833" spans="1:11" ht="15.75" customHeight="1">
      <c r="A833" s="47"/>
      <c r="B833" s="48"/>
      <c r="C833" s="1"/>
      <c r="D833" s="1"/>
      <c r="E833" s="1"/>
      <c r="F833" s="1"/>
      <c r="G833" s="1"/>
      <c r="H833" s="1"/>
      <c r="I833" s="1"/>
      <c r="J833" s="1"/>
      <c r="K833" s="1"/>
    </row>
    <row r="834" spans="1:11" ht="15.75" customHeight="1">
      <c r="A834" s="47"/>
      <c r="B834" s="48"/>
      <c r="C834" s="1"/>
      <c r="D834" s="1"/>
      <c r="E834" s="1"/>
      <c r="F834" s="1"/>
      <c r="G834" s="1"/>
      <c r="H834" s="1"/>
      <c r="I834" s="1"/>
      <c r="J834" s="1"/>
      <c r="K834" s="1"/>
    </row>
    <row r="835" spans="1:11" ht="15.75" customHeight="1">
      <c r="A835" s="47"/>
      <c r="B835" s="48"/>
      <c r="C835" s="1"/>
      <c r="D835" s="1"/>
      <c r="E835" s="1"/>
      <c r="F835" s="1"/>
      <c r="G835" s="1"/>
      <c r="H835" s="1"/>
      <c r="I835" s="1"/>
      <c r="J835" s="1"/>
      <c r="K835" s="1"/>
    </row>
    <row r="836" spans="1:11" ht="15.75" customHeight="1">
      <c r="A836" s="47"/>
      <c r="B836" s="48"/>
      <c r="C836" s="1"/>
      <c r="D836" s="1"/>
      <c r="E836" s="1"/>
      <c r="F836" s="1"/>
      <c r="G836" s="1"/>
      <c r="H836" s="1"/>
      <c r="I836" s="1"/>
      <c r="J836" s="1"/>
      <c r="K836" s="1"/>
    </row>
    <row r="837" spans="1:11" ht="15.75" customHeight="1">
      <c r="A837" s="47"/>
      <c r="B837" s="48"/>
      <c r="C837" s="1"/>
      <c r="D837" s="1"/>
      <c r="E837" s="1"/>
      <c r="F837" s="1"/>
      <c r="G837" s="1"/>
      <c r="H837" s="1"/>
      <c r="I837" s="1"/>
      <c r="J837" s="1"/>
      <c r="K837" s="1"/>
    </row>
    <row r="838" spans="1:11" ht="15.75" customHeight="1">
      <c r="A838" s="47"/>
      <c r="B838" s="48"/>
      <c r="C838" s="1"/>
      <c r="D838" s="1"/>
      <c r="E838" s="1"/>
      <c r="F838" s="1"/>
      <c r="G838" s="1"/>
      <c r="H838" s="1"/>
      <c r="I838" s="1"/>
      <c r="J838" s="1"/>
      <c r="K838" s="1"/>
    </row>
    <row r="839" spans="1:11" ht="15.75" customHeight="1">
      <c r="A839" s="47"/>
      <c r="B839" s="48"/>
      <c r="C839" s="1"/>
      <c r="D839" s="1"/>
      <c r="E839" s="1"/>
      <c r="F839" s="1"/>
      <c r="G839" s="1"/>
      <c r="H839" s="1"/>
      <c r="I839" s="1"/>
      <c r="J839" s="1"/>
      <c r="K839" s="1"/>
    </row>
    <row r="840" spans="1:11" ht="15.75" customHeight="1">
      <c r="A840" s="47"/>
      <c r="B840" s="48"/>
      <c r="C840" s="1"/>
      <c r="D840" s="1"/>
      <c r="E840" s="1"/>
      <c r="F840" s="1"/>
      <c r="G840" s="1"/>
      <c r="H840" s="1"/>
      <c r="I840" s="1"/>
      <c r="J840" s="1"/>
      <c r="K840" s="1"/>
    </row>
    <row r="841" spans="1:11" ht="15.75" customHeight="1">
      <c r="A841" s="47"/>
      <c r="B841" s="48"/>
      <c r="C841" s="1"/>
      <c r="D841" s="1"/>
      <c r="E841" s="1"/>
      <c r="F841" s="1"/>
      <c r="G841" s="1"/>
      <c r="H841" s="1"/>
      <c r="I841" s="1"/>
      <c r="J841" s="1"/>
      <c r="K841" s="1"/>
    </row>
    <row r="842" spans="1:11" ht="15.75" customHeight="1">
      <c r="A842" s="47"/>
      <c r="B842" s="48"/>
      <c r="C842" s="1"/>
      <c r="D842" s="1"/>
      <c r="E842" s="1"/>
      <c r="F842" s="1"/>
      <c r="G842" s="1"/>
      <c r="H842" s="1"/>
      <c r="I842" s="1"/>
      <c r="J842" s="1"/>
      <c r="K842" s="1"/>
    </row>
    <row r="843" spans="1:11" ht="15.75" customHeight="1">
      <c r="A843" s="47"/>
      <c r="B843" s="48"/>
      <c r="C843" s="1"/>
      <c r="D843" s="1"/>
      <c r="E843" s="1"/>
      <c r="F843" s="1"/>
      <c r="G843" s="1"/>
      <c r="H843" s="1"/>
      <c r="I843" s="1"/>
      <c r="J843" s="1"/>
      <c r="K843" s="1"/>
    </row>
    <row r="844" spans="1:11" ht="15.75" customHeight="1">
      <c r="A844" s="47"/>
      <c r="B844" s="48"/>
      <c r="C844" s="1"/>
      <c r="D844" s="1"/>
      <c r="E844" s="1"/>
      <c r="F844" s="1"/>
      <c r="G844" s="1"/>
      <c r="H844" s="1"/>
      <c r="I844" s="1"/>
      <c r="J844" s="1"/>
      <c r="K844" s="1"/>
    </row>
    <row r="845" spans="1:11" ht="15.75" customHeight="1">
      <c r="A845" s="47"/>
      <c r="B845" s="48"/>
      <c r="C845" s="1"/>
      <c r="D845" s="1"/>
      <c r="E845" s="1"/>
      <c r="F845" s="1"/>
      <c r="G845" s="1"/>
      <c r="H845" s="1"/>
      <c r="I845" s="1"/>
      <c r="J845" s="1"/>
      <c r="K845" s="1"/>
    </row>
    <row r="846" spans="1:11" ht="15.75" customHeight="1">
      <c r="A846" s="47"/>
      <c r="B846" s="48"/>
      <c r="C846" s="1"/>
      <c r="D846" s="1"/>
      <c r="E846" s="1"/>
      <c r="F846" s="1"/>
      <c r="G846" s="1"/>
      <c r="H846" s="1"/>
      <c r="I846" s="1"/>
      <c r="J846" s="1"/>
      <c r="K846" s="1"/>
    </row>
    <row r="847" spans="1:11" ht="15.75" customHeight="1">
      <c r="A847" s="47"/>
      <c r="B847" s="48"/>
      <c r="C847" s="1"/>
      <c r="D847" s="1"/>
      <c r="E847" s="1"/>
      <c r="F847" s="1"/>
      <c r="G847" s="1"/>
      <c r="H847" s="1"/>
      <c r="I847" s="1"/>
      <c r="J847" s="1"/>
      <c r="K847" s="1"/>
    </row>
    <row r="848" spans="1:11" ht="15.75" customHeight="1">
      <c r="A848" s="47"/>
      <c r="B848" s="48"/>
      <c r="C848" s="1"/>
      <c r="D848" s="1"/>
      <c r="E848" s="1"/>
      <c r="F848" s="1"/>
      <c r="G848" s="1"/>
      <c r="H848" s="1"/>
      <c r="I848" s="1"/>
      <c r="J848" s="1"/>
      <c r="K848" s="1"/>
    </row>
    <row r="849" spans="1:11" ht="15.75" customHeight="1">
      <c r="A849" s="47"/>
      <c r="B849" s="48"/>
      <c r="C849" s="1"/>
      <c r="D849" s="1"/>
      <c r="E849" s="1"/>
      <c r="F849" s="1"/>
      <c r="G849" s="1"/>
      <c r="H849" s="1"/>
      <c r="I849" s="1"/>
      <c r="J849" s="1"/>
      <c r="K849" s="1"/>
    </row>
    <row r="850" spans="1:11" ht="15.75" customHeight="1">
      <c r="A850" s="47"/>
      <c r="B850" s="48"/>
      <c r="C850" s="1"/>
      <c r="D850" s="1"/>
      <c r="E850" s="1"/>
      <c r="F850" s="1"/>
      <c r="G850" s="1"/>
      <c r="H850" s="1"/>
      <c r="I850" s="1"/>
      <c r="J850" s="1"/>
      <c r="K850" s="1"/>
    </row>
    <row r="851" spans="1:11" ht="15.75" customHeight="1">
      <c r="A851" s="47"/>
      <c r="B851" s="48"/>
      <c r="C851" s="1"/>
      <c r="D851" s="1"/>
      <c r="E851" s="1"/>
      <c r="F851" s="1"/>
      <c r="G851" s="1"/>
      <c r="H851" s="1"/>
      <c r="I851" s="1"/>
      <c r="J851" s="1"/>
      <c r="K851" s="1"/>
    </row>
    <row r="852" spans="1:11" ht="15.75" customHeight="1">
      <c r="A852" s="47"/>
      <c r="B852" s="48"/>
      <c r="C852" s="1"/>
      <c r="D852" s="1"/>
      <c r="E852" s="1"/>
      <c r="F852" s="1"/>
      <c r="G852" s="1"/>
      <c r="H852" s="1"/>
      <c r="I852" s="1"/>
      <c r="J852" s="1"/>
      <c r="K852" s="1"/>
    </row>
    <row r="853" spans="1:11" ht="15.75" customHeight="1">
      <c r="A853" s="47"/>
      <c r="B853" s="48"/>
      <c r="C853" s="1"/>
      <c r="D853" s="1"/>
      <c r="E853" s="1"/>
      <c r="F853" s="1"/>
      <c r="G853" s="1"/>
      <c r="H853" s="1"/>
      <c r="I853" s="1"/>
      <c r="J853" s="1"/>
      <c r="K853" s="1"/>
    </row>
    <row r="854" spans="1:11" ht="15.75" customHeight="1">
      <c r="A854" s="47"/>
      <c r="B854" s="48"/>
      <c r="C854" s="1"/>
      <c r="D854" s="1"/>
      <c r="E854" s="1"/>
      <c r="F854" s="1"/>
      <c r="G854" s="1"/>
      <c r="H854" s="1"/>
      <c r="I854" s="1"/>
      <c r="J854" s="1"/>
      <c r="K854" s="1"/>
    </row>
    <row r="855" spans="1:11" ht="15.75" customHeight="1">
      <c r="A855" s="47"/>
      <c r="B855" s="48"/>
      <c r="C855" s="1"/>
      <c r="D855" s="1"/>
      <c r="E855" s="1"/>
      <c r="F855" s="1"/>
      <c r="G855" s="1"/>
      <c r="H855" s="1"/>
      <c r="I855" s="1"/>
      <c r="J855" s="1"/>
      <c r="K855" s="1"/>
    </row>
    <row r="856" spans="1:11" ht="15.75" customHeight="1">
      <c r="A856" s="47"/>
      <c r="B856" s="48"/>
      <c r="C856" s="1"/>
      <c r="D856" s="1"/>
      <c r="E856" s="1"/>
      <c r="F856" s="1"/>
      <c r="G856" s="1"/>
      <c r="H856" s="1"/>
      <c r="I856" s="1"/>
      <c r="J856" s="1"/>
      <c r="K856" s="1"/>
    </row>
    <row r="857" spans="1:11" ht="15.75" customHeight="1">
      <c r="A857" s="47"/>
      <c r="B857" s="48"/>
      <c r="C857" s="1"/>
      <c r="D857" s="1"/>
      <c r="E857" s="1"/>
      <c r="F857" s="1"/>
      <c r="G857" s="1"/>
      <c r="H857" s="1"/>
      <c r="I857" s="1"/>
      <c r="J857" s="1"/>
      <c r="K857" s="1"/>
    </row>
    <row r="858" spans="1:11" ht="15.75" customHeight="1">
      <c r="A858" s="47"/>
      <c r="B858" s="48"/>
      <c r="C858" s="1"/>
      <c r="D858" s="1"/>
      <c r="E858" s="1"/>
      <c r="F858" s="1"/>
      <c r="G858" s="1"/>
      <c r="H858" s="1"/>
      <c r="I858" s="1"/>
      <c r="J858" s="1"/>
      <c r="K858" s="1"/>
    </row>
    <row r="859" spans="1:11" ht="15.75" customHeight="1">
      <c r="A859" s="47"/>
      <c r="B859" s="48"/>
      <c r="C859" s="1"/>
      <c r="D859" s="1"/>
      <c r="E859" s="1"/>
      <c r="F859" s="1"/>
      <c r="G859" s="1"/>
      <c r="H859" s="1"/>
      <c r="I859" s="1"/>
      <c r="J859" s="1"/>
      <c r="K859" s="1"/>
    </row>
    <row r="860" spans="1:11" ht="15.75" customHeight="1">
      <c r="A860" s="47"/>
      <c r="B860" s="48"/>
      <c r="C860" s="1"/>
      <c r="D860" s="1"/>
      <c r="E860" s="1"/>
      <c r="F860" s="1"/>
      <c r="G860" s="1"/>
      <c r="H860" s="1"/>
      <c r="I860" s="1"/>
      <c r="J860" s="1"/>
      <c r="K860" s="1"/>
    </row>
    <row r="861" spans="1:11" ht="15.75" customHeight="1">
      <c r="A861" s="47"/>
      <c r="B861" s="48"/>
      <c r="C861" s="1"/>
      <c r="D861" s="1"/>
      <c r="E861" s="1"/>
      <c r="F861" s="1"/>
      <c r="G861" s="1"/>
      <c r="H861" s="1"/>
      <c r="I861" s="1"/>
      <c r="J861" s="1"/>
      <c r="K861" s="1"/>
    </row>
    <row r="862" spans="1:11" ht="15.75" customHeight="1">
      <c r="A862" s="47"/>
      <c r="B862" s="48"/>
      <c r="C862" s="1"/>
      <c r="D862" s="1"/>
      <c r="E862" s="1"/>
      <c r="F862" s="1"/>
      <c r="G862" s="1"/>
      <c r="H862" s="1"/>
      <c r="I862" s="1"/>
      <c r="J862" s="1"/>
      <c r="K862" s="1"/>
    </row>
    <row r="863" spans="1:11" ht="15.75" customHeight="1">
      <c r="A863" s="47"/>
      <c r="B863" s="48"/>
      <c r="C863" s="1"/>
      <c r="D863" s="1"/>
      <c r="E863" s="1"/>
      <c r="F863" s="1"/>
      <c r="G863" s="1"/>
      <c r="H863" s="1"/>
      <c r="I863" s="1"/>
      <c r="J863" s="1"/>
      <c r="K863" s="1"/>
    </row>
    <row r="864" spans="1:11" ht="15.75" customHeight="1">
      <c r="A864" s="47"/>
      <c r="B864" s="48"/>
      <c r="C864" s="1"/>
      <c r="D864" s="1"/>
      <c r="E864" s="1"/>
      <c r="F864" s="1"/>
      <c r="G864" s="1"/>
      <c r="H864" s="1"/>
      <c r="I864" s="1"/>
      <c r="J864" s="1"/>
      <c r="K864" s="1"/>
    </row>
    <row r="865" spans="1:11" ht="15.75" customHeight="1">
      <c r="A865" s="47"/>
      <c r="B865" s="48"/>
      <c r="C865" s="1"/>
      <c r="D865" s="1"/>
      <c r="E865" s="1"/>
      <c r="F865" s="1"/>
      <c r="G865" s="1"/>
      <c r="H865" s="1"/>
      <c r="I865" s="1"/>
      <c r="J865" s="1"/>
      <c r="K865" s="1"/>
    </row>
    <row r="866" spans="1:11" ht="15.75" customHeight="1">
      <c r="A866" s="47"/>
      <c r="B866" s="48"/>
      <c r="C866" s="1"/>
      <c r="D866" s="1"/>
      <c r="E866" s="1"/>
      <c r="F866" s="1"/>
      <c r="G866" s="1"/>
      <c r="H866" s="1"/>
      <c r="I866" s="1"/>
      <c r="J866" s="1"/>
      <c r="K866" s="1"/>
    </row>
    <row r="867" spans="1:11" ht="15.75" customHeight="1">
      <c r="A867" s="47"/>
      <c r="B867" s="48"/>
      <c r="C867" s="1"/>
      <c r="D867" s="1"/>
      <c r="E867" s="1"/>
      <c r="F867" s="1"/>
      <c r="G867" s="1"/>
      <c r="H867" s="1"/>
      <c r="I867" s="1"/>
      <c r="J867" s="1"/>
      <c r="K867" s="1"/>
    </row>
    <row r="868" spans="1:11" ht="15.75" customHeight="1">
      <c r="A868" s="47"/>
      <c r="B868" s="48"/>
      <c r="C868" s="1"/>
      <c r="D868" s="1"/>
      <c r="E868" s="1"/>
      <c r="F868" s="1"/>
      <c r="G868" s="1"/>
      <c r="H868" s="1"/>
      <c r="I868" s="1"/>
      <c r="J868" s="1"/>
      <c r="K868" s="1"/>
    </row>
    <row r="869" spans="1:11" ht="15.75" customHeight="1">
      <c r="A869" s="47"/>
      <c r="B869" s="48"/>
      <c r="C869" s="1"/>
      <c r="D869" s="1"/>
      <c r="E869" s="1"/>
      <c r="F869" s="1"/>
      <c r="G869" s="1"/>
      <c r="H869" s="1"/>
      <c r="I869" s="1"/>
      <c r="J869" s="1"/>
      <c r="K869" s="1"/>
    </row>
    <row r="870" spans="1:11" ht="15.75" customHeight="1">
      <c r="A870" s="47"/>
      <c r="B870" s="48"/>
      <c r="C870" s="1"/>
      <c r="D870" s="1"/>
      <c r="E870" s="1"/>
      <c r="F870" s="1"/>
      <c r="G870" s="1"/>
      <c r="H870" s="1"/>
      <c r="I870" s="1"/>
      <c r="J870" s="1"/>
      <c r="K870" s="1"/>
    </row>
    <row r="871" spans="1:11" ht="15.75" customHeight="1">
      <c r="A871" s="47"/>
      <c r="B871" s="48"/>
      <c r="C871" s="1"/>
      <c r="D871" s="1"/>
      <c r="E871" s="1"/>
      <c r="F871" s="1"/>
      <c r="G871" s="1"/>
      <c r="H871" s="1"/>
      <c r="I871" s="1"/>
      <c r="J871" s="1"/>
      <c r="K871" s="1"/>
    </row>
    <row r="872" spans="1:11" ht="15.75" customHeight="1">
      <c r="A872" s="47"/>
      <c r="B872" s="48"/>
      <c r="C872" s="1"/>
      <c r="D872" s="1"/>
      <c r="E872" s="1"/>
      <c r="F872" s="1"/>
      <c r="G872" s="1"/>
      <c r="H872" s="1"/>
      <c r="I872" s="1"/>
      <c r="J872" s="1"/>
      <c r="K872" s="1"/>
    </row>
    <row r="873" spans="1:11" ht="15.75" customHeight="1">
      <c r="A873" s="47"/>
      <c r="B873" s="48"/>
      <c r="C873" s="1"/>
      <c r="D873" s="1"/>
      <c r="E873" s="1"/>
      <c r="F873" s="1"/>
      <c r="G873" s="1"/>
      <c r="H873" s="1"/>
      <c r="I873" s="1"/>
      <c r="J873" s="1"/>
      <c r="K873" s="1"/>
    </row>
    <row r="874" spans="1:11" ht="15.75" customHeight="1">
      <c r="A874" s="47"/>
      <c r="B874" s="48"/>
      <c r="C874" s="1"/>
      <c r="D874" s="1"/>
      <c r="E874" s="1"/>
      <c r="F874" s="1"/>
      <c r="G874" s="1"/>
      <c r="H874" s="1"/>
      <c r="I874" s="1"/>
      <c r="J874" s="1"/>
      <c r="K874" s="1"/>
    </row>
    <row r="875" spans="1:11" ht="15.75" customHeight="1">
      <c r="A875" s="47"/>
      <c r="B875" s="48"/>
      <c r="C875" s="1"/>
      <c r="D875" s="1"/>
      <c r="E875" s="1"/>
      <c r="F875" s="1"/>
      <c r="G875" s="1"/>
      <c r="H875" s="1"/>
      <c r="I875" s="1"/>
      <c r="J875" s="1"/>
      <c r="K875" s="1"/>
    </row>
    <row r="876" spans="1:11" ht="15.75" customHeight="1">
      <c r="A876" s="47"/>
      <c r="B876" s="48"/>
      <c r="C876" s="1"/>
      <c r="D876" s="1"/>
      <c r="E876" s="1"/>
      <c r="F876" s="1"/>
      <c r="G876" s="1"/>
      <c r="H876" s="1"/>
      <c r="I876" s="1"/>
      <c r="J876" s="1"/>
      <c r="K876" s="1"/>
    </row>
    <row r="877" spans="1:11" ht="15.75" customHeight="1">
      <c r="A877" s="47"/>
      <c r="B877" s="48"/>
      <c r="C877" s="1"/>
      <c r="D877" s="1"/>
      <c r="E877" s="1"/>
      <c r="F877" s="1"/>
      <c r="G877" s="1"/>
      <c r="H877" s="1"/>
      <c r="I877" s="1"/>
      <c r="J877" s="1"/>
      <c r="K877" s="1"/>
    </row>
    <row r="878" spans="1:11" ht="15.75" customHeight="1">
      <c r="A878" s="47"/>
      <c r="B878" s="48"/>
      <c r="C878" s="1"/>
      <c r="D878" s="1"/>
      <c r="E878" s="1"/>
      <c r="F878" s="1"/>
      <c r="G878" s="1"/>
      <c r="H878" s="1"/>
      <c r="I878" s="1"/>
      <c r="J878" s="1"/>
      <c r="K878" s="1"/>
    </row>
    <row r="879" spans="1:11" ht="15.75" customHeight="1">
      <c r="A879" s="47"/>
      <c r="B879" s="48"/>
      <c r="C879" s="1"/>
      <c r="D879" s="1"/>
      <c r="E879" s="1"/>
      <c r="F879" s="1"/>
      <c r="G879" s="1"/>
      <c r="H879" s="1"/>
      <c r="I879" s="1"/>
      <c r="J879" s="1"/>
      <c r="K879" s="1"/>
    </row>
    <row r="880" spans="1:11" ht="15.75" customHeight="1">
      <c r="A880" s="47"/>
      <c r="B880" s="48"/>
      <c r="C880" s="1"/>
      <c r="D880" s="1"/>
      <c r="E880" s="1"/>
      <c r="F880" s="1"/>
      <c r="G880" s="1"/>
      <c r="H880" s="1"/>
      <c r="I880" s="1"/>
      <c r="J880" s="1"/>
      <c r="K880" s="1"/>
    </row>
    <row r="881" spans="1:11" ht="15.75" customHeight="1">
      <c r="A881" s="47"/>
      <c r="B881" s="48"/>
      <c r="C881" s="1"/>
      <c r="D881" s="1"/>
      <c r="E881" s="1"/>
      <c r="F881" s="1"/>
      <c r="G881" s="1"/>
      <c r="H881" s="1"/>
      <c r="I881" s="1"/>
      <c r="J881" s="1"/>
      <c r="K881" s="1"/>
    </row>
    <row r="882" spans="1:11" ht="15.75" customHeight="1">
      <c r="A882" s="47"/>
      <c r="B882" s="48"/>
      <c r="C882" s="1"/>
      <c r="D882" s="1"/>
      <c r="E882" s="1"/>
      <c r="F882" s="1"/>
      <c r="G882" s="1"/>
      <c r="H882" s="1"/>
      <c r="I882" s="1"/>
      <c r="J882" s="1"/>
      <c r="K882" s="1"/>
    </row>
    <row r="883" spans="1:11" ht="15.75" customHeight="1">
      <c r="A883" s="47"/>
      <c r="B883" s="48"/>
      <c r="C883" s="1"/>
      <c r="D883" s="1"/>
      <c r="E883" s="1"/>
      <c r="F883" s="1"/>
      <c r="G883" s="1"/>
      <c r="H883" s="1"/>
      <c r="I883" s="1"/>
      <c r="J883" s="1"/>
      <c r="K883" s="1"/>
    </row>
    <row r="884" spans="1:11" ht="15.75" customHeight="1">
      <c r="A884" s="47"/>
      <c r="B884" s="48"/>
      <c r="C884" s="1"/>
      <c r="D884" s="1"/>
      <c r="E884" s="1"/>
      <c r="F884" s="1"/>
      <c r="G884" s="1"/>
      <c r="H884" s="1"/>
      <c r="I884" s="1"/>
      <c r="J884" s="1"/>
      <c r="K884" s="1"/>
    </row>
    <row r="885" spans="1:11" ht="15.75" customHeight="1">
      <c r="A885" s="47"/>
      <c r="B885" s="48"/>
      <c r="C885" s="1"/>
      <c r="D885" s="1"/>
      <c r="E885" s="1"/>
      <c r="F885" s="1"/>
      <c r="G885" s="1"/>
      <c r="H885" s="1"/>
      <c r="I885" s="1"/>
      <c r="J885" s="1"/>
      <c r="K885" s="1"/>
    </row>
    <row r="886" spans="1:11" ht="15.75" customHeight="1">
      <c r="A886" s="47"/>
      <c r="B886" s="48"/>
      <c r="C886" s="1"/>
      <c r="D886" s="1"/>
      <c r="E886" s="1"/>
      <c r="F886" s="1"/>
      <c r="G886" s="1"/>
      <c r="H886" s="1"/>
      <c r="I886" s="1"/>
      <c r="J886" s="1"/>
      <c r="K886" s="1"/>
    </row>
    <row r="887" spans="1:11" ht="15.75" customHeight="1">
      <c r="A887" s="47"/>
      <c r="B887" s="48"/>
      <c r="C887" s="1"/>
      <c r="D887" s="1"/>
      <c r="E887" s="1"/>
      <c r="F887" s="1"/>
      <c r="G887" s="1"/>
      <c r="H887" s="1"/>
      <c r="I887" s="1"/>
      <c r="J887" s="1"/>
      <c r="K887" s="1"/>
    </row>
    <row r="888" spans="1:11" ht="15.75" customHeight="1">
      <c r="A888" s="47"/>
      <c r="B888" s="48"/>
      <c r="C888" s="1"/>
      <c r="D888" s="1"/>
      <c r="E888" s="1"/>
      <c r="F888" s="1"/>
      <c r="G888" s="1"/>
      <c r="H888" s="1"/>
      <c r="I888" s="1"/>
      <c r="J888" s="1"/>
      <c r="K888" s="1"/>
    </row>
    <row r="889" spans="1:11" ht="15.75" customHeight="1"/>
    <row r="890" spans="1:11" ht="15.75" customHeight="1"/>
    <row r="891" spans="1:11" ht="15.75" customHeight="1"/>
    <row r="892" spans="1:11" ht="15.75" customHeight="1"/>
    <row r="893" spans="1:11" ht="15.75" customHeight="1"/>
    <row r="894" spans="1:11" ht="15.75" customHeight="1"/>
    <row r="895" spans="1:11" ht="15.75" customHeight="1"/>
    <row r="896" spans="1:11"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8:K8"/>
    <mergeCell ref="A9:K9"/>
    <mergeCell ref="A2:K2"/>
    <mergeCell ref="A4:K4"/>
    <mergeCell ref="A5:K5"/>
    <mergeCell ref="A6:K6"/>
    <mergeCell ref="A7:K7"/>
    <mergeCell ref="A10:K10"/>
    <mergeCell ref="A11:K11"/>
    <mergeCell ref="A12:K12"/>
    <mergeCell ref="A13:K13"/>
    <mergeCell ref="A688:K688"/>
  </mergeCells>
  <hyperlinks>
    <hyperlink ref="E16" r:id="rId1" xr:uid="{00000000-0004-0000-0400-000000000000}"/>
    <hyperlink ref="E17" r:id="rId2" xr:uid="{00000000-0004-0000-0400-000001000000}"/>
    <hyperlink ref="E18" r:id="rId3" xr:uid="{00000000-0004-0000-0400-000002000000}"/>
    <hyperlink ref="E19" r:id="rId4" xr:uid="{00000000-0004-0000-0400-000003000000}"/>
    <hyperlink ref="E20" r:id="rId5" xr:uid="{00000000-0004-0000-0400-000004000000}"/>
    <hyperlink ref="E21" r:id="rId6" xr:uid="{00000000-0004-0000-0400-000005000000}"/>
    <hyperlink ref="E22" r:id="rId7" xr:uid="{00000000-0004-0000-0400-000006000000}"/>
    <hyperlink ref="E23" r:id="rId8" xr:uid="{00000000-0004-0000-0400-000007000000}"/>
    <hyperlink ref="E24" r:id="rId9" xr:uid="{00000000-0004-0000-0400-000008000000}"/>
    <hyperlink ref="E25" r:id="rId10" xr:uid="{00000000-0004-0000-0400-000009000000}"/>
    <hyperlink ref="E26" r:id="rId11" xr:uid="{00000000-0004-0000-0400-00000A000000}"/>
    <hyperlink ref="E27" r:id="rId12" xr:uid="{00000000-0004-0000-0400-00000B000000}"/>
    <hyperlink ref="E28" r:id="rId13" xr:uid="{00000000-0004-0000-0400-00000C000000}"/>
    <hyperlink ref="E29" r:id="rId14" xr:uid="{00000000-0004-0000-0400-00000D000000}"/>
    <hyperlink ref="E30" r:id="rId15" xr:uid="{00000000-0004-0000-0400-00000E000000}"/>
    <hyperlink ref="E31" r:id="rId16" xr:uid="{00000000-0004-0000-0400-00000F000000}"/>
    <hyperlink ref="E32" r:id="rId17" xr:uid="{00000000-0004-0000-0400-000010000000}"/>
    <hyperlink ref="E33" r:id="rId18" xr:uid="{00000000-0004-0000-0400-000011000000}"/>
    <hyperlink ref="E34" r:id="rId19" xr:uid="{00000000-0004-0000-0400-000012000000}"/>
    <hyperlink ref="E35" r:id="rId20" xr:uid="{00000000-0004-0000-0400-000013000000}"/>
    <hyperlink ref="E36" r:id="rId21" xr:uid="{00000000-0004-0000-0400-000014000000}"/>
    <hyperlink ref="E37" r:id="rId22" xr:uid="{00000000-0004-0000-0400-000015000000}"/>
    <hyperlink ref="E38" r:id="rId23" xr:uid="{00000000-0004-0000-0400-000016000000}"/>
    <hyperlink ref="E39" r:id="rId24" xr:uid="{00000000-0004-0000-0400-000017000000}"/>
    <hyperlink ref="E40" r:id="rId25" xr:uid="{00000000-0004-0000-0400-000018000000}"/>
    <hyperlink ref="E41" r:id="rId26" xr:uid="{00000000-0004-0000-0400-000019000000}"/>
    <hyperlink ref="E42" r:id="rId27" xr:uid="{00000000-0004-0000-0400-00001A000000}"/>
    <hyperlink ref="E43" r:id="rId28" xr:uid="{00000000-0004-0000-0400-00001B000000}"/>
    <hyperlink ref="E44" r:id="rId29" xr:uid="{00000000-0004-0000-0400-00001C000000}"/>
    <hyperlink ref="E45" r:id="rId30" xr:uid="{00000000-0004-0000-0400-00001D000000}"/>
    <hyperlink ref="E46" r:id="rId31" xr:uid="{00000000-0004-0000-0400-00001E000000}"/>
    <hyperlink ref="E48" r:id="rId32" xr:uid="{00000000-0004-0000-0400-00001F000000}"/>
    <hyperlink ref="E49" r:id="rId33" xr:uid="{00000000-0004-0000-0400-000020000000}"/>
    <hyperlink ref="E50" r:id="rId34" xr:uid="{00000000-0004-0000-0400-000021000000}"/>
    <hyperlink ref="E51" r:id="rId35" xr:uid="{00000000-0004-0000-0400-000022000000}"/>
    <hyperlink ref="E52" r:id="rId36" xr:uid="{00000000-0004-0000-0400-000023000000}"/>
    <hyperlink ref="E53" r:id="rId37" xr:uid="{00000000-0004-0000-0400-000024000000}"/>
    <hyperlink ref="E54" r:id="rId38" xr:uid="{00000000-0004-0000-0400-000025000000}"/>
    <hyperlink ref="E55" r:id="rId39" xr:uid="{00000000-0004-0000-0400-000026000000}"/>
    <hyperlink ref="E56" r:id="rId40" xr:uid="{00000000-0004-0000-0400-000027000000}"/>
    <hyperlink ref="E57" r:id="rId41" xr:uid="{00000000-0004-0000-0400-000028000000}"/>
    <hyperlink ref="E58" r:id="rId42" xr:uid="{00000000-0004-0000-0400-000029000000}"/>
    <hyperlink ref="E59" r:id="rId43" xr:uid="{00000000-0004-0000-0400-00002A000000}"/>
    <hyperlink ref="E60" r:id="rId44" xr:uid="{00000000-0004-0000-0400-00002B000000}"/>
    <hyperlink ref="E61" r:id="rId45" xr:uid="{00000000-0004-0000-0400-00002C000000}"/>
    <hyperlink ref="E62" r:id="rId46" xr:uid="{00000000-0004-0000-0400-00002D000000}"/>
    <hyperlink ref="E63" r:id="rId47" xr:uid="{00000000-0004-0000-0400-00002E000000}"/>
    <hyperlink ref="E64" r:id="rId48" xr:uid="{00000000-0004-0000-0400-00002F000000}"/>
    <hyperlink ref="E65" r:id="rId49" xr:uid="{00000000-0004-0000-0400-000030000000}"/>
    <hyperlink ref="E66" r:id="rId50" xr:uid="{00000000-0004-0000-0400-000031000000}"/>
    <hyperlink ref="E67" r:id="rId51" xr:uid="{00000000-0004-0000-0400-000032000000}"/>
    <hyperlink ref="E68" r:id="rId52" xr:uid="{00000000-0004-0000-0400-000033000000}"/>
    <hyperlink ref="E69" r:id="rId53" xr:uid="{00000000-0004-0000-0400-000034000000}"/>
    <hyperlink ref="E70" r:id="rId54" xr:uid="{00000000-0004-0000-0400-000035000000}"/>
    <hyperlink ref="E71" r:id="rId55" xr:uid="{00000000-0004-0000-0400-000036000000}"/>
    <hyperlink ref="E72" r:id="rId56" xr:uid="{00000000-0004-0000-0400-000037000000}"/>
    <hyperlink ref="E73" r:id="rId57" xr:uid="{00000000-0004-0000-0400-000038000000}"/>
    <hyperlink ref="E74" r:id="rId58" xr:uid="{00000000-0004-0000-0400-000039000000}"/>
    <hyperlink ref="E75" r:id="rId59" xr:uid="{00000000-0004-0000-0400-00003A000000}"/>
    <hyperlink ref="E76" r:id="rId60" xr:uid="{00000000-0004-0000-0400-00003B000000}"/>
    <hyperlink ref="E77" r:id="rId61" xr:uid="{00000000-0004-0000-0400-00003C000000}"/>
    <hyperlink ref="E78" r:id="rId62" xr:uid="{00000000-0004-0000-0400-00003D000000}"/>
    <hyperlink ref="E79" r:id="rId63" xr:uid="{00000000-0004-0000-0400-00003E000000}"/>
    <hyperlink ref="E80" r:id="rId64" xr:uid="{00000000-0004-0000-0400-00003F000000}"/>
    <hyperlink ref="E81" r:id="rId65" xr:uid="{00000000-0004-0000-0400-000040000000}"/>
    <hyperlink ref="E82" r:id="rId66" xr:uid="{00000000-0004-0000-0400-000041000000}"/>
    <hyperlink ref="E83" r:id="rId67" xr:uid="{00000000-0004-0000-0400-000042000000}"/>
    <hyperlink ref="E84" r:id="rId68" xr:uid="{00000000-0004-0000-0400-000043000000}"/>
    <hyperlink ref="E85" r:id="rId69" xr:uid="{00000000-0004-0000-0400-000044000000}"/>
    <hyperlink ref="E86" r:id="rId70" xr:uid="{00000000-0004-0000-0400-000045000000}"/>
    <hyperlink ref="E87" r:id="rId71" xr:uid="{00000000-0004-0000-0400-000046000000}"/>
    <hyperlink ref="E88" r:id="rId72" xr:uid="{00000000-0004-0000-0400-000047000000}"/>
    <hyperlink ref="E89" r:id="rId73" xr:uid="{00000000-0004-0000-0400-000048000000}"/>
    <hyperlink ref="E90" r:id="rId74" xr:uid="{00000000-0004-0000-0400-000049000000}"/>
    <hyperlink ref="E91" r:id="rId75" xr:uid="{00000000-0004-0000-0400-00004A000000}"/>
    <hyperlink ref="E92" r:id="rId76" xr:uid="{00000000-0004-0000-0400-00004B000000}"/>
    <hyperlink ref="E93" r:id="rId77" xr:uid="{00000000-0004-0000-0400-00004C000000}"/>
    <hyperlink ref="E94" r:id="rId78" xr:uid="{00000000-0004-0000-0400-00004D000000}"/>
    <hyperlink ref="E95" r:id="rId79" xr:uid="{00000000-0004-0000-0400-00004E000000}"/>
    <hyperlink ref="E96" r:id="rId80" xr:uid="{00000000-0004-0000-0400-00004F000000}"/>
    <hyperlink ref="E97" r:id="rId81" xr:uid="{00000000-0004-0000-0400-000050000000}"/>
    <hyperlink ref="E98" r:id="rId82" xr:uid="{00000000-0004-0000-0400-000051000000}"/>
    <hyperlink ref="E99" r:id="rId83" xr:uid="{00000000-0004-0000-0400-000052000000}"/>
    <hyperlink ref="E100" r:id="rId84" xr:uid="{00000000-0004-0000-0400-000053000000}"/>
    <hyperlink ref="E101" r:id="rId85" xr:uid="{00000000-0004-0000-0400-000054000000}"/>
    <hyperlink ref="E102" r:id="rId86" xr:uid="{00000000-0004-0000-0400-000055000000}"/>
    <hyperlink ref="E103" r:id="rId87" xr:uid="{00000000-0004-0000-0400-000056000000}"/>
    <hyperlink ref="E104" r:id="rId88" xr:uid="{00000000-0004-0000-0400-000057000000}"/>
    <hyperlink ref="E105" r:id="rId89" xr:uid="{00000000-0004-0000-0400-000058000000}"/>
    <hyperlink ref="E106" r:id="rId90" xr:uid="{00000000-0004-0000-0400-000059000000}"/>
    <hyperlink ref="E107" r:id="rId91" xr:uid="{00000000-0004-0000-0400-00005A000000}"/>
    <hyperlink ref="E108" r:id="rId92" xr:uid="{00000000-0004-0000-0400-00005B000000}"/>
    <hyperlink ref="E109" r:id="rId93" xr:uid="{00000000-0004-0000-0400-00005C000000}"/>
    <hyperlink ref="E110" r:id="rId94" xr:uid="{00000000-0004-0000-0400-00005D000000}"/>
    <hyperlink ref="E111" r:id="rId95" xr:uid="{00000000-0004-0000-0400-00005E000000}"/>
    <hyperlink ref="E112" r:id="rId96" xr:uid="{00000000-0004-0000-0400-00005F000000}"/>
    <hyperlink ref="E113" r:id="rId97" xr:uid="{00000000-0004-0000-0400-000060000000}"/>
    <hyperlink ref="E114" r:id="rId98" xr:uid="{00000000-0004-0000-0400-000061000000}"/>
    <hyperlink ref="E115" r:id="rId99" xr:uid="{00000000-0004-0000-0400-000062000000}"/>
    <hyperlink ref="E116" r:id="rId100" xr:uid="{00000000-0004-0000-0400-000063000000}"/>
    <hyperlink ref="E117" r:id="rId101" xr:uid="{00000000-0004-0000-0400-000064000000}"/>
    <hyperlink ref="E118" r:id="rId102" xr:uid="{00000000-0004-0000-0400-000065000000}"/>
    <hyperlink ref="E119" r:id="rId103" xr:uid="{00000000-0004-0000-0400-000066000000}"/>
    <hyperlink ref="E120" r:id="rId104" xr:uid="{00000000-0004-0000-0400-000067000000}"/>
    <hyperlink ref="E121" r:id="rId105" xr:uid="{00000000-0004-0000-0400-000068000000}"/>
    <hyperlink ref="E122" r:id="rId106" xr:uid="{00000000-0004-0000-0400-000069000000}"/>
    <hyperlink ref="E123" r:id="rId107" xr:uid="{00000000-0004-0000-0400-00006A000000}"/>
    <hyperlink ref="E124" r:id="rId108" xr:uid="{00000000-0004-0000-0400-00006B000000}"/>
    <hyperlink ref="E125" r:id="rId109" xr:uid="{00000000-0004-0000-0400-00006C000000}"/>
    <hyperlink ref="E126" r:id="rId110" xr:uid="{00000000-0004-0000-0400-00006D000000}"/>
    <hyperlink ref="E127" r:id="rId111" xr:uid="{00000000-0004-0000-0400-00006E000000}"/>
    <hyperlink ref="E128" r:id="rId112" xr:uid="{00000000-0004-0000-0400-00006F000000}"/>
    <hyperlink ref="E129" r:id="rId113" xr:uid="{00000000-0004-0000-0400-000070000000}"/>
    <hyperlink ref="E130" r:id="rId114" xr:uid="{00000000-0004-0000-0400-000071000000}"/>
    <hyperlink ref="E131" r:id="rId115" xr:uid="{00000000-0004-0000-0400-000072000000}"/>
    <hyperlink ref="E132" r:id="rId116" xr:uid="{00000000-0004-0000-0400-000073000000}"/>
    <hyperlink ref="E133" r:id="rId117" xr:uid="{00000000-0004-0000-0400-000074000000}"/>
    <hyperlink ref="E134" r:id="rId118" xr:uid="{00000000-0004-0000-0400-000075000000}"/>
    <hyperlink ref="E135" r:id="rId119" xr:uid="{00000000-0004-0000-0400-000076000000}"/>
    <hyperlink ref="E136" r:id="rId120" xr:uid="{00000000-0004-0000-0400-000077000000}"/>
    <hyperlink ref="E137" r:id="rId121" xr:uid="{00000000-0004-0000-0400-000078000000}"/>
    <hyperlink ref="E138" r:id="rId122" xr:uid="{00000000-0004-0000-0400-000079000000}"/>
    <hyperlink ref="E139" r:id="rId123" xr:uid="{00000000-0004-0000-0400-00007A000000}"/>
    <hyperlink ref="E140" r:id="rId124" xr:uid="{00000000-0004-0000-0400-00007B000000}"/>
    <hyperlink ref="E141" r:id="rId125" xr:uid="{00000000-0004-0000-0400-00007C000000}"/>
    <hyperlink ref="E142" r:id="rId126" xr:uid="{00000000-0004-0000-0400-00007D000000}"/>
    <hyperlink ref="E143" r:id="rId127" xr:uid="{00000000-0004-0000-0400-00007E000000}"/>
    <hyperlink ref="E144" r:id="rId128" xr:uid="{00000000-0004-0000-0400-00007F000000}"/>
    <hyperlink ref="E145" r:id="rId129" xr:uid="{00000000-0004-0000-0400-000080000000}"/>
    <hyperlink ref="E146" r:id="rId130" xr:uid="{00000000-0004-0000-0400-000081000000}"/>
    <hyperlink ref="E147" r:id="rId131" xr:uid="{00000000-0004-0000-0400-000082000000}"/>
    <hyperlink ref="E148" r:id="rId132" xr:uid="{00000000-0004-0000-0400-000083000000}"/>
    <hyperlink ref="E149" r:id="rId133" xr:uid="{00000000-0004-0000-0400-000084000000}"/>
    <hyperlink ref="E150" r:id="rId134" xr:uid="{00000000-0004-0000-0400-000085000000}"/>
    <hyperlink ref="E151" r:id="rId135" xr:uid="{00000000-0004-0000-0400-000086000000}"/>
    <hyperlink ref="E152" r:id="rId136" xr:uid="{00000000-0004-0000-0400-000087000000}"/>
    <hyperlink ref="E153" r:id="rId137" xr:uid="{00000000-0004-0000-0400-000088000000}"/>
    <hyperlink ref="E154" r:id="rId138" xr:uid="{00000000-0004-0000-0400-000089000000}"/>
    <hyperlink ref="E155" r:id="rId139" xr:uid="{00000000-0004-0000-0400-00008A000000}"/>
    <hyperlink ref="E156" r:id="rId140" xr:uid="{00000000-0004-0000-0400-00008B000000}"/>
    <hyperlink ref="E157" r:id="rId141" xr:uid="{00000000-0004-0000-0400-00008C000000}"/>
    <hyperlink ref="E158" r:id="rId142" xr:uid="{00000000-0004-0000-0400-00008D000000}"/>
    <hyperlink ref="E159" r:id="rId143" xr:uid="{00000000-0004-0000-0400-00008E000000}"/>
    <hyperlink ref="E160" r:id="rId144" xr:uid="{00000000-0004-0000-0400-00008F000000}"/>
    <hyperlink ref="E161" r:id="rId145" xr:uid="{00000000-0004-0000-0400-000090000000}"/>
    <hyperlink ref="E162" r:id="rId146" xr:uid="{00000000-0004-0000-0400-000091000000}"/>
    <hyperlink ref="E163" r:id="rId147" xr:uid="{00000000-0004-0000-0400-000092000000}"/>
    <hyperlink ref="E164" r:id="rId148" xr:uid="{00000000-0004-0000-0400-000093000000}"/>
    <hyperlink ref="E165" r:id="rId149" xr:uid="{00000000-0004-0000-0400-000094000000}"/>
    <hyperlink ref="E166" r:id="rId150" xr:uid="{00000000-0004-0000-0400-000095000000}"/>
    <hyperlink ref="E167" r:id="rId151" xr:uid="{00000000-0004-0000-0400-000096000000}"/>
    <hyperlink ref="E168" r:id="rId152" xr:uid="{00000000-0004-0000-0400-000097000000}"/>
    <hyperlink ref="E169" r:id="rId153" location="citeas" xr:uid="{00000000-0004-0000-0400-000098000000}"/>
    <hyperlink ref="E170" r:id="rId154" xr:uid="{00000000-0004-0000-0400-000099000000}"/>
    <hyperlink ref="E171" r:id="rId155" xr:uid="{00000000-0004-0000-0400-00009A000000}"/>
    <hyperlink ref="E172" r:id="rId156" xr:uid="{00000000-0004-0000-0400-00009B000000}"/>
    <hyperlink ref="E173" r:id="rId157" xr:uid="{00000000-0004-0000-0400-00009C000000}"/>
    <hyperlink ref="E174" r:id="rId158" xr:uid="{00000000-0004-0000-0400-00009D000000}"/>
    <hyperlink ref="E176" r:id="rId159" xr:uid="{00000000-0004-0000-0400-00009E000000}"/>
    <hyperlink ref="E177" r:id="rId160" xr:uid="{00000000-0004-0000-0400-00009F000000}"/>
    <hyperlink ref="E178" r:id="rId161" xr:uid="{00000000-0004-0000-0400-0000A0000000}"/>
    <hyperlink ref="E182" r:id="rId162" xr:uid="{00000000-0004-0000-0400-0000A1000000}"/>
    <hyperlink ref="E183" r:id="rId163" location="citeas" xr:uid="{00000000-0004-0000-0400-0000A2000000}"/>
    <hyperlink ref="E184" r:id="rId164" xr:uid="{00000000-0004-0000-0400-0000A3000000}"/>
    <hyperlink ref="E191" r:id="rId165" xr:uid="{00000000-0004-0000-0400-0000A4000000}"/>
    <hyperlink ref="E193" r:id="rId166" xr:uid="{00000000-0004-0000-0400-0000A5000000}"/>
    <hyperlink ref="E205" r:id="rId167" xr:uid="{00000000-0004-0000-0400-0000A6000000}"/>
    <hyperlink ref="E207" r:id="rId168" xr:uid="{00000000-0004-0000-0400-0000A7000000}"/>
    <hyperlink ref="D217" r:id="rId169" xr:uid="{00000000-0004-0000-0400-0000A8000000}"/>
    <hyperlink ref="E223" r:id="rId170" xr:uid="{00000000-0004-0000-0400-0000A9000000}"/>
    <hyperlink ref="B239" r:id="rId171" xr:uid="{00000000-0004-0000-0400-0000AA000000}"/>
    <hyperlink ref="E239" r:id="rId172" xr:uid="{00000000-0004-0000-0400-0000AB000000}"/>
    <hyperlink ref="B240" r:id="rId173" xr:uid="{00000000-0004-0000-0400-0000AC000000}"/>
    <hyperlink ref="B241" r:id="rId174" xr:uid="{00000000-0004-0000-0400-0000AD000000}"/>
    <hyperlink ref="E243" r:id="rId175" xr:uid="{00000000-0004-0000-0400-0000AE000000}"/>
    <hyperlink ref="E246" r:id="rId176" xr:uid="{00000000-0004-0000-0400-0000AF000000}"/>
    <hyperlink ref="E248" r:id="rId177" xr:uid="{00000000-0004-0000-0400-0000B0000000}"/>
    <hyperlink ref="E249" r:id="rId178" xr:uid="{00000000-0004-0000-0400-0000B1000000}"/>
    <hyperlink ref="E250" r:id="rId179" xr:uid="{00000000-0004-0000-0400-0000B2000000}"/>
    <hyperlink ref="E251" r:id="rId180" xr:uid="{00000000-0004-0000-0400-0000B3000000}"/>
    <hyperlink ref="E252" r:id="rId181" xr:uid="{00000000-0004-0000-0400-0000B4000000}"/>
    <hyperlink ref="E253" r:id="rId182" xr:uid="{00000000-0004-0000-0400-0000B5000000}"/>
    <hyperlink ref="E255" r:id="rId183" xr:uid="{00000000-0004-0000-0400-0000B6000000}"/>
    <hyperlink ref="E256" r:id="rId184" xr:uid="{00000000-0004-0000-0400-0000B7000000}"/>
    <hyperlink ref="E257" r:id="rId185" xr:uid="{00000000-0004-0000-0400-0000B8000000}"/>
    <hyperlink ref="E261" r:id="rId186" xr:uid="{00000000-0004-0000-0400-0000B9000000}"/>
    <hyperlink ref="E262" r:id="rId187" xr:uid="{00000000-0004-0000-0400-0000BA000000}"/>
    <hyperlink ref="E263" r:id="rId188" xr:uid="{00000000-0004-0000-0400-0000BB000000}"/>
    <hyperlink ref="E264" r:id="rId189" xr:uid="{00000000-0004-0000-0400-0000BC000000}"/>
    <hyperlink ref="E265" r:id="rId190" xr:uid="{00000000-0004-0000-0400-0000BD000000}"/>
    <hyperlink ref="E266" r:id="rId191" xr:uid="{00000000-0004-0000-0400-0000BE000000}"/>
    <hyperlink ref="E267" r:id="rId192" xr:uid="{00000000-0004-0000-0400-0000BF000000}"/>
    <hyperlink ref="E268" r:id="rId193" xr:uid="{00000000-0004-0000-0400-0000C0000000}"/>
    <hyperlink ref="E269" r:id="rId194" xr:uid="{00000000-0004-0000-0400-0000C1000000}"/>
    <hyperlink ref="E270" r:id="rId195" xr:uid="{00000000-0004-0000-0400-0000C2000000}"/>
    <hyperlink ref="E271" r:id="rId196" xr:uid="{00000000-0004-0000-0400-0000C3000000}"/>
    <hyperlink ref="E272" r:id="rId197" location="cite" xr:uid="{00000000-0004-0000-0400-0000C4000000}"/>
    <hyperlink ref="E273" r:id="rId198" xr:uid="{00000000-0004-0000-0400-0000C5000000}"/>
    <hyperlink ref="E274" r:id="rId199" xr:uid="{00000000-0004-0000-0400-0000C6000000}"/>
    <hyperlink ref="E275" r:id="rId200" xr:uid="{00000000-0004-0000-0400-0000C7000000}"/>
    <hyperlink ref="E276" r:id="rId201" xr:uid="{00000000-0004-0000-0400-0000C8000000}"/>
    <hyperlink ref="E277" r:id="rId202" xr:uid="{00000000-0004-0000-0400-0000C9000000}"/>
    <hyperlink ref="E278" r:id="rId203" xr:uid="{00000000-0004-0000-0400-0000CA000000}"/>
    <hyperlink ref="E279" r:id="rId204" xr:uid="{00000000-0004-0000-0400-0000CB000000}"/>
    <hyperlink ref="E280" r:id="rId205" xr:uid="{00000000-0004-0000-0400-0000CC000000}"/>
    <hyperlink ref="E281" r:id="rId206" xr:uid="{00000000-0004-0000-0400-0000CD000000}"/>
    <hyperlink ref="E282" r:id="rId207" xr:uid="{00000000-0004-0000-0400-0000CE000000}"/>
    <hyperlink ref="E283" r:id="rId208" xr:uid="{00000000-0004-0000-0400-0000CF000000}"/>
    <hyperlink ref="E284" r:id="rId209" xr:uid="{00000000-0004-0000-0400-0000D0000000}"/>
    <hyperlink ref="E285" r:id="rId210" xr:uid="{00000000-0004-0000-0400-0000D1000000}"/>
    <hyperlink ref="E286" r:id="rId211" xr:uid="{00000000-0004-0000-0400-0000D2000000}"/>
    <hyperlink ref="E287" r:id="rId212" xr:uid="{00000000-0004-0000-0400-0000D3000000}"/>
    <hyperlink ref="E288" r:id="rId213" xr:uid="{00000000-0004-0000-0400-0000D4000000}"/>
    <hyperlink ref="E289" r:id="rId214" xr:uid="{00000000-0004-0000-0400-0000D5000000}"/>
    <hyperlink ref="E290" r:id="rId215" xr:uid="{00000000-0004-0000-0400-0000D6000000}"/>
    <hyperlink ref="E291" r:id="rId216" xr:uid="{00000000-0004-0000-0400-0000D7000000}"/>
    <hyperlink ref="E292" r:id="rId217" xr:uid="{00000000-0004-0000-0400-0000D8000000}"/>
    <hyperlink ref="E293" r:id="rId218" xr:uid="{00000000-0004-0000-0400-0000D9000000}"/>
    <hyperlink ref="E294" r:id="rId219" xr:uid="{00000000-0004-0000-0400-0000DA000000}"/>
    <hyperlink ref="E298" r:id="rId220" xr:uid="{00000000-0004-0000-0400-0000DB000000}"/>
    <hyperlink ref="E299" r:id="rId221" xr:uid="{00000000-0004-0000-0400-0000DC000000}"/>
    <hyperlink ref="E302" r:id="rId222" xr:uid="{00000000-0004-0000-0400-0000DD000000}"/>
    <hyperlink ref="E304" r:id="rId223" xr:uid="{00000000-0004-0000-0400-0000DE000000}"/>
    <hyperlink ref="E305" r:id="rId224" xr:uid="{00000000-0004-0000-0400-0000DF000000}"/>
    <hyperlink ref="E306" r:id="rId225" xr:uid="{00000000-0004-0000-0400-0000E0000000}"/>
    <hyperlink ref="E315" r:id="rId226" xr:uid="{00000000-0004-0000-0400-0000E1000000}"/>
    <hyperlink ref="E316" r:id="rId227" xr:uid="{00000000-0004-0000-0400-0000E2000000}"/>
    <hyperlink ref="E317" r:id="rId228" xr:uid="{00000000-0004-0000-0400-0000E3000000}"/>
    <hyperlink ref="E318" r:id="rId229" xr:uid="{00000000-0004-0000-0400-0000E4000000}"/>
    <hyperlink ref="E319" r:id="rId230" xr:uid="{00000000-0004-0000-0400-0000E5000000}"/>
    <hyperlink ref="E320" r:id="rId231" xr:uid="{00000000-0004-0000-0400-0000E6000000}"/>
    <hyperlink ref="E321" r:id="rId232" xr:uid="{00000000-0004-0000-0400-0000E7000000}"/>
    <hyperlink ref="D325" r:id="rId233" xr:uid="{00000000-0004-0000-0400-0000E8000000}"/>
    <hyperlink ref="D326" r:id="rId234" xr:uid="{00000000-0004-0000-0400-0000E9000000}"/>
    <hyperlink ref="D328" r:id="rId235" xr:uid="{00000000-0004-0000-0400-0000EA000000}"/>
    <hyperlink ref="D329" r:id="rId236" xr:uid="{00000000-0004-0000-0400-0000EB000000}"/>
    <hyperlink ref="D335" r:id="rId237" xr:uid="{00000000-0004-0000-0400-0000EC000000}"/>
    <hyperlink ref="D336" r:id="rId238" xr:uid="{00000000-0004-0000-0400-0000ED000000}"/>
    <hyperlink ref="E338" r:id="rId239" location="citeas" xr:uid="{00000000-0004-0000-0400-0000EE000000}"/>
    <hyperlink ref="B341" r:id="rId240" xr:uid="{00000000-0004-0000-0400-0000EF000000}"/>
    <hyperlink ref="B342" r:id="rId241" xr:uid="{00000000-0004-0000-0400-0000F0000000}"/>
    <hyperlink ref="B343" r:id="rId242" xr:uid="{00000000-0004-0000-0400-0000F1000000}"/>
    <hyperlink ref="D343" r:id="rId243" xr:uid="{00000000-0004-0000-0400-0000F2000000}"/>
    <hyperlink ref="B344" r:id="rId244" xr:uid="{00000000-0004-0000-0400-0000F3000000}"/>
    <hyperlink ref="B345" r:id="rId245" xr:uid="{00000000-0004-0000-0400-0000F4000000}"/>
    <hyperlink ref="B346" r:id="rId246" xr:uid="{00000000-0004-0000-0400-0000F5000000}"/>
    <hyperlink ref="B347" r:id="rId247" xr:uid="{00000000-0004-0000-0400-0000F6000000}"/>
    <hyperlink ref="B348" r:id="rId248" xr:uid="{00000000-0004-0000-0400-0000F7000000}"/>
    <hyperlink ref="B349" r:id="rId249" xr:uid="{00000000-0004-0000-0400-0000F8000000}"/>
    <hyperlink ref="E350" r:id="rId250" xr:uid="{00000000-0004-0000-0400-0000F9000000}"/>
    <hyperlink ref="E351" r:id="rId251" xr:uid="{00000000-0004-0000-0400-0000FA000000}"/>
    <hyperlink ref="E352" r:id="rId252" xr:uid="{00000000-0004-0000-0400-0000FB000000}"/>
    <hyperlink ref="E354" r:id="rId253" xr:uid="{00000000-0004-0000-0400-0000FC000000}"/>
    <hyperlink ref="E355" r:id="rId254" xr:uid="{00000000-0004-0000-0400-0000FD000000}"/>
    <hyperlink ref="E356" r:id="rId255" xr:uid="{00000000-0004-0000-0400-0000FE000000}"/>
    <hyperlink ref="E357" r:id="rId256" xr:uid="{00000000-0004-0000-0400-0000FF000000}"/>
    <hyperlink ref="E358" r:id="rId257" xr:uid="{00000000-0004-0000-0400-000000010000}"/>
    <hyperlink ref="E359" r:id="rId258" xr:uid="{00000000-0004-0000-0400-000001010000}"/>
    <hyperlink ref="E360" r:id="rId259" xr:uid="{00000000-0004-0000-0400-000002010000}"/>
    <hyperlink ref="E361" r:id="rId260" xr:uid="{00000000-0004-0000-0400-000003010000}"/>
    <hyperlink ref="E362" r:id="rId261" xr:uid="{00000000-0004-0000-0400-000004010000}"/>
    <hyperlink ref="E363" r:id="rId262" xr:uid="{00000000-0004-0000-0400-000005010000}"/>
    <hyperlink ref="E364" r:id="rId263" xr:uid="{00000000-0004-0000-0400-000006010000}"/>
    <hyperlink ref="E365" r:id="rId264" xr:uid="{00000000-0004-0000-0400-000007010000}"/>
    <hyperlink ref="E366" r:id="rId265" xr:uid="{00000000-0004-0000-0400-000008010000}"/>
    <hyperlink ref="E367" r:id="rId266" xr:uid="{00000000-0004-0000-0400-000009010000}"/>
    <hyperlink ref="E368" r:id="rId267" xr:uid="{00000000-0004-0000-0400-00000A010000}"/>
    <hyperlink ref="E369" r:id="rId268" xr:uid="{00000000-0004-0000-0400-00000B010000}"/>
    <hyperlink ref="E370" r:id="rId269" xr:uid="{00000000-0004-0000-0400-00000C010000}"/>
    <hyperlink ref="E371" r:id="rId270" xr:uid="{00000000-0004-0000-0400-00000D010000}"/>
    <hyperlink ref="B372" r:id="rId271" xr:uid="{00000000-0004-0000-0400-00000E010000}"/>
    <hyperlink ref="E372" r:id="rId272" xr:uid="{00000000-0004-0000-0400-00000F010000}"/>
    <hyperlink ref="B373" r:id="rId273" xr:uid="{00000000-0004-0000-0400-000010010000}"/>
    <hyperlink ref="E375" r:id="rId274" xr:uid="{00000000-0004-0000-0400-000011010000}"/>
    <hyperlink ref="E376" r:id="rId275" xr:uid="{00000000-0004-0000-0400-000012010000}"/>
    <hyperlink ref="E377" r:id="rId276" xr:uid="{00000000-0004-0000-0400-000013010000}"/>
    <hyperlink ref="E378" r:id="rId277" xr:uid="{00000000-0004-0000-0400-000014010000}"/>
    <hyperlink ref="E379" r:id="rId278" xr:uid="{00000000-0004-0000-0400-000015010000}"/>
    <hyperlink ref="E380" r:id="rId279" xr:uid="{00000000-0004-0000-0400-000016010000}"/>
    <hyperlink ref="E381" r:id="rId280" xr:uid="{00000000-0004-0000-0400-000017010000}"/>
    <hyperlink ref="E383" r:id="rId281" xr:uid="{00000000-0004-0000-0400-000018010000}"/>
    <hyperlink ref="E384" r:id="rId282" xr:uid="{00000000-0004-0000-0400-000019010000}"/>
    <hyperlink ref="E385" r:id="rId283" xr:uid="{00000000-0004-0000-0400-00001A010000}"/>
    <hyperlink ref="E386" r:id="rId284" xr:uid="{00000000-0004-0000-0400-00001B010000}"/>
    <hyperlink ref="E388" r:id="rId285" xr:uid="{00000000-0004-0000-0400-00001C010000}"/>
    <hyperlink ref="E389" r:id="rId286" xr:uid="{00000000-0004-0000-0400-00001D010000}"/>
    <hyperlink ref="E390" r:id="rId287" xr:uid="{00000000-0004-0000-0400-00001E010000}"/>
    <hyperlink ref="E392" r:id="rId288" xr:uid="{00000000-0004-0000-0400-00001F010000}"/>
    <hyperlink ref="E393" r:id="rId289" xr:uid="{00000000-0004-0000-0400-000020010000}"/>
    <hyperlink ref="F393" r:id="rId290" xr:uid="{00000000-0004-0000-0400-000021010000}"/>
    <hyperlink ref="E394" r:id="rId291" xr:uid="{00000000-0004-0000-0400-000022010000}"/>
    <hyperlink ref="F394" r:id="rId292" xr:uid="{00000000-0004-0000-0400-000023010000}"/>
    <hyperlink ref="E395" r:id="rId293" xr:uid="{00000000-0004-0000-0400-000024010000}"/>
    <hyperlink ref="E396" r:id="rId294" xr:uid="{00000000-0004-0000-0400-000025010000}"/>
    <hyperlink ref="E397" r:id="rId295" xr:uid="{00000000-0004-0000-0400-000026010000}"/>
    <hyperlink ref="E398" r:id="rId296" xr:uid="{00000000-0004-0000-0400-000027010000}"/>
    <hyperlink ref="E399" r:id="rId297" xr:uid="{00000000-0004-0000-0400-000028010000}"/>
    <hyperlink ref="E400" r:id="rId298" xr:uid="{00000000-0004-0000-0400-000029010000}"/>
    <hyperlink ref="E401" r:id="rId299" xr:uid="{00000000-0004-0000-0400-00002A010000}"/>
    <hyperlink ref="E402" r:id="rId300" xr:uid="{00000000-0004-0000-0400-00002B010000}"/>
    <hyperlink ref="E403" r:id="rId301" xr:uid="{00000000-0004-0000-0400-00002C010000}"/>
    <hyperlink ref="E404" r:id="rId302" xr:uid="{00000000-0004-0000-0400-00002D010000}"/>
    <hyperlink ref="E405" r:id="rId303" xr:uid="{00000000-0004-0000-0400-00002E010000}"/>
    <hyperlink ref="E406" r:id="rId304" xr:uid="{00000000-0004-0000-0400-00002F010000}"/>
    <hyperlink ref="E407" r:id="rId305" xr:uid="{00000000-0004-0000-0400-000030010000}"/>
    <hyperlink ref="E408" r:id="rId306" xr:uid="{00000000-0004-0000-0400-000031010000}"/>
    <hyperlink ref="E409" r:id="rId307" xr:uid="{00000000-0004-0000-0400-000032010000}"/>
    <hyperlink ref="E410" r:id="rId308" xr:uid="{00000000-0004-0000-0400-000033010000}"/>
    <hyperlink ref="E411" r:id="rId309" xr:uid="{00000000-0004-0000-0400-000034010000}"/>
    <hyperlink ref="E412" r:id="rId310" xr:uid="{00000000-0004-0000-0400-000035010000}"/>
    <hyperlink ref="E413" r:id="rId311" xr:uid="{00000000-0004-0000-0400-000036010000}"/>
    <hyperlink ref="E414" r:id="rId312" xr:uid="{00000000-0004-0000-0400-000037010000}"/>
    <hyperlink ref="E415" r:id="rId313" xr:uid="{00000000-0004-0000-0400-000038010000}"/>
    <hyperlink ref="E416" r:id="rId314" xr:uid="{00000000-0004-0000-0400-000039010000}"/>
    <hyperlink ref="E417" r:id="rId315" xr:uid="{00000000-0004-0000-0400-00003A010000}"/>
    <hyperlink ref="E418" r:id="rId316" xr:uid="{00000000-0004-0000-0400-00003B010000}"/>
    <hyperlink ref="E419" r:id="rId317" xr:uid="{00000000-0004-0000-0400-00003C010000}"/>
    <hyperlink ref="E420" r:id="rId318" xr:uid="{00000000-0004-0000-0400-00003D010000}"/>
    <hyperlink ref="E421" r:id="rId319" xr:uid="{00000000-0004-0000-0400-00003E010000}"/>
    <hyperlink ref="E422" r:id="rId320" xr:uid="{00000000-0004-0000-0400-00003F010000}"/>
    <hyperlink ref="E423" r:id="rId321" xr:uid="{00000000-0004-0000-0400-000040010000}"/>
    <hyperlink ref="E424" r:id="rId322" xr:uid="{00000000-0004-0000-0400-000041010000}"/>
    <hyperlink ref="E425" r:id="rId323" xr:uid="{00000000-0004-0000-0400-000042010000}"/>
    <hyperlink ref="E426" r:id="rId324" xr:uid="{00000000-0004-0000-0400-000043010000}"/>
    <hyperlink ref="E427" r:id="rId325" xr:uid="{00000000-0004-0000-0400-000044010000}"/>
    <hyperlink ref="E428" r:id="rId326" xr:uid="{00000000-0004-0000-0400-000045010000}"/>
    <hyperlink ref="E429" r:id="rId327" xr:uid="{00000000-0004-0000-0400-000046010000}"/>
    <hyperlink ref="E430" r:id="rId328" xr:uid="{00000000-0004-0000-0400-000047010000}"/>
    <hyperlink ref="E431" r:id="rId329" xr:uid="{00000000-0004-0000-0400-000048010000}"/>
    <hyperlink ref="E432" r:id="rId330" xr:uid="{00000000-0004-0000-0400-000049010000}"/>
    <hyperlink ref="E433" r:id="rId331" xr:uid="{00000000-0004-0000-0400-00004A010000}"/>
    <hyperlink ref="E434" r:id="rId332" xr:uid="{00000000-0004-0000-0400-00004B010000}"/>
    <hyperlink ref="E435" r:id="rId333" xr:uid="{00000000-0004-0000-0400-00004C010000}"/>
    <hyperlink ref="E436" r:id="rId334" xr:uid="{00000000-0004-0000-0400-00004D010000}"/>
    <hyperlink ref="E437" r:id="rId335" xr:uid="{00000000-0004-0000-0400-00004E010000}"/>
    <hyperlink ref="E438" r:id="rId336" xr:uid="{00000000-0004-0000-0400-00004F010000}"/>
    <hyperlink ref="E439" r:id="rId337" xr:uid="{00000000-0004-0000-0400-000050010000}"/>
    <hyperlink ref="E440" r:id="rId338" xr:uid="{00000000-0004-0000-0400-000051010000}"/>
    <hyperlink ref="E441" r:id="rId339" xr:uid="{00000000-0004-0000-0400-000052010000}"/>
    <hyperlink ref="E442" r:id="rId340" xr:uid="{00000000-0004-0000-0400-000053010000}"/>
    <hyperlink ref="E443" r:id="rId341" xr:uid="{00000000-0004-0000-0400-000054010000}"/>
    <hyperlink ref="B444" r:id="rId342" xr:uid="{00000000-0004-0000-0400-000055010000}"/>
    <hyperlink ref="B445" r:id="rId343" xr:uid="{00000000-0004-0000-0400-000056010000}"/>
    <hyperlink ref="E445" r:id="rId344" xr:uid="{00000000-0004-0000-0400-000057010000}"/>
    <hyperlink ref="E446" r:id="rId345" xr:uid="{00000000-0004-0000-0400-000058010000}"/>
    <hyperlink ref="E447" r:id="rId346" xr:uid="{00000000-0004-0000-0400-000059010000}"/>
    <hyperlink ref="E449" r:id="rId347" xr:uid="{00000000-0004-0000-0400-00005A010000}"/>
    <hyperlink ref="E450" r:id="rId348" xr:uid="{00000000-0004-0000-0400-00005B010000}"/>
    <hyperlink ref="E451" r:id="rId349" xr:uid="{00000000-0004-0000-0400-00005C010000}"/>
    <hyperlink ref="E452" r:id="rId350" xr:uid="{00000000-0004-0000-0400-00005D010000}"/>
    <hyperlink ref="E453" r:id="rId351" xr:uid="{00000000-0004-0000-0400-00005E010000}"/>
    <hyperlink ref="E454" r:id="rId352" xr:uid="{00000000-0004-0000-0400-00005F010000}"/>
    <hyperlink ref="E455" r:id="rId353" xr:uid="{00000000-0004-0000-0400-000060010000}"/>
    <hyperlink ref="E456" r:id="rId354" xr:uid="{00000000-0004-0000-0400-000061010000}"/>
    <hyperlink ref="E457" r:id="rId355" xr:uid="{00000000-0004-0000-0400-000062010000}"/>
    <hyperlink ref="E458" r:id="rId356" xr:uid="{00000000-0004-0000-0400-000063010000}"/>
    <hyperlink ref="E459" r:id="rId357" xr:uid="{00000000-0004-0000-0400-000064010000}"/>
    <hyperlink ref="E460" r:id="rId358" xr:uid="{00000000-0004-0000-0400-000065010000}"/>
    <hyperlink ref="E461" r:id="rId359" xr:uid="{00000000-0004-0000-0400-000066010000}"/>
    <hyperlink ref="E462" r:id="rId360" xr:uid="{00000000-0004-0000-0400-000067010000}"/>
    <hyperlink ref="E463" r:id="rId361" xr:uid="{00000000-0004-0000-0400-000068010000}"/>
    <hyperlink ref="E464" r:id="rId362" xr:uid="{00000000-0004-0000-0400-000069010000}"/>
    <hyperlink ref="E465" r:id="rId363" xr:uid="{00000000-0004-0000-0400-00006A010000}"/>
    <hyperlink ref="E466" r:id="rId364" xr:uid="{00000000-0004-0000-0400-00006B010000}"/>
    <hyperlink ref="E467" r:id="rId365" xr:uid="{00000000-0004-0000-0400-00006C010000}"/>
    <hyperlink ref="E468" r:id="rId366" xr:uid="{00000000-0004-0000-0400-00006D010000}"/>
    <hyperlink ref="E469" r:id="rId367" xr:uid="{00000000-0004-0000-0400-00006E010000}"/>
    <hyperlink ref="E470" r:id="rId368" xr:uid="{00000000-0004-0000-0400-00006F010000}"/>
    <hyperlink ref="E471" r:id="rId369" xr:uid="{00000000-0004-0000-0400-000070010000}"/>
    <hyperlink ref="E472" r:id="rId370" xr:uid="{00000000-0004-0000-0400-000071010000}"/>
    <hyperlink ref="E473" r:id="rId371" xr:uid="{00000000-0004-0000-0400-000072010000}"/>
    <hyperlink ref="E474" r:id="rId372" xr:uid="{00000000-0004-0000-0400-000073010000}"/>
    <hyperlink ref="E475" r:id="rId373" xr:uid="{00000000-0004-0000-0400-000074010000}"/>
    <hyperlink ref="E476" r:id="rId374" xr:uid="{00000000-0004-0000-0400-000075010000}"/>
    <hyperlink ref="E477" r:id="rId375" xr:uid="{00000000-0004-0000-0400-000076010000}"/>
    <hyperlink ref="E478" r:id="rId376" xr:uid="{00000000-0004-0000-0400-000077010000}"/>
    <hyperlink ref="E479" r:id="rId377" xr:uid="{00000000-0004-0000-0400-000078010000}"/>
    <hyperlink ref="E480" r:id="rId378" xr:uid="{00000000-0004-0000-0400-000079010000}"/>
    <hyperlink ref="E481" r:id="rId379" xr:uid="{00000000-0004-0000-0400-00007A010000}"/>
    <hyperlink ref="E482" r:id="rId380" xr:uid="{00000000-0004-0000-0400-00007B010000}"/>
    <hyperlink ref="E483" r:id="rId381" xr:uid="{00000000-0004-0000-0400-00007C010000}"/>
    <hyperlink ref="E484" r:id="rId382" xr:uid="{00000000-0004-0000-0400-00007D010000}"/>
    <hyperlink ref="E485" r:id="rId383" xr:uid="{00000000-0004-0000-0400-00007E010000}"/>
    <hyperlink ref="E486" r:id="rId384" xr:uid="{00000000-0004-0000-0400-00007F010000}"/>
    <hyperlink ref="E487" r:id="rId385" xr:uid="{00000000-0004-0000-0400-000080010000}"/>
    <hyperlink ref="E488" r:id="rId386" xr:uid="{00000000-0004-0000-0400-000081010000}"/>
    <hyperlink ref="E489" r:id="rId387" xr:uid="{00000000-0004-0000-0400-000082010000}"/>
    <hyperlink ref="E490" r:id="rId388" xr:uid="{00000000-0004-0000-0400-000083010000}"/>
    <hyperlink ref="E491" r:id="rId389" xr:uid="{00000000-0004-0000-0400-000084010000}"/>
    <hyperlink ref="E492" r:id="rId390" xr:uid="{00000000-0004-0000-0400-000085010000}"/>
    <hyperlink ref="E493" r:id="rId391" xr:uid="{00000000-0004-0000-0400-000086010000}"/>
    <hyperlink ref="E494" r:id="rId392" xr:uid="{00000000-0004-0000-0400-000087010000}"/>
    <hyperlink ref="E495" r:id="rId393" xr:uid="{00000000-0004-0000-0400-000088010000}"/>
    <hyperlink ref="E496" r:id="rId394" xr:uid="{00000000-0004-0000-0400-000089010000}"/>
    <hyperlink ref="E497" r:id="rId395" xr:uid="{00000000-0004-0000-0400-00008A010000}"/>
    <hyperlink ref="E498" r:id="rId396" xr:uid="{00000000-0004-0000-0400-00008B010000}"/>
    <hyperlink ref="E499" r:id="rId397" xr:uid="{00000000-0004-0000-0400-00008C010000}"/>
    <hyperlink ref="E501" r:id="rId398" xr:uid="{00000000-0004-0000-0400-00008D010000}"/>
    <hyperlink ref="E502" r:id="rId399" xr:uid="{00000000-0004-0000-0400-00008E010000}"/>
    <hyperlink ref="E504" r:id="rId400" xr:uid="{00000000-0004-0000-0400-00008F010000}"/>
    <hyperlink ref="E506" r:id="rId401" xr:uid="{00000000-0004-0000-0400-000090010000}"/>
    <hyperlink ref="E507" r:id="rId402" xr:uid="{00000000-0004-0000-0400-000091010000}"/>
    <hyperlink ref="E509" r:id="rId403" xr:uid="{00000000-0004-0000-0400-000092010000}"/>
    <hyperlink ref="E510" r:id="rId404" xr:uid="{00000000-0004-0000-0400-000093010000}"/>
    <hyperlink ref="E511" r:id="rId405" xr:uid="{00000000-0004-0000-0400-000094010000}"/>
    <hyperlink ref="E512" r:id="rId406" xr:uid="{00000000-0004-0000-0400-000095010000}"/>
    <hyperlink ref="E513" r:id="rId407" xr:uid="{00000000-0004-0000-0400-000096010000}"/>
    <hyperlink ref="E514" r:id="rId408" xr:uid="{00000000-0004-0000-0400-000097010000}"/>
    <hyperlink ref="E515" r:id="rId409" xr:uid="{00000000-0004-0000-0400-000098010000}"/>
    <hyperlink ref="E516" r:id="rId410" xr:uid="{00000000-0004-0000-0400-000099010000}"/>
    <hyperlink ref="E517" r:id="rId411" xr:uid="{00000000-0004-0000-0400-00009A010000}"/>
    <hyperlink ref="B518" r:id="rId412" xr:uid="{00000000-0004-0000-0400-00009B010000}"/>
    <hyperlink ref="E518" r:id="rId413" xr:uid="{00000000-0004-0000-0400-00009C010000}"/>
    <hyperlink ref="B519" r:id="rId414" xr:uid="{00000000-0004-0000-0400-00009D010000}"/>
    <hyperlink ref="E519" r:id="rId415" xr:uid="{00000000-0004-0000-0400-00009E010000}"/>
    <hyperlink ref="B520" r:id="rId416" xr:uid="{00000000-0004-0000-0400-00009F010000}"/>
    <hyperlink ref="E520" r:id="rId417" xr:uid="{00000000-0004-0000-0400-0000A0010000}"/>
    <hyperlink ref="E521" r:id="rId418" xr:uid="{00000000-0004-0000-0400-0000A1010000}"/>
    <hyperlink ref="E522" r:id="rId419" xr:uid="{00000000-0004-0000-0400-0000A2010000}"/>
    <hyperlink ref="E523" r:id="rId420" xr:uid="{00000000-0004-0000-0400-0000A3010000}"/>
    <hyperlink ref="E524" r:id="rId421" xr:uid="{00000000-0004-0000-0400-0000A4010000}"/>
    <hyperlink ref="E525" r:id="rId422" xr:uid="{00000000-0004-0000-0400-0000A5010000}"/>
    <hyperlink ref="E526" r:id="rId423" xr:uid="{00000000-0004-0000-0400-0000A6010000}"/>
    <hyperlink ref="E528" r:id="rId424" xr:uid="{00000000-0004-0000-0400-0000A7010000}"/>
    <hyperlink ref="E529" r:id="rId425" xr:uid="{00000000-0004-0000-0400-0000A8010000}"/>
    <hyperlink ref="E530" r:id="rId426" xr:uid="{00000000-0004-0000-0400-0000A9010000}"/>
    <hyperlink ref="E531" r:id="rId427" xr:uid="{00000000-0004-0000-0400-0000AA010000}"/>
    <hyperlink ref="E532" r:id="rId428" xr:uid="{00000000-0004-0000-0400-0000AB010000}"/>
    <hyperlink ref="E533" r:id="rId429" xr:uid="{00000000-0004-0000-0400-0000AC010000}"/>
    <hyperlink ref="E555" r:id="rId430" xr:uid="{00000000-0004-0000-0400-0000AD010000}"/>
    <hyperlink ref="E556" r:id="rId431" xr:uid="{00000000-0004-0000-0400-0000AE010000}"/>
    <hyperlink ref="E557" r:id="rId432" xr:uid="{00000000-0004-0000-0400-0000AF010000}"/>
    <hyperlink ref="D558" r:id="rId433" xr:uid="{00000000-0004-0000-0400-0000B0010000}"/>
    <hyperlink ref="E558" r:id="rId434" xr:uid="{00000000-0004-0000-0400-0000B1010000}"/>
    <hyperlink ref="E559" r:id="rId435" xr:uid="{00000000-0004-0000-0400-0000B2010000}"/>
    <hyperlink ref="E560" r:id="rId436" xr:uid="{00000000-0004-0000-0400-0000B3010000}"/>
    <hyperlink ref="E561" r:id="rId437" xr:uid="{00000000-0004-0000-0400-0000B4010000}"/>
    <hyperlink ref="E562" r:id="rId438" xr:uid="{00000000-0004-0000-0400-0000B5010000}"/>
    <hyperlink ref="E563" r:id="rId439" xr:uid="{00000000-0004-0000-0400-0000B6010000}"/>
    <hyperlink ref="E564" r:id="rId440" xr:uid="{00000000-0004-0000-0400-0000B7010000}"/>
    <hyperlink ref="E565" r:id="rId441" xr:uid="{00000000-0004-0000-0400-0000B8010000}"/>
    <hyperlink ref="E566" r:id="rId442" xr:uid="{00000000-0004-0000-0400-0000B9010000}"/>
    <hyperlink ref="E567" r:id="rId443" xr:uid="{00000000-0004-0000-0400-0000BA010000}"/>
    <hyperlink ref="E568" r:id="rId444" xr:uid="{00000000-0004-0000-0400-0000BB010000}"/>
    <hyperlink ref="E569" r:id="rId445" xr:uid="{00000000-0004-0000-0400-0000BC010000}"/>
    <hyperlink ref="E570" r:id="rId446" xr:uid="{00000000-0004-0000-0400-0000BD010000}"/>
    <hyperlink ref="E571" r:id="rId447" xr:uid="{00000000-0004-0000-0400-0000BE010000}"/>
    <hyperlink ref="E572" r:id="rId448" xr:uid="{00000000-0004-0000-0400-0000BF010000}"/>
    <hyperlink ref="E573" r:id="rId449" xr:uid="{00000000-0004-0000-0400-0000C0010000}"/>
    <hyperlink ref="E574" r:id="rId450" xr:uid="{00000000-0004-0000-0400-0000C1010000}"/>
    <hyperlink ref="E575" r:id="rId451" xr:uid="{00000000-0004-0000-0400-0000C2010000}"/>
    <hyperlink ref="E576" r:id="rId452" xr:uid="{00000000-0004-0000-0400-0000C3010000}"/>
    <hyperlink ref="E577" r:id="rId453" xr:uid="{00000000-0004-0000-0400-0000C4010000}"/>
    <hyperlink ref="E578" r:id="rId454" xr:uid="{00000000-0004-0000-0400-0000C5010000}"/>
    <hyperlink ref="E579" r:id="rId455" xr:uid="{00000000-0004-0000-0400-0000C6010000}"/>
    <hyperlink ref="E598" r:id="rId456" xr:uid="{00000000-0004-0000-0400-0000C7010000}"/>
    <hyperlink ref="E599" r:id="rId457" xr:uid="{00000000-0004-0000-0400-0000C8010000}"/>
    <hyperlink ref="E600" r:id="rId458" xr:uid="{00000000-0004-0000-0400-0000C9010000}"/>
    <hyperlink ref="E601" r:id="rId459" xr:uid="{00000000-0004-0000-0400-0000CA010000}"/>
    <hyperlink ref="E602" r:id="rId460" xr:uid="{00000000-0004-0000-0400-0000CB010000}"/>
    <hyperlink ref="E603" r:id="rId461" xr:uid="{00000000-0004-0000-0400-0000CC010000}"/>
    <hyperlink ref="E604" r:id="rId462" xr:uid="{00000000-0004-0000-0400-0000CD010000}"/>
    <hyperlink ref="E605" r:id="rId463" xr:uid="{00000000-0004-0000-0400-0000CE010000}"/>
    <hyperlink ref="E606" r:id="rId464" xr:uid="{00000000-0004-0000-0400-0000CF010000}"/>
    <hyperlink ref="E607" r:id="rId465" xr:uid="{00000000-0004-0000-0400-0000D0010000}"/>
    <hyperlink ref="E608" r:id="rId466" xr:uid="{00000000-0004-0000-0400-0000D1010000}"/>
    <hyperlink ref="E609" r:id="rId467" xr:uid="{00000000-0004-0000-0400-0000D2010000}"/>
    <hyperlink ref="E610" r:id="rId468" xr:uid="{00000000-0004-0000-0400-0000D3010000}"/>
    <hyperlink ref="E612" r:id="rId469" xr:uid="{00000000-0004-0000-0400-0000D4010000}"/>
    <hyperlink ref="E613" r:id="rId470" xr:uid="{00000000-0004-0000-0400-0000D5010000}"/>
    <hyperlink ref="E614" r:id="rId471" xr:uid="{00000000-0004-0000-0400-0000D6010000}"/>
    <hyperlink ref="E615" r:id="rId472" xr:uid="{00000000-0004-0000-0400-0000D7010000}"/>
    <hyperlink ref="E616" r:id="rId473" xr:uid="{00000000-0004-0000-0400-0000D8010000}"/>
    <hyperlink ref="E617" r:id="rId474" xr:uid="{00000000-0004-0000-0400-0000D9010000}"/>
    <hyperlink ref="E618" r:id="rId475" xr:uid="{00000000-0004-0000-0400-0000DA010000}"/>
    <hyperlink ref="E620" r:id="rId476" xr:uid="{00000000-0004-0000-0400-0000DB010000}"/>
    <hyperlink ref="E621" r:id="rId477" xr:uid="{00000000-0004-0000-0400-0000DC010000}"/>
    <hyperlink ref="E623" r:id="rId478" xr:uid="{00000000-0004-0000-0400-0000DD010000}"/>
    <hyperlink ref="E624" r:id="rId479" xr:uid="{00000000-0004-0000-0400-0000DE010000}"/>
    <hyperlink ref="E625" r:id="rId480" xr:uid="{00000000-0004-0000-0400-0000DF010000}"/>
    <hyperlink ref="E626" r:id="rId481" xr:uid="{00000000-0004-0000-0400-0000E0010000}"/>
    <hyperlink ref="E627" r:id="rId482" xr:uid="{00000000-0004-0000-0400-0000E1010000}"/>
    <hyperlink ref="E628" r:id="rId483" xr:uid="{00000000-0004-0000-0400-0000E2010000}"/>
    <hyperlink ref="E629" r:id="rId484" xr:uid="{00000000-0004-0000-0400-0000E3010000}"/>
    <hyperlink ref="E632" r:id="rId485" xr:uid="{00000000-0004-0000-0400-0000E4010000}"/>
    <hyperlink ref="E633" r:id="rId486" xr:uid="{00000000-0004-0000-0400-0000E5010000}"/>
    <hyperlink ref="E634" r:id="rId487" xr:uid="{00000000-0004-0000-0400-0000E6010000}"/>
    <hyperlink ref="E636" r:id="rId488" xr:uid="{00000000-0004-0000-0400-0000E7010000}"/>
    <hyperlink ref="E637" r:id="rId489" xr:uid="{00000000-0004-0000-0400-0000E8010000}"/>
    <hyperlink ref="E638" r:id="rId490" xr:uid="{00000000-0004-0000-0400-0000E9010000}"/>
    <hyperlink ref="E639" r:id="rId491" xr:uid="{00000000-0004-0000-0400-0000EA010000}"/>
    <hyperlink ref="E640" r:id="rId492" xr:uid="{00000000-0004-0000-0400-0000EB010000}"/>
    <hyperlink ref="E641" r:id="rId493" xr:uid="{00000000-0004-0000-0400-0000EC010000}"/>
    <hyperlink ref="E642" r:id="rId494" xr:uid="{00000000-0004-0000-0400-0000ED010000}"/>
    <hyperlink ref="E643" r:id="rId495" xr:uid="{00000000-0004-0000-0400-0000EE010000}"/>
    <hyperlink ref="E644" r:id="rId496" xr:uid="{00000000-0004-0000-0400-0000EF010000}"/>
    <hyperlink ref="E645" r:id="rId497" xr:uid="{00000000-0004-0000-0400-0000F0010000}"/>
    <hyperlink ref="E646" r:id="rId498" xr:uid="{00000000-0004-0000-0400-0000F1010000}"/>
    <hyperlink ref="E652" r:id="rId499" xr:uid="{00000000-0004-0000-0400-0000F2010000}"/>
    <hyperlink ref="E653" r:id="rId500" xr:uid="{00000000-0004-0000-0400-0000F3010000}"/>
    <hyperlink ref="E654" r:id="rId501" xr:uid="{00000000-0004-0000-0400-0000F4010000}"/>
    <hyperlink ref="E655" r:id="rId502" xr:uid="{00000000-0004-0000-0400-0000F5010000}"/>
    <hyperlink ref="E656" r:id="rId503" xr:uid="{00000000-0004-0000-0400-0000F6010000}"/>
    <hyperlink ref="E657" r:id="rId504" xr:uid="{00000000-0004-0000-0400-0000F7010000}"/>
    <hyperlink ref="E658" r:id="rId505" xr:uid="{00000000-0004-0000-0400-0000F8010000}"/>
    <hyperlink ref="E659" r:id="rId506" xr:uid="{00000000-0004-0000-0400-0000F9010000}"/>
    <hyperlink ref="E660" r:id="rId507" xr:uid="{00000000-0004-0000-0400-0000FA010000}"/>
    <hyperlink ref="E661" r:id="rId508" xr:uid="{00000000-0004-0000-0400-0000FB010000}"/>
    <hyperlink ref="E662" r:id="rId509" xr:uid="{00000000-0004-0000-0400-0000FC010000}"/>
    <hyperlink ref="E663" r:id="rId510" xr:uid="{00000000-0004-0000-0400-0000FD010000}"/>
    <hyperlink ref="E664" r:id="rId511" xr:uid="{00000000-0004-0000-0400-0000FE010000}"/>
    <hyperlink ref="E665" r:id="rId512" xr:uid="{00000000-0004-0000-0400-0000FF010000}"/>
    <hyperlink ref="E667" r:id="rId513" xr:uid="{00000000-0004-0000-0400-000000020000}"/>
    <hyperlink ref="E669" r:id="rId514" xr:uid="{00000000-0004-0000-0400-000001020000}"/>
    <hyperlink ref="E670" r:id="rId515" xr:uid="{00000000-0004-0000-0400-000002020000}"/>
    <hyperlink ref="E671" r:id="rId516" xr:uid="{00000000-0004-0000-0400-000003020000}"/>
    <hyperlink ref="E673" r:id="rId517" xr:uid="{00000000-0004-0000-0400-000004020000}"/>
    <hyperlink ref="E674" r:id="rId518" xr:uid="{00000000-0004-0000-0400-000005020000}"/>
    <hyperlink ref="E676" r:id="rId519" xr:uid="{00000000-0004-0000-0400-000006020000}"/>
    <hyperlink ref="E677" r:id="rId520" xr:uid="{00000000-0004-0000-0400-000007020000}"/>
    <hyperlink ref="E678" r:id="rId521" xr:uid="{00000000-0004-0000-0400-00000802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Y1000"/>
  <sheetViews>
    <sheetView workbookViewId="0"/>
  </sheetViews>
  <sheetFormatPr defaultColWidth="14.3984375" defaultRowHeight="15" customHeight="1"/>
  <cols>
    <col min="1" max="1" width="22.1328125" customWidth="1"/>
    <col min="2" max="2" width="9.73046875" customWidth="1"/>
    <col min="3" max="3" width="10.73046875" customWidth="1"/>
    <col min="4" max="4" width="12.3984375" customWidth="1"/>
    <col min="5" max="5" width="7" customWidth="1"/>
    <col min="6" max="6" width="9.1328125" customWidth="1"/>
    <col min="7" max="7" width="12.73046875" customWidth="1"/>
    <col min="8" max="10" width="15" customWidth="1"/>
    <col min="11" max="12" width="8.73046875" customWidth="1"/>
    <col min="13" max="16" width="8.86328125" customWidth="1"/>
    <col min="17" max="25" width="8" customWidth="1"/>
  </cols>
  <sheetData>
    <row r="1" spans="1:25" ht="14.25">
      <c r="A1" s="129"/>
      <c r="B1" s="130"/>
      <c r="C1" s="131"/>
      <c r="D1" s="132"/>
      <c r="E1" s="133"/>
      <c r="F1" s="133"/>
      <c r="G1" s="132"/>
      <c r="H1" s="132"/>
      <c r="I1" s="132"/>
      <c r="J1" s="132"/>
      <c r="K1" s="132"/>
      <c r="L1" s="132"/>
    </row>
    <row r="2" spans="1:25" ht="14.25">
      <c r="A2" s="291" t="s">
        <v>2361</v>
      </c>
      <c r="B2" s="276"/>
      <c r="C2" s="276"/>
      <c r="D2" s="276"/>
      <c r="E2" s="276"/>
      <c r="F2" s="276"/>
      <c r="G2" s="276"/>
      <c r="H2" s="276"/>
      <c r="I2" s="276"/>
      <c r="J2" s="276"/>
      <c r="K2" s="276"/>
      <c r="L2" s="277"/>
      <c r="M2" s="50"/>
      <c r="N2" s="50"/>
      <c r="O2" s="50"/>
      <c r="P2" s="50"/>
      <c r="Q2" s="50"/>
      <c r="R2" s="50"/>
      <c r="S2" s="50"/>
      <c r="T2" s="50"/>
      <c r="U2" s="50"/>
      <c r="V2" s="50"/>
      <c r="W2" s="50"/>
      <c r="X2" s="50"/>
      <c r="Y2" s="50"/>
    </row>
    <row r="3" spans="1:25" ht="14.25">
      <c r="A3" s="134"/>
      <c r="B3" s="134"/>
      <c r="C3" s="135"/>
      <c r="D3" s="135"/>
      <c r="E3" s="136"/>
      <c r="F3" s="136"/>
      <c r="G3" s="135"/>
      <c r="H3" s="135"/>
      <c r="I3" s="135"/>
      <c r="J3" s="135"/>
      <c r="K3" s="135"/>
      <c r="L3" s="135"/>
      <c r="M3" s="50"/>
      <c r="N3" s="50"/>
      <c r="O3" s="50"/>
      <c r="P3" s="50"/>
      <c r="Q3" s="50"/>
      <c r="R3" s="50"/>
      <c r="S3" s="50"/>
      <c r="T3" s="50"/>
      <c r="U3" s="50"/>
      <c r="V3" s="50"/>
      <c r="W3" s="50"/>
      <c r="X3" s="50"/>
      <c r="Y3" s="50"/>
    </row>
    <row r="4" spans="1:25" ht="39" customHeight="1">
      <c r="A4" s="275" t="s">
        <v>2362</v>
      </c>
      <c r="B4" s="276"/>
      <c r="C4" s="276"/>
      <c r="D4" s="276"/>
      <c r="E4" s="276"/>
      <c r="F4" s="276"/>
      <c r="G4" s="276"/>
      <c r="H4" s="276"/>
      <c r="I4" s="276"/>
      <c r="J4" s="276"/>
      <c r="K4" s="276"/>
      <c r="L4" s="277"/>
      <c r="M4" s="50"/>
      <c r="N4" s="50"/>
      <c r="O4" s="50"/>
      <c r="P4" s="50"/>
      <c r="Q4" s="50"/>
      <c r="R4" s="50"/>
      <c r="S4" s="50"/>
      <c r="T4" s="50"/>
      <c r="U4" s="50"/>
      <c r="V4" s="50"/>
      <c r="W4" s="50"/>
      <c r="X4" s="50"/>
      <c r="Y4" s="50"/>
    </row>
    <row r="5" spans="1:25" ht="24" customHeight="1">
      <c r="A5" s="275" t="s">
        <v>2363</v>
      </c>
      <c r="B5" s="276"/>
      <c r="C5" s="276"/>
      <c r="D5" s="276"/>
      <c r="E5" s="276"/>
      <c r="F5" s="276"/>
      <c r="G5" s="276"/>
      <c r="H5" s="276"/>
      <c r="I5" s="276"/>
      <c r="J5" s="276"/>
      <c r="K5" s="276"/>
      <c r="L5" s="277"/>
      <c r="M5" s="50"/>
      <c r="N5" s="50"/>
      <c r="O5" s="50"/>
      <c r="P5" s="50"/>
      <c r="Q5" s="50"/>
      <c r="R5" s="50"/>
      <c r="S5" s="50"/>
      <c r="T5" s="50"/>
      <c r="U5" s="50"/>
      <c r="V5" s="50"/>
      <c r="W5" s="50"/>
      <c r="X5" s="50"/>
      <c r="Y5" s="50"/>
    </row>
    <row r="6" spans="1:25" ht="14.25">
      <c r="A6" s="275" t="s">
        <v>2363</v>
      </c>
      <c r="B6" s="276"/>
      <c r="C6" s="276"/>
      <c r="D6" s="276"/>
      <c r="E6" s="276"/>
      <c r="F6" s="276"/>
      <c r="G6" s="276"/>
      <c r="H6" s="276"/>
      <c r="I6" s="276"/>
      <c r="J6" s="276"/>
      <c r="K6" s="276"/>
      <c r="L6" s="277"/>
      <c r="M6" s="50"/>
      <c r="N6" s="50"/>
      <c r="O6" s="50"/>
      <c r="P6" s="50"/>
      <c r="Q6" s="50"/>
      <c r="R6" s="50"/>
      <c r="S6" s="50"/>
      <c r="T6" s="50"/>
      <c r="U6" s="50"/>
      <c r="V6" s="50"/>
      <c r="W6" s="50"/>
      <c r="X6" s="50"/>
      <c r="Y6" s="50"/>
    </row>
    <row r="7" spans="1:25" ht="14.25">
      <c r="A7" s="292" t="s">
        <v>2364</v>
      </c>
      <c r="B7" s="289"/>
      <c r="C7" s="289"/>
      <c r="D7" s="289"/>
      <c r="E7" s="289"/>
      <c r="F7" s="289"/>
      <c r="G7" s="289"/>
      <c r="H7" s="289"/>
      <c r="I7" s="289"/>
      <c r="J7" s="289"/>
      <c r="K7" s="289"/>
      <c r="L7" s="290"/>
      <c r="M7" s="50"/>
      <c r="N7" s="50"/>
      <c r="O7" s="50"/>
      <c r="P7" s="50"/>
      <c r="Q7" s="50"/>
      <c r="R7" s="50"/>
      <c r="S7" s="50"/>
      <c r="T7" s="50"/>
      <c r="U7" s="50"/>
      <c r="V7" s="50"/>
      <c r="W7" s="50"/>
      <c r="X7" s="50"/>
      <c r="Y7" s="50"/>
    </row>
    <row r="8" spans="1:25" ht="14.25">
      <c r="A8" s="292" t="s">
        <v>2365</v>
      </c>
      <c r="B8" s="289"/>
      <c r="C8" s="289"/>
      <c r="D8" s="289"/>
      <c r="E8" s="289"/>
      <c r="F8" s="289"/>
      <c r="G8" s="289"/>
      <c r="H8" s="289"/>
      <c r="I8" s="289"/>
      <c r="J8" s="289"/>
      <c r="K8" s="289"/>
      <c r="L8" s="290"/>
      <c r="M8" s="50"/>
      <c r="N8" s="50"/>
      <c r="O8" s="50"/>
      <c r="P8" s="50"/>
      <c r="Q8" s="50"/>
      <c r="R8" s="50"/>
      <c r="S8" s="50"/>
      <c r="T8" s="50"/>
      <c r="U8" s="50"/>
      <c r="V8" s="50"/>
      <c r="W8" s="50"/>
      <c r="X8" s="50"/>
      <c r="Y8" s="50"/>
    </row>
    <row r="9" spans="1:25" ht="38.25" customHeight="1">
      <c r="A9" s="288" t="s">
        <v>2366</v>
      </c>
      <c r="B9" s="289"/>
      <c r="C9" s="289"/>
      <c r="D9" s="289"/>
      <c r="E9" s="289"/>
      <c r="F9" s="289"/>
      <c r="G9" s="289"/>
      <c r="H9" s="289"/>
      <c r="I9" s="289"/>
      <c r="J9" s="289"/>
      <c r="K9" s="289"/>
      <c r="L9" s="290"/>
      <c r="M9" s="50"/>
      <c r="N9" s="50"/>
      <c r="O9" s="50"/>
      <c r="P9" s="50"/>
      <c r="Q9" s="50"/>
      <c r="R9" s="50"/>
      <c r="S9" s="50"/>
      <c r="T9" s="50"/>
      <c r="U9" s="50"/>
      <c r="V9" s="50"/>
      <c r="W9" s="50"/>
      <c r="X9" s="50"/>
      <c r="Y9" s="50"/>
    </row>
    <row r="10" spans="1:25" ht="27" customHeight="1">
      <c r="A10" s="288" t="s">
        <v>2367</v>
      </c>
      <c r="B10" s="289"/>
      <c r="C10" s="289"/>
      <c r="D10" s="289"/>
      <c r="E10" s="289"/>
      <c r="F10" s="289"/>
      <c r="G10" s="289"/>
      <c r="H10" s="289"/>
      <c r="I10" s="289"/>
      <c r="J10" s="289"/>
      <c r="K10" s="289"/>
      <c r="L10" s="290"/>
      <c r="M10" s="50"/>
      <c r="N10" s="50"/>
      <c r="O10" s="50"/>
      <c r="P10" s="50"/>
      <c r="Q10" s="50"/>
      <c r="R10" s="50"/>
      <c r="S10" s="50"/>
      <c r="T10" s="50"/>
      <c r="U10" s="50"/>
      <c r="V10" s="50"/>
      <c r="W10" s="50"/>
      <c r="X10" s="50"/>
      <c r="Y10" s="50"/>
    </row>
    <row r="11" spans="1:25" ht="34.5" customHeight="1">
      <c r="A11" s="278" t="s">
        <v>2368</v>
      </c>
      <c r="B11" s="276"/>
      <c r="C11" s="276"/>
      <c r="D11" s="276"/>
      <c r="E11" s="276"/>
      <c r="F11" s="276"/>
      <c r="G11" s="276"/>
      <c r="H11" s="276"/>
      <c r="I11" s="276"/>
      <c r="J11" s="276"/>
      <c r="K11" s="276"/>
      <c r="L11" s="277"/>
      <c r="M11" s="50"/>
      <c r="N11" s="50"/>
      <c r="O11" s="50"/>
      <c r="P11" s="50"/>
      <c r="Q11" s="50"/>
      <c r="R11" s="50"/>
      <c r="S11" s="50"/>
      <c r="T11" s="50"/>
      <c r="U11" s="50"/>
      <c r="V11" s="50"/>
      <c r="W11" s="50"/>
      <c r="X11" s="50"/>
      <c r="Y11" s="50"/>
    </row>
    <row r="12" spans="1:25" ht="14.25">
      <c r="A12" s="137"/>
      <c r="B12" s="138"/>
      <c r="C12" s="139"/>
      <c r="D12" s="140"/>
      <c r="E12" s="141"/>
      <c r="F12" s="142"/>
      <c r="G12" s="143"/>
      <c r="H12" s="143"/>
      <c r="I12" s="143"/>
      <c r="J12" s="143"/>
      <c r="K12" s="143"/>
      <c r="L12" s="143"/>
      <c r="M12" s="50"/>
      <c r="N12" s="50"/>
      <c r="O12" s="50"/>
      <c r="P12" s="50"/>
      <c r="Q12" s="50"/>
      <c r="R12" s="50"/>
      <c r="S12" s="50"/>
      <c r="T12" s="50"/>
      <c r="U12" s="50"/>
      <c r="V12" s="50"/>
      <c r="W12" s="50"/>
      <c r="X12" s="50"/>
      <c r="Y12" s="50"/>
    </row>
    <row r="13" spans="1:25" ht="51" customHeight="1">
      <c r="A13" s="144" t="s">
        <v>2369</v>
      </c>
      <c r="B13" s="55" t="s">
        <v>2370</v>
      </c>
      <c r="C13" s="57" t="s">
        <v>7</v>
      </c>
      <c r="D13" s="56" t="s">
        <v>2371</v>
      </c>
      <c r="E13" s="145" t="s">
        <v>2372</v>
      </c>
      <c r="F13" s="145" t="s">
        <v>2373</v>
      </c>
      <c r="G13" s="59" t="s">
        <v>2374</v>
      </c>
      <c r="H13" s="57" t="s">
        <v>2375</v>
      </c>
      <c r="I13" s="57" t="s">
        <v>2376</v>
      </c>
      <c r="J13" s="57" t="s">
        <v>2377</v>
      </c>
      <c r="K13" s="55" t="s">
        <v>158</v>
      </c>
      <c r="L13" s="55" t="s">
        <v>162</v>
      </c>
      <c r="M13" s="60" t="s">
        <v>163</v>
      </c>
    </row>
    <row r="14" spans="1:25" ht="14.25">
      <c r="A14" s="146"/>
      <c r="B14" s="146"/>
      <c r="C14" s="147"/>
      <c r="D14" s="148"/>
      <c r="E14" s="147"/>
      <c r="F14" s="149"/>
      <c r="G14" s="106"/>
      <c r="H14" s="106"/>
      <c r="I14" s="106"/>
      <c r="J14" s="106"/>
      <c r="K14" s="102"/>
      <c r="L14" s="150"/>
    </row>
    <row r="15" spans="1:25" ht="14.25">
      <c r="A15" s="146"/>
      <c r="B15" s="146"/>
      <c r="C15" s="147"/>
      <c r="D15" s="148"/>
      <c r="E15" s="147"/>
      <c r="F15" s="149"/>
      <c r="G15" s="106"/>
      <c r="H15" s="106"/>
      <c r="I15" s="151"/>
      <c r="J15" s="151"/>
      <c r="K15" s="152"/>
      <c r="L15" s="150"/>
    </row>
    <row r="16" spans="1:25" ht="14.25">
      <c r="A16" s="146"/>
      <c r="B16" s="146"/>
      <c r="C16" s="147"/>
      <c r="D16" s="148"/>
      <c r="E16" s="147"/>
      <c r="F16" s="149"/>
      <c r="G16" s="106"/>
      <c r="H16" s="106"/>
      <c r="I16" s="106"/>
      <c r="J16" s="106"/>
      <c r="K16" s="153"/>
      <c r="L16" s="103"/>
    </row>
    <row r="17" spans="1:16" ht="14.25">
      <c r="A17" s="146"/>
      <c r="B17" s="146"/>
      <c r="C17" s="147"/>
      <c r="D17" s="148"/>
      <c r="E17" s="147"/>
      <c r="F17" s="149"/>
      <c r="G17" s="106"/>
      <c r="H17" s="106"/>
      <c r="I17" s="106"/>
      <c r="J17" s="106"/>
      <c r="K17" s="153"/>
      <c r="L17" s="103"/>
      <c r="P17" s="154"/>
    </row>
    <row r="18" spans="1:16" ht="14.25">
      <c r="A18" s="146"/>
      <c r="B18" s="146"/>
      <c r="C18" s="147"/>
      <c r="D18" s="148"/>
      <c r="E18" s="147"/>
      <c r="F18" s="149"/>
      <c r="G18" s="106"/>
      <c r="H18" s="106"/>
      <c r="I18" s="106"/>
      <c r="J18" s="106"/>
      <c r="K18" s="153"/>
      <c r="L18" s="103"/>
    </row>
    <row r="19" spans="1:16" ht="14.25">
      <c r="A19" s="155"/>
      <c r="B19" s="155"/>
      <c r="C19" s="99"/>
      <c r="D19" s="98"/>
      <c r="E19" s="99"/>
      <c r="F19" s="107"/>
      <c r="G19" s="106"/>
      <c r="H19" s="106"/>
      <c r="I19" s="106"/>
      <c r="J19" s="106"/>
      <c r="K19" s="156"/>
      <c r="L19" s="157"/>
    </row>
    <row r="20" spans="1:16" ht="14.25">
      <c r="A20" s="155"/>
      <c r="B20" s="155"/>
      <c r="C20" s="99"/>
      <c r="D20" s="98"/>
      <c r="E20" s="99"/>
      <c r="F20" s="107"/>
      <c r="G20" s="106"/>
      <c r="H20" s="106"/>
      <c r="I20" s="106"/>
      <c r="J20" s="106"/>
      <c r="K20" s="158"/>
      <c r="L20" s="157"/>
    </row>
    <row r="21" spans="1:16" ht="15.75" customHeight="1">
      <c r="A21" s="159" t="s">
        <v>121</v>
      </c>
      <c r="B21" s="130"/>
      <c r="C21" s="131"/>
      <c r="D21" s="131"/>
      <c r="E21" s="160"/>
      <c r="F21" s="133"/>
      <c r="G21" s="132"/>
      <c r="H21" s="132"/>
      <c r="I21" s="132"/>
      <c r="J21" s="132"/>
      <c r="K21" s="143"/>
      <c r="L21" s="161">
        <f>SUM(L14:L20)</f>
        <v>0</v>
      </c>
    </row>
    <row r="22" spans="1:16" ht="15.75" customHeight="1">
      <c r="A22" s="129"/>
      <c r="B22" s="130"/>
      <c r="C22" s="131"/>
      <c r="D22" s="132"/>
      <c r="E22" s="133"/>
      <c r="F22" s="133"/>
      <c r="G22" s="132"/>
      <c r="H22" s="132"/>
      <c r="I22" s="132"/>
      <c r="J22" s="132"/>
      <c r="K22" s="132"/>
      <c r="L22" s="132"/>
    </row>
    <row r="23" spans="1:16" ht="15.75" customHeight="1">
      <c r="A23" s="279" t="s">
        <v>726</v>
      </c>
      <c r="B23" s="280"/>
      <c r="C23" s="280"/>
      <c r="D23" s="280"/>
      <c r="E23" s="280"/>
      <c r="F23" s="280"/>
      <c r="G23" s="280"/>
      <c r="H23" s="280"/>
      <c r="I23" s="280"/>
      <c r="J23" s="280"/>
      <c r="K23" s="280"/>
      <c r="L23" s="281"/>
    </row>
    <row r="24" spans="1:16" ht="15.75" customHeight="1">
      <c r="A24" s="129"/>
      <c r="B24" s="130"/>
      <c r="C24" s="131"/>
      <c r="D24" s="132"/>
      <c r="E24" s="133"/>
      <c r="F24" s="133"/>
      <c r="G24" s="132"/>
      <c r="H24" s="132"/>
      <c r="I24" s="132"/>
      <c r="J24" s="132"/>
      <c r="K24" s="132"/>
      <c r="L24" s="132"/>
    </row>
    <row r="25" spans="1:16" ht="15.75" customHeight="1">
      <c r="A25" s="129"/>
      <c r="B25" s="130"/>
      <c r="C25" s="131"/>
      <c r="D25" s="132"/>
      <c r="E25" s="133"/>
      <c r="F25" s="133"/>
      <c r="G25" s="132"/>
      <c r="H25" s="132"/>
      <c r="I25" s="132"/>
      <c r="J25" s="132"/>
      <c r="K25" s="132"/>
      <c r="L25" s="132"/>
    </row>
    <row r="26" spans="1:16" ht="15.75" customHeight="1">
      <c r="A26" s="129"/>
      <c r="B26" s="130"/>
      <c r="C26" s="131"/>
      <c r="D26" s="132"/>
      <c r="E26" s="133"/>
      <c r="F26" s="133"/>
      <c r="G26" s="132"/>
      <c r="H26" s="132"/>
      <c r="I26" s="132"/>
      <c r="J26" s="132"/>
      <c r="K26" s="132"/>
      <c r="L26" s="132"/>
    </row>
    <row r="27" spans="1:16" ht="15.75" customHeight="1">
      <c r="A27" s="129"/>
      <c r="B27" s="130"/>
      <c r="C27" s="131"/>
      <c r="D27" s="132"/>
      <c r="E27" s="133"/>
      <c r="F27" s="133"/>
      <c r="G27" s="132"/>
      <c r="H27" s="132"/>
      <c r="I27" s="132"/>
      <c r="J27" s="132"/>
      <c r="K27" s="132"/>
      <c r="L27" s="132"/>
    </row>
    <row r="28" spans="1:16" ht="15.75" customHeight="1">
      <c r="A28" s="129"/>
      <c r="B28" s="130"/>
      <c r="C28" s="131"/>
      <c r="D28" s="132"/>
      <c r="E28" s="133"/>
      <c r="F28" s="133"/>
      <c r="G28" s="132"/>
      <c r="H28" s="132"/>
      <c r="I28" s="132"/>
      <c r="J28" s="132"/>
      <c r="K28" s="132"/>
      <c r="L28" s="132"/>
    </row>
    <row r="29" spans="1:16" ht="15.75" customHeight="1">
      <c r="A29" s="129"/>
      <c r="B29" s="130"/>
      <c r="C29" s="131"/>
      <c r="D29" s="132"/>
      <c r="E29" s="133"/>
      <c r="F29" s="133"/>
      <c r="G29" s="132"/>
      <c r="H29" s="132"/>
      <c r="I29" s="132"/>
      <c r="J29" s="132"/>
      <c r="K29" s="132"/>
      <c r="L29" s="132"/>
    </row>
    <row r="30" spans="1:16" ht="15.75" customHeight="1">
      <c r="A30" s="129"/>
      <c r="B30" s="130"/>
      <c r="C30" s="131"/>
      <c r="D30" s="132"/>
      <c r="E30" s="133"/>
      <c r="F30" s="133"/>
      <c r="G30" s="132"/>
      <c r="H30" s="132"/>
      <c r="I30" s="132"/>
      <c r="J30" s="132"/>
      <c r="K30" s="132"/>
      <c r="L30" s="132"/>
    </row>
    <row r="31" spans="1:16" ht="15.75" customHeight="1">
      <c r="A31" s="129"/>
      <c r="B31" s="130"/>
      <c r="C31" s="131"/>
      <c r="D31" s="132"/>
      <c r="E31" s="133"/>
      <c r="F31" s="133"/>
      <c r="G31" s="132"/>
      <c r="H31" s="132"/>
      <c r="I31" s="132"/>
      <c r="J31" s="132"/>
      <c r="K31" s="132"/>
      <c r="L31" s="132"/>
    </row>
    <row r="32" spans="1:16" ht="15.75" customHeight="1">
      <c r="A32" s="129"/>
      <c r="B32" s="130"/>
      <c r="C32" s="131"/>
      <c r="D32" s="132"/>
      <c r="E32" s="133"/>
      <c r="F32" s="133"/>
      <c r="G32" s="132"/>
      <c r="H32" s="132"/>
      <c r="I32" s="132"/>
      <c r="J32" s="132"/>
      <c r="K32" s="132"/>
      <c r="L32" s="132"/>
    </row>
    <row r="33" spans="1:12" ht="15.75" customHeight="1">
      <c r="A33" s="129"/>
      <c r="B33" s="130"/>
      <c r="C33" s="131"/>
      <c r="D33" s="132"/>
      <c r="E33" s="133"/>
      <c r="F33" s="133"/>
      <c r="G33" s="132"/>
      <c r="H33" s="132"/>
      <c r="I33" s="132"/>
      <c r="J33" s="132"/>
      <c r="K33" s="132"/>
      <c r="L33" s="132"/>
    </row>
    <row r="34" spans="1:12" ht="15.75" customHeight="1">
      <c r="A34" s="129"/>
      <c r="B34" s="130"/>
      <c r="C34" s="131"/>
      <c r="D34" s="132"/>
      <c r="E34" s="133"/>
      <c r="F34" s="133"/>
      <c r="G34" s="132"/>
      <c r="H34" s="132"/>
      <c r="I34" s="132"/>
      <c r="J34" s="132"/>
      <c r="K34" s="132"/>
      <c r="L34" s="132"/>
    </row>
    <row r="35" spans="1:12" ht="15.75" customHeight="1">
      <c r="A35" s="129"/>
      <c r="B35" s="130"/>
      <c r="C35" s="131"/>
      <c r="D35" s="132"/>
      <c r="E35" s="133"/>
      <c r="F35" s="133"/>
      <c r="G35" s="132"/>
      <c r="H35" s="132"/>
      <c r="I35" s="132"/>
      <c r="J35" s="132"/>
      <c r="K35" s="132"/>
      <c r="L35" s="132"/>
    </row>
    <row r="36" spans="1:12" ht="15.75" customHeight="1">
      <c r="A36" s="129"/>
      <c r="B36" s="130"/>
      <c r="C36" s="131"/>
      <c r="D36" s="132"/>
      <c r="E36" s="133"/>
      <c r="F36" s="133"/>
      <c r="G36" s="132"/>
      <c r="H36" s="132"/>
      <c r="I36" s="132"/>
      <c r="J36" s="132"/>
      <c r="K36" s="132"/>
      <c r="L36" s="132"/>
    </row>
    <row r="37" spans="1:12" ht="15.75" customHeight="1">
      <c r="A37" s="129"/>
      <c r="B37" s="130"/>
      <c r="C37" s="131"/>
      <c r="D37" s="132"/>
      <c r="E37" s="133"/>
      <c r="F37" s="133"/>
      <c r="G37" s="132"/>
      <c r="H37" s="132"/>
      <c r="I37" s="132"/>
      <c r="J37" s="132"/>
      <c r="K37" s="132"/>
      <c r="L37" s="132"/>
    </row>
    <row r="38" spans="1:12" ht="15.75" customHeight="1">
      <c r="A38" s="129"/>
      <c r="B38" s="130"/>
      <c r="C38" s="131"/>
      <c r="D38" s="132"/>
      <c r="E38" s="133"/>
      <c r="F38" s="133"/>
      <c r="G38" s="132"/>
      <c r="H38" s="132"/>
      <c r="I38" s="132"/>
      <c r="J38" s="132"/>
      <c r="K38" s="132"/>
      <c r="L38" s="132"/>
    </row>
    <row r="39" spans="1:12" ht="15.75" customHeight="1">
      <c r="A39" s="129"/>
      <c r="B39" s="130"/>
      <c r="C39" s="131"/>
      <c r="D39" s="132"/>
      <c r="E39" s="133"/>
      <c r="F39" s="133"/>
      <c r="G39" s="132"/>
      <c r="H39" s="132"/>
      <c r="I39" s="132"/>
      <c r="J39" s="132"/>
      <c r="K39" s="132"/>
      <c r="L39" s="132"/>
    </row>
    <row r="40" spans="1:12" ht="15.75" customHeight="1">
      <c r="A40" s="129"/>
      <c r="B40" s="130"/>
      <c r="C40" s="131"/>
      <c r="D40" s="132"/>
      <c r="E40" s="133"/>
      <c r="F40" s="133"/>
      <c r="G40" s="132"/>
      <c r="H40" s="132"/>
      <c r="I40" s="132"/>
      <c r="J40" s="132"/>
      <c r="K40" s="132"/>
      <c r="L40" s="132"/>
    </row>
    <row r="41" spans="1:12" ht="15.75" customHeight="1">
      <c r="A41" s="129"/>
      <c r="B41" s="130"/>
      <c r="C41" s="131"/>
      <c r="D41" s="132"/>
      <c r="E41" s="133"/>
      <c r="F41" s="133"/>
      <c r="G41" s="132"/>
      <c r="H41" s="132"/>
      <c r="I41" s="132"/>
      <c r="J41" s="132"/>
      <c r="K41" s="132"/>
      <c r="L41" s="132"/>
    </row>
    <row r="42" spans="1:12" ht="15.75" customHeight="1">
      <c r="A42" s="129"/>
      <c r="B42" s="130"/>
      <c r="C42" s="131"/>
      <c r="D42" s="132"/>
      <c r="E42" s="133"/>
      <c r="F42" s="133"/>
      <c r="G42" s="132"/>
      <c r="H42" s="132"/>
      <c r="I42" s="132"/>
      <c r="J42" s="132"/>
      <c r="K42" s="132"/>
      <c r="L42" s="132"/>
    </row>
    <row r="43" spans="1:12" ht="15.75" customHeight="1">
      <c r="A43" s="129"/>
      <c r="B43" s="130"/>
      <c r="C43" s="131"/>
      <c r="D43" s="132"/>
      <c r="E43" s="133"/>
      <c r="F43" s="133"/>
      <c r="G43" s="132"/>
      <c r="H43" s="132"/>
      <c r="I43" s="132"/>
      <c r="J43" s="132"/>
      <c r="K43" s="132"/>
      <c r="L43" s="132"/>
    </row>
    <row r="44" spans="1:12" ht="15.75" customHeight="1">
      <c r="A44" s="129"/>
      <c r="B44" s="130"/>
      <c r="C44" s="131"/>
      <c r="D44" s="132"/>
      <c r="E44" s="133"/>
      <c r="F44" s="133"/>
      <c r="G44" s="132"/>
      <c r="H44" s="132"/>
      <c r="I44" s="132"/>
      <c r="J44" s="132"/>
      <c r="K44" s="132"/>
      <c r="L44" s="132"/>
    </row>
    <row r="45" spans="1:12" ht="15.75" customHeight="1">
      <c r="A45" s="129"/>
      <c r="B45" s="130"/>
      <c r="C45" s="131"/>
      <c r="D45" s="132"/>
      <c r="E45" s="133"/>
      <c r="F45" s="133"/>
      <c r="G45" s="132"/>
      <c r="H45" s="132"/>
      <c r="I45" s="132"/>
      <c r="J45" s="132"/>
      <c r="K45" s="132"/>
      <c r="L45" s="132"/>
    </row>
    <row r="46" spans="1:12" ht="15.75" customHeight="1">
      <c r="A46" s="129"/>
      <c r="B46" s="130"/>
      <c r="C46" s="131"/>
      <c r="D46" s="132"/>
      <c r="E46" s="133"/>
      <c r="F46" s="133"/>
      <c r="G46" s="132"/>
      <c r="H46" s="132"/>
      <c r="I46" s="132"/>
      <c r="J46" s="132"/>
      <c r="K46" s="132"/>
      <c r="L46" s="132"/>
    </row>
    <row r="47" spans="1:12" ht="15.75" customHeight="1">
      <c r="A47" s="129"/>
      <c r="B47" s="130"/>
      <c r="C47" s="131"/>
      <c r="D47" s="132"/>
      <c r="E47" s="133"/>
      <c r="F47" s="133"/>
      <c r="G47" s="132"/>
      <c r="H47" s="132"/>
      <c r="I47" s="132"/>
      <c r="J47" s="132"/>
      <c r="K47" s="132"/>
      <c r="L47" s="132"/>
    </row>
    <row r="48" spans="1:12" ht="15.75" customHeight="1">
      <c r="A48" s="129"/>
      <c r="B48" s="130"/>
      <c r="C48" s="131"/>
      <c r="D48" s="132"/>
      <c r="E48" s="133"/>
      <c r="F48" s="133"/>
      <c r="G48" s="132"/>
      <c r="H48" s="132"/>
      <c r="I48" s="132"/>
      <c r="J48" s="132"/>
      <c r="K48" s="132"/>
      <c r="L48" s="132"/>
    </row>
    <row r="49" spans="1:12" ht="15.75" customHeight="1">
      <c r="A49" s="129"/>
      <c r="B49" s="130"/>
      <c r="C49" s="131"/>
      <c r="D49" s="132"/>
      <c r="E49" s="133"/>
      <c r="F49" s="133"/>
      <c r="G49" s="132"/>
      <c r="H49" s="132"/>
      <c r="I49" s="132"/>
      <c r="J49" s="132"/>
      <c r="K49" s="132"/>
      <c r="L49" s="132"/>
    </row>
    <row r="50" spans="1:12" ht="15.75" customHeight="1">
      <c r="A50" s="129"/>
      <c r="B50" s="130"/>
      <c r="C50" s="131"/>
      <c r="D50" s="132"/>
      <c r="E50" s="133"/>
      <c r="F50" s="133"/>
      <c r="G50" s="132"/>
      <c r="H50" s="132"/>
      <c r="I50" s="132"/>
      <c r="J50" s="132"/>
      <c r="K50" s="132"/>
      <c r="L50" s="132"/>
    </row>
    <row r="51" spans="1:12" ht="15.75" customHeight="1">
      <c r="A51" s="129"/>
      <c r="B51" s="130"/>
      <c r="C51" s="131"/>
      <c r="D51" s="132"/>
      <c r="E51" s="133"/>
      <c r="F51" s="133"/>
      <c r="G51" s="132"/>
      <c r="H51" s="132"/>
      <c r="I51" s="132"/>
      <c r="J51" s="132"/>
      <c r="K51" s="132"/>
      <c r="L51" s="132"/>
    </row>
    <row r="52" spans="1:12" ht="15.75" customHeight="1">
      <c r="A52" s="129"/>
      <c r="B52" s="130"/>
      <c r="C52" s="131"/>
      <c r="D52" s="132"/>
      <c r="E52" s="133"/>
      <c r="F52" s="133"/>
      <c r="G52" s="132"/>
      <c r="H52" s="132"/>
      <c r="I52" s="132"/>
      <c r="J52" s="132"/>
      <c r="K52" s="132"/>
      <c r="L52" s="132"/>
    </row>
    <row r="53" spans="1:12" ht="15.75" customHeight="1">
      <c r="A53" s="129"/>
      <c r="B53" s="130"/>
      <c r="C53" s="131"/>
      <c r="D53" s="132"/>
      <c r="E53" s="133"/>
      <c r="F53" s="133"/>
      <c r="G53" s="132"/>
      <c r="H53" s="132"/>
      <c r="I53" s="132"/>
      <c r="J53" s="132"/>
      <c r="K53" s="132"/>
      <c r="L53" s="132"/>
    </row>
    <row r="54" spans="1:12" ht="15.75" customHeight="1">
      <c r="A54" s="129"/>
      <c r="B54" s="130"/>
      <c r="C54" s="131"/>
      <c r="D54" s="132"/>
      <c r="E54" s="133"/>
      <c r="F54" s="133"/>
      <c r="G54" s="132"/>
      <c r="H54" s="132"/>
      <c r="I54" s="132"/>
      <c r="J54" s="132"/>
      <c r="K54" s="132"/>
      <c r="L54" s="132"/>
    </row>
    <row r="55" spans="1:12" ht="15.75" customHeight="1">
      <c r="A55" s="129"/>
      <c r="B55" s="130"/>
      <c r="C55" s="131"/>
      <c r="D55" s="132"/>
      <c r="E55" s="133"/>
      <c r="F55" s="133"/>
      <c r="G55" s="132"/>
      <c r="H55" s="132"/>
      <c r="I55" s="132"/>
      <c r="J55" s="132"/>
      <c r="K55" s="132"/>
      <c r="L55" s="132"/>
    </row>
    <row r="56" spans="1:12" ht="15.75" customHeight="1">
      <c r="A56" s="129"/>
      <c r="B56" s="130"/>
      <c r="C56" s="131"/>
      <c r="D56" s="132"/>
      <c r="E56" s="133"/>
      <c r="F56" s="133"/>
      <c r="G56" s="132"/>
      <c r="H56" s="132"/>
      <c r="I56" s="132"/>
      <c r="J56" s="132"/>
      <c r="K56" s="132"/>
      <c r="L56" s="132"/>
    </row>
    <row r="57" spans="1:12" ht="15.75" customHeight="1">
      <c r="A57" s="129"/>
      <c r="B57" s="130"/>
      <c r="C57" s="131"/>
      <c r="D57" s="132"/>
      <c r="E57" s="133"/>
      <c r="F57" s="133"/>
      <c r="G57" s="132"/>
      <c r="H57" s="132"/>
      <c r="I57" s="132"/>
      <c r="J57" s="132"/>
      <c r="K57" s="132"/>
      <c r="L57" s="132"/>
    </row>
    <row r="58" spans="1:12" ht="15.75" customHeight="1">
      <c r="A58" s="129"/>
      <c r="B58" s="130"/>
      <c r="C58" s="131"/>
      <c r="D58" s="132"/>
      <c r="E58" s="133"/>
      <c r="F58" s="133"/>
      <c r="G58" s="132"/>
      <c r="H58" s="132"/>
      <c r="I58" s="132"/>
      <c r="J58" s="132"/>
      <c r="K58" s="132"/>
      <c r="L58" s="132"/>
    </row>
    <row r="59" spans="1:12" ht="15.75" customHeight="1">
      <c r="A59" s="129"/>
      <c r="B59" s="130"/>
      <c r="C59" s="131"/>
      <c r="D59" s="132"/>
      <c r="E59" s="133"/>
      <c r="F59" s="133"/>
      <c r="G59" s="132"/>
      <c r="H59" s="132"/>
      <c r="I59" s="132"/>
      <c r="J59" s="132"/>
      <c r="K59" s="132"/>
      <c r="L59" s="132"/>
    </row>
    <row r="60" spans="1:12" ht="15.75" customHeight="1">
      <c r="A60" s="129"/>
      <c r="B60" s="130"/>
      <c r="C60" s="131"/>
      <c r="D60" s="132"/>
      <c r="E60" s="133"/>
      <c r="F60" s="133"/>
      <c r="G60" s="132"/>
      <c r="H60" s="132"/>
      <c r="I60" s="132"/>
      <c r="J60" s="132"/>
      <c r="K60" s="132"/>
      <c r="L60" s="132"/>
    </row>
    <row r="61" spans="1:12" ht="15.75" customHeight="1">
      <c r="A61" s="129"/>
      <c r="B61" s="130"/>
      <c r="C61" s="131"/>
      <c r="D61" s="132"/>
      <c r="E61" s="133"/>
      <c r="F61" s="133"/>
      <c r="G61" s="132"/>
      <c r="H61" s="132"/>
      <c r="I61" s="132"/>
      <c r="J61" s="132"/>
      <c r="K61" s="132"/>
      <c r="L61" s="132"/>
    </row>
    <row r="62" spans="1:12" ht="15.75" customHeight="1">
      <c r="A62" s="129"/>
      <c r="B62" s="130"/>
      <c r="C62" s="131"/>
      <c r="D62" s="132"/>
      <c r="E62" s="133"/>
      <c r="F62" s="133"/>
      <c r="G62" s="132"/>
      <c r="H62" s="132"/>
      <c r="I62" s="132"/>
      <c r="J62" s="132"/>
      <c r="K62" s="132"/>
      <c r="L62" s="132"/>
    </row>
    <row r="63" spans="1:12" ht="15.75" customHeight="1">
      <c r="A63" s="129"/>
      <c r="B63" s="130"/>
      <c r="C63" s="131"/>
      <c r="D63" s="132"/>
      <c r="E63" s="133"/>
      <c r="F63" s="133"/>
      <c r="G63" s="132"/>
      <c r="H63" s="132"/>
      <c r="I63" s="132"/>
      <c r="J63" s="132"/>
      <c r="K63" s="132"/>
      <c r="L63" s="132"/>
    </row>
    <row r="64" spans="1:12" ht="15.75" customHeight="1">
      <c r="A64" s="129"/>
      <c r="B64" s="130"/>
      <c r="C64" s="131"/>
      <c r="D64" s="132"/>
      <c r="E64" s="133"/>
      <c r="F64" s="133"/>
      <c r="G64" s="132"/>
      <c r="H64" s="132"/>
      <c r="I64" s="132"/>
      <c r="J64" s="132"/>
      <c r="K64" s="132"/>
      <c r="L64" s="132"/>
    </row>
    <row r="65" spans="1:12" ht="15.75" customHeight="1">
      <c r="A65" s="129"/>
      <c r="B65" s="130"/>
      <c r="C65" s="131"/>
      <c r="D65" s="132"/>
      <c r="E65" s="133"/>
      <c r="F65" s="133"/>
      <c r="G65" s="132"/>
      <c r="H65" s="132"/>
      <c r="I65" s="132"/>
      <c r="J65" s="132"/>
      <c r="K65" s="132"/>
      <c r="L65" s="132"/>
    </row>
    <row r="66" spans="1:12" ht="15.75" customHeight="1">
      <c r="A66" s="129"/>
      <c r="B66" s="130"/>
      <c r="C66" s="131"/>
      <c r="D66" s="132"/>
      <c r="E66" s="133"/>
      <c r="F66" s="133"/>
      <c r="G66" s="132"/>
      <c r="H66" s="132"/>
      <c r="I66" s="132"/>
      <c r="J66" s="132"/>
      <c r="K66" s="132"/>
      <c r="L66" s="132"/>
    </row>
    <row r="67" spans="1:12" ht="15.75" customHeight="1">
      <c r="A67" s="129"/>
      <c r="B67" s="130"/>
      <c r="C67" s="131"/>
      <c r="D67" s="132"/>
      <c r="E67" s="133"/>
      <c r="F67" s="133"/>
      <c r="G67" s="132"/>
      <c r="H67" s="132"/>
      <c r="I67" s="132"/>
      <c r="J67" s="132"/>
      <c r="K67" s="132"/>
      <c r="L67" s="132"/>
    </row>
    <row r="68" spans="1:12" ht="15.75" customHeight="1">
      <c r="A68" s="129"/>
      <c r="B68" s="130"/>
      <c r="C68" s="131"/>
      <c r="D68" s="132"/>
      <c r="E68" s="133"/>
      <c r="F68" s="133"/>
      <c r="G68" s="132"/>
      <c r="H68" s="132"/>
      <c r="I68" s="132"/>
      <c r="J68" s="132"/>
      <c r="K68" s="132"/>
      <c r="L68" s="132"/>
    </row>
    <row r="69" spans="1:12" ht="15.75" customHeight="1">
      <c r="A69" s="129"/>
      <c r="B69" s="130"/>
      <c r="C69" s="131"/>
      <c r="D69" s="132"/>
      <c r="E69" s="133"/>
      <c r="F69" s="133"/>
      <c r="G69" s="132"/>
      <c r="H69" s="132"/>
      <c r="I69" s="132"/>
      <c r="J69" s="132"/>
      <c r="K69" s="132"/>
      <c r="L69" s="132"/>
    </row>
    <row r="70" spans="1:12" ht="15.75" customHeight="1">
      <c r="A70" s="129"/>
      <c r="B70" s="130"/>
      <c r="C70" s="131"/>
      <c r="D70" s="132"/>
      <c r="E70" s="133"/>
      <c r="F70" s="133"/>
      <c r="G70" s="132"/>
      <c r="H70" s="132"/>
      <c r="I70" s="132"/>
      <c r="J70" s="132"/>
      <c r="K70" s="132"/>
      <c r="L70" s="132"/>
    </row>
    <row r="71" spans="1:12" ht="15.75" customHeight="1">
      <c r="A71" s="129"/>
      <c r="B71" s="130"/>
      <c r="C71" s="131"/>
      <c r="D71" s="132"/>
      <c r="E71" s="133"/>
      <c r="F71" s="133"/>
      <c r="G71" s="132"/>
      <c r="H71" s="132"/>
      <c r="I71" s="132"/>
      <c r="J71" s="132"/>
      <c r="K71" s="132"/>
      <c r="L71" s="132"/>
    </row>
    <row r="72" spans="1:12" ht="15.75" customHeight="1">
      <c r="A72" s="129"/>
      <c r="B72" s="130"/>
      <c r="C72" s="131"/>
      <c r="D72" s="132"/>
      <c r="E72" s="133"/>
      <c r="F72" s="133"/>
      <c r="G72" s="132"/>
      <c r="H72" s="132"/>
      <c r="I72" s="132"/>
      <c r="J72" s="132"/>
      <c r="K72" s="132"/>
      <c r="L72" s="132"/>
    </row>
    <row r="73" spans="1:12" ht="15.75" customHeight="1">
      <c r="A73" s="129"/>
      <c r="B73" s="130"/>
      <c r="C73" s="131"/>
      <c r="D73" s="132"/>
      <c r="E73" s="133"/>
      <c r="F73" s="133"/>
      <c r="G73" s="132"/>
      <c r="H73" s="132"/>
      <c r="I73" s="132"/>
      <c r="J73" s="132"/>
      <c r="K73" s="132"/>
      <c r="L73" s="132"/>
    </row>
    <row r="74" spans="1:12" ht="15.75" customHeight="1">
      <c r="A74" s="129"/>
      <c r="B74" s="130"/>
      <c r="C74" s="131"/>
      <c r="D74" s="132"/>
      <c r="E74" s="133"/>
      <c r="F74" s="133"/>
      <c r="G74" s="132"/>
      <c r="H74" s="132"/>
      <c r="I74" s="132"/>
      <c r="J74" s="132"/>
      <c r="K74" s="132"/>
      <c r="L74" s="132"/>
    </row>
    <row r="75" spans="1:12" ht="15.75" customHeight="1">
      <c r="A75" s="129"/>
      <c r="B75" s="130"/>
      <c r="C75" s="131"/>
      <c r="D75" s="132"/>
      <c r="E75" s="133"/>
      <c r="F75" s="133"/>
      <c r="G75" s="132"/>
      <c r="H75" s="132"/>
      <c r="I75" s="132"/>
      <c r="J75" s="132"/>
      <c r="K75" s="132"/>
      <c r="L75" s="132"/>
    </row>
    <row r="76" spans="1:12" ht="15.75" customHeight="1">
      <c r="A76" s="129"/>
      <c r="B76" s="130"/>
      <c r="C76" s="131"/>
      <c r="D76" s="132"/>
      <c r="E76" s="133"/>
      <c r="F76" s="133"/>
      <c r="G76" s="132"/>
      <c r="H76" s="132"/>
      <c r="I76" s="132"/>
      <c r="J76" s="132"/>
      <c r="K76" s="132"/>
      <c r="L76" s="132"/>
    </row>
    <row r="77" spans="1:12" ht="15.75" customHeight="1">
      <c r="A77" s="129"/>
      <c r="B77" s="130"/>
      <c r="C77" s="131"/>
      <c r="D77" s="132"/>
      <c r="E77" s="133"/>
      <c r="F77" s="133"/>
      <c r="G77" s="132"/>
      <c r="H77" s="132"/>
      <c r="I77" s="132"/>
      <c r="J77" s="132"/>
      <c r="K77" s="132"/>
      <c r="L77" s="132"/>
    </row>
    <row r="78" spans="1:12" ht="15.75" customHeight="1">
      <c r="A78" s="129"/>
      <c r="B78" s="130"/>
      <c r="C78" s="131"/>
      <c r="D78" s="132"/>
      <c r="E78" s="133"/>
      <c r="F78" s="133"/>
      <c r="G78" s="132"/>
      <c r="H78" s="132"/>
      <c r="I78" s="132"/>
      <c r="J78" s="132"/>
      <c r="K78" s="132"/>
      <c r="L78" s="132"/>
    </row>
    <row r="79" spans="1:12" ht="15.75" customHeight="1">
      <c r="A79" s="129"/>
      <c r="B79" s="130"/>
      <c r="C79" s="131"/>
      <c r="D79" s="132"/>
      <c r="E79" s="133"/>
      <c r="F79" s="133"/>
      <c r="G79" s="132"/>
      <c r="H79" s="132"/>
      <c r="I79" s="132"/>
      <c r="J79" s="132"/>
      <c r="K79" s="132"/>
      <c r="L79" s="132"/>
    </row>
    <row r="80" spans="1:12" ht="15.75" customHeight="1">
      <c r="A80" s="129"/>
      <c r="B80" s="130"/>
      <c r="C80" s="131"/>
      <c r="D80" s="132"/>
      <c r="E80" s="133"/>
      <c r="F80" s="133"/>
      <c r="G80" s="132"/>
      <c r="H80" s="132"/>
      <c r="I80" s="132"/>
      <c r="J80" s="132"/>
      <c r="K80" s="132"/>
      <c r="L80" s="132"/>
    </row>
    <row r="81" spans="1:12" ht="15.75" customHeight="1">
      <c r="A81" s="129"/>
      <c r="B81" s="130"/>
      <c r="C81" s="131"/>
      <c r="D81" s="132"/>
      <c r="E81" s="133"/>
      <c r="F81" s="133"/>
      <c r="G81" s="132"/>
      <c r="H81" s="132"/>
      <c r="I81" s="132"/>
      <c r="J81" s="132"/>
      <c r="K81" s="132"/>
      <c r="L81" s="132"/>
    </row>
    <row r="82" spans="1:12" ht="15.75" customHeight="1">
      <c r="A82" s="129"/>
      <c r="B82" s="130"/>
      <c r="C82" s="131"/>
      <c r="D82" s="132"/>
      <c r="E82" s="133"/>
      <c r="F82" s="133"/>
      <c r="G82" s="132"/>
      <c r="H82" s="132"/>
      <c r="I82" s="132"/>
      <c r="J82" s="132"/>
      <c r="K82" s="132"/>
      <c r="L82" s="132"/>
    </row>
    <row r="83" spans="1:12" ht="15.75" customHeight="1">
      <c r="A83" s="129"/>
      <c r="B83" s="130"/>
      <c r="C83" s="131"/>
      <c r="D83" s="132"/>
      <c r="E83" s="133"/>
      <c r="F83" s="133"/>
      <c r="G83" s="132"/>
      <c r="H83" s="132"/>
      <c r="I83" s="132"/>
      <c r="J83" s="132"/>
      <c r="K83" s="132"/>
      <c r="L83" s="132"/>
    </row>
    <row r="84" spans="1:12" ht="15.75" customHeight="1">
      <c r="A84" s="129"/>
      <c r="B84" s="130"/>
      <c r="C84" s="131"/>
      <c r="D84" s="132"/>
      <c r="E84" s="133"/>
      <c r="F84" s="133"/>
      <c r="G84" s="132"/>
      <c r="H84" s="132"/>
      <c r="I84" s="132"/>
      <c r="J84" s="132"/>
      <c r="K84" s="132"/>
      <c r="L84" s="132"/>
    </row>
    <row r="85" spans="1:12" ht="15.75" customHeight="1">
      <c r="A85" s="129"/>
      <c r="B85" s="130"/>
      <c r="C85" s="131"/>
      <c r="D85" s="132"/>
      <c r="E85" s="133"/>
      <c r="F85" s="133"/>
      <c r="G85" s="132"/>
      <c r="H85" s="132"/>
      <c r="I85" s="132"/>
      <c r="J85" s="132"/>
      <c r="K85" s="132"/>
      <c r="L85" s="132"/>
    </row>
    <row r="86" spans="1:12" ht="15.75" customHeight="1">
      <c r="A86" s="129"/>
      <c r="B86" s="130"/>
      <c r="C86" s="131"/>
      <c r="D86" s="132"/>
      <c r="E86" s="133"/>
      <c r="F86" s="133"/>
      <c r="G86" s="132"/>
      <c r="H86" s="132"/>
      <c r="I86" s="132"/>
      <c r="J86" s="132"/>
      <c r="K86" s="132"/>
      <c r="L86" s="132"/>
    </row>
    <row r="87" spans="1:12" ht="15.75" customHeight="1">
      <c r="A87" s="129"/>
      <c r="B87" s="130"/>
      <c r="C87" s="131"/>
      <c r="D87" s="132"/>
      <c r="E87" s="133"/>
      <c r="F87" s="133"/>
      <c r="G87" s="132"/>
      <c r="H87" s="132"/>
      <c r="I87" s="132"/>
      <c r="J87" s="132"/>
      <c r="K87" s="132"/>
      <c r="L87" s="132"/>
    </row>
    <row r="88" spans="1:12" ht="15.75" customHeight="1">
      <c r="A88" s="129"/>
      <c r="B88" s="130"/>
      <c r="C88" s="131"/>
      <c r="D88" s="132"/>
      <c r="E88" s="133"/>
      <c r="F88" s="133"/>
      <c r="G88" s="132"/>
      <c r="H88" s="132"/>
      <c r="I88" s="132"/>
      <c r="J88" s="132"/>
      <c r="K88" s="132"/>
      <c r="L88" s="132"/>
    </row>
    <row r="89" spans="1:12" ht="15.75" customHeight="1">
      <c r="A89" s="129"/>
      <c r="B89" s="130"/>
      <c r="C89" s="131"/>
      <c r="D89" s="132"/>
      <c r="E89" s="133"/>
      <c r="F89" s="133"/>
      <c r="G89" s="132"/>
      <c r="H89" s="132"/>
      <c r="I89" s="132"/>
      <c r="J89" s="132"/>
      <c r="K89" s="132"/>
      <c r="L89" s="132"/>
    </row>
    <row r="90" spans="1:12" ht="15.75" customHeight="1">
      <c r="A90" s="129"/>
      <c r="B90" s="130"/>
      <c r="C90" s="131"/>
      <c r="D90" s="132"/>
      <c r="E90" s="133"/>
      <c r="F90" s="133"/>
      <c r="G90" s="132"/>
      <c r="H90" s="132"/>
      <c r="I90" s="132"/>
      <c r="J90" s="132"/>
      <c r="K90" s="132"/>
      <c r="L90" s="132"/>
    </row>
    <row r="91" spans="1:12" ht="15.75" customHeight="1">
      <c r="A91" s="129"/>
      <c r="B91" s="130"/>
      <c r="C91" s="131"/>
      <c r="D91" s="132"/>
      <c r="E91" s="133"/>
      <c r="F91" s="133"/>
      <c r="G91" s="132"/>
      <c r="H91" s="132"/>
      <c r="I91" s="132"/>
      <c r="J91" s="132"/>
      <c r="K91" s="132"/>
      <c r="L91" s="132"/>
    </row>
    <row r="92" spans="1:12" ht="15.75" customHeight="1">
      <c r="A92" s="129"/>
      <c r="B92" s="130"/>
      <c r="C92" s="131"/>
      <c r="D92" s="132"/>
      <c r="E92" s="133"/>
      <c r="F92" s="133"/>
      <c r="G92" s="132"/>
      <c r="H92" s="132"/>
      <c r="I92" s="132"/>
      <c r="J92" s="132"/>
      <c r="K92" s="132"/>
      <c r="L92" s="132"/>
    </row>
    <row r="93" spans="1:12" ht="15.75" customHeight="1">
      <c r="A93" s="129"/>
      <c r="B93" s="130"/>
      <c r="C93" s="131"/>
      <c r="D93" s="132"/>
      <c r="E93" s="133"/>
      <c r="F93" s="133"/>
      <c r="G93" s="132"/>
      <c r="H93" s="132"/>
      <c r="I93" s="132"/>
      <c r="J93" s="132"/>
      <c r="K93" s="132"/>
      <c r="L93" s="132"/>
    </row>
    <row r="94" spans="1:12" ht="15.75" customHeight="1">
      <c r="A94" s="129"/>
      <c r="B94" s="130"/>
      <c r="C94" s="131"/>
      <c r="D94" s="132"/>
      <c r="E94" s="133"/>
      <c r="F94" s="133"/>
      <c r="G94" s="132"/>
      <c r="H94" s="132"/>
      <c r="I94" s="132"/>
      <c r="J94" s="132"/>
      <c r="K94" s="132"/>
      <c r="L94" s="132"/>
    </row>
    <row r="95" spans="1:12" ht="15.75" customHeight="1">
      <c r="A95" s="129"/>
      <c r="B95" s="130"/>
      <c r="C95" s="131"/>
      <c r="D95" s="132"/>
      <c r="E95" s="133"/>
      <c r="F95" s="133"/>
      <c r="G95" s="132"/>
      <c r="H95" s="132"/>
      <c r="I95" s="132"/>
      <c r="J95" s="132"/>
      <c r="K95" s="132"/>
      <c r="L95" s="132"/>
    </row>
    <row r="96" spans="1:12" ht="15.75" customHeight="1">
      <c r="A96" s="129"/>
      <c r="B96" s="130"/>
      <c r="C96" s="131"/>
      <c r="D96" s="132"/>
      <c r="E96" s="133"/>
      <c r="F96" s="133"/>
      <c r="G96" s="132"/>
      <c r="H96" s="132"/>
      <c r="I96" s="132"/>
      <c r="J96" s="132"/>
      <c r="K96" s="132"/>
      <c r="L96" s="132"/>
    </row>
    <row r="97" spans="1:12" ht="15.75" customHeight="1">
      <c r="A97" s="129"/>
      <c r="B97" s="130"/>
      <c r="C97" s="131"/>
      <c r="D97" s="132"/>
      <c r="E97" s="133"/>
      <c r="F97" s="133"/>
      <c r="G97" s="132"/>
      <c r="H97" s="132"/>
      <c r="I97" s="132"/>
      <c r="J97" s="132"/>
      <c r="K97" s="132"/>
      <c r="L97" s="132"/>
    </row>
    <row r="98" spans="1:12" ht="15.75" customHeight="1">
      <c r="A98" s="129"/>
      <c r="B98" s="130"/>
      <c r="C98" s="131"/>
      <c r="D98" s="132"/>
      <c r="E98" s="133"/>
      <c r="F98" s="133"/>
      <c r="G98" s="132"/>
      <c r="H98" s="132"/>
      <c r="I98" s="132"/>
      <c r="J98" s="132"/>
      <c r="K98" s="132"/>
      <c r="L98" s="132"/>
    </row>
    <row r="99" spans="1:12" ht="15.75" customHeight="1">
      <c r="A99" s="129"/>
      <c r="B99" s="130"/>
      <c r="C99" s="131"/>
      <c r="D99" s="132"/>
      <c r="E99" s="133"/>
      <c r="F99" s="133"/>
      <c r="G99" s="132"/>
      <c r="H99" s="132"/>
      <c r="I99" s="132"/>
      <c r="J99" s="132"/>
      <c r="K99" s="132"/>
      <c r="L99" s="132"/>
    </row>
    <row r="100" spans="1:12" ht="15.75" customHeight="1">
      <c r="A100" s="129"/>
      <c r="B100" s="130"/>
      <c r="C100" s="131"/>
      <c r="D100" s="132"/>
      <c r="E100" s="133"/>
      <c r="F100" s="133"/>
      <c r="G100" s="132"/>
      <c r="H100" s="132"/>
      <c r="I100" s="132"/>
      <c r="J100" s="132"/>
      <c r="K100" s="132"/>
      <c r="L100" s="132"/>
    </row>
    <row r="101" spans="1:12" ht="15.75" customHeight="1">
      <c r="A101" s="129"/>
      <c r="B101" s="130"/>
      <c r="C101" s="131"/>
      <c r="D101" s="132"/>
      <c r="E101" s="133"/>
      <c r="F101" s="133"/>
      <c r="G101" s="132"/>
      <c r="H101" s="132"/>
      <c r="I101" s="132"/>
      <c r="J101" s="132"/>
      <c r="K101" s="132"/>
      <c r="L101" s="132"/>
    </row>
    <row r="102" spans="1:12" ht="15.75" customHeight="1">
      <c r="A102" s="129"/>
      <c r="B102" s="130"/>
      <c r="C102" s="131"/>
      <c r="D102" s="132"/>
      <c r="E102" s="133"/>
      <c r="F102" s="133"/>
      <c r="G102" s="132"/>
      <c r="H102" s="132"/>
      <c r="I102" s="132"/>
      <c r="J102" s="132"/>
      <c r="K102" s="132"/>
      <c r="L102" s="132"/>
    </row>
    <row r="103" spans="1:12" ht="15.75" customHeight="1">
      <c r="A103" s="129"/>
      <c r="B103" s="130"/>
      <c r="C103" s="131"/>
      <c r="D103" s="132"/>
      <c r="E103" s="133"/>
      <c r="F103" s="133"/>
      <c r="G103" s="132"/>
      <c r="H103" s="132"/>
      <c r="I103" s="132"/>
      <c r="J103" s="132"/>
      <c r="K103" s="132"/>
      <c r="L103" s="132"/>
    </row>
    <row r="104" spans="1:12" ht="15.75" customHeight="1">
      <c r="A104" s="129"/>
      <c r="B104" s="130"/>
      <c r="C104" s="131"/>
      <c r="D104" s="132"/>
      <c r="E104" s="133"/>
      <c r="F104" s="133"/>
      <c r="G104" s="132"/>
      <c r="H104" s="132"/>
      <c r="I104" s="132"/>
      <c r="J104" s="132"/>
      <c r="K104" s="132"/>
      <c r="L104" s="132"/>
    </row>
    <row r="105" spans="1:12" ht="15.75" customHeight="1">
      <c r="A105" s="129"/>
      <c r="B105" s="130"/>
      <c r="C105" s="131"/>
      <c r="D105" s="132"/>
      <c r="E105" s="133"/>
      <c r="F105" s="133"/>
      <c r="G105" s="132"/>
      <c r="H105" s="132"/>
      <c r="I105" s="132"/>
      <c r="J105" s="132"/>
      <c r="K105" s="132"/>
      <c r="L105" s="132"/>
    </row>
    <row r="106" spans="1:12" ht="15.75" customHeight="1">
      <c r="A106" s="129"/>
      <c r="B106" s="130"/>
      <c r="C106" s="131"/>
      <c r="D106" s="132"/>
      <c r="E106" s="133"/>
      <c r="F106" s="133"/>
      <c r="G106" s="132"/>
      <c r="H106" s="132"/>
      <c r="I106" s="132"/>
      <c r="J106" s="132"/>
      <c r="K106" s="132"/>
      <c r="L106" s="132"/>
    </row>
    <row r="107" spans="1:12" ht="15.75" customHeight="1">
      <c r="A107" s="129"/>
      <c r="B107" s="130"/>
      <c r="C107" s="131"/>
      <c r="D107" s="132"/>
      <c r="E107" s="133"/>
      <c r="F107" s="133"/>
      <c r="G107" s="132"/>
      <c r="H107" s="132"/>
      <c r="I107" s="132"/>
      <c r="J107" s="132"/>
      <c r="K107" s="132"/>
      <c r="L107" s="132"/>
    </row>
    <row r="108" spans="1:12" ht="15.75" customHeight="1">
      <c r="A108" s="129"/>
      <c r="B108" s="130"/>
      <c r="C108" s="131"/>
      <c r="D108" s="132"/>
      <c r="E108" s="133"/>
      <c r="F108" s="133"/>
      <c r="G108" s="132"/>
      <c r="H108" s="132"/>
      <c r="I108" s="132"/>
      <c r="J108" s="132"/>
      <c r="K108" s="132"/>
      <c r="L108" s="132"/>
    </row>
    <row r="109" spans="1:12" ht="15.75" customHeight="1">
      <c r="A109" s="129"/>
      <c r="B109" s="130"/>
      <c r="C109" s="131"/>
      <c r="D109" s="132"/>
      <c r="E109" s="133"/>
      <c r="F109" s="133"/>
      <c r="G109" s="132"/>
      <c r="H109" s="132"/>
      <c r="I109" s="132"/>
      <c r="J109" s="132"/>
      <c r="K109" s="132"/>
      <c r="L109" s="132"/>
    </row>
    <row r="110" spans="1:12" ht="15.75" customHeight="1">
      <c r="A110" s="129"/>
      <c r="B110" s="130"/>
      <c r="C110" s="131"/>
      <c r="D110" s="132"/>
      <c r="E110" s="133"/>
      <c r="F110" s="133"/>
      <c r="G110" s="132"/>
      <c r="H110" s="132"/>
      <c r="I110" s="132"/>
      <c r="J110" s="132"/>
      <c r="K110" s="132"/>
      <c r="L110" s="132"/>
    </row>
    <row r="111" spans="1:12" ht="15.75" customHeight="1">
      <c r="A111" s="129"/>
      <c r="B111" s="130"/>
      <c r="C111" s="131"/>
      <c r="D111" s="132"/>
      <c r="E111" s="133"/>
      <c r="F111" s="133"/>
      <c r="G111" s="132"/>
      <c r="H111" s="132"/>
      <c r="I111" s="132"/>
      <c r="J111" s="132"/>
      <c r="K111" s="132"/>
      <c r="L111" s="132"/>
    </row>
    <row r="112" spans="1:12" ht="15.75" customHeight="1">
      <c r="A112" s="129"/>
      <c r="B112" s="130"/>
      <c r="C112" s="131"/>
      <c r="D112" s="132"/>
      <c r="E112" s="133"/>
      <c r="F112" s="133"/>
      <c r="G112" s="132"/>
      <c r="H112" s="132"/>
      <c r="I112" s="132"/>
      <c r="J112" s="132"/>
      <c r="K112" s="132"/>
      <c r="L112" s="132"/>
    </row>
    <row r="113" spans="1:12" ht="15.75" customHeight="1">
      <c r="A113" s="129"/>
      <c r="B113" s="130"/>
      <c r="C113" s="131"/>
      <c r="D113" s="132"/>
      <c r="E113" s="133"/>
      <c r="F113" s="133"/>
      <c r="G113" s="132"/>
      <c r="H113" s="132"/>
      <c r="I113" s="132"/>
      <c r="J113" s="132"/>
      <c r="K113" s="132"/>
      <c r="L113" s="132"/>
    </row>
    <row r="114" spans="1:12" ht="15.75" customHeight="1">
      <c r="A114" s="129"/>
      <c r="B114" s="130"/>
      <c r="C114" s="131"/>
      <c r="D114" s="132"/>
      <c r="E114" s="133"/>
      <c r="F114" s="133"/>
      <c r="G114" s="132"/>
      <c r="H114" s="132"/>
      <c r="I114" s="132"/>
      <c r="J114" s="132"/>
      <c r="K114" s="132"/>
      <c r="L114" s="132"/>
    </row>
    <row r="115" spans="1:12" ht="15.75" customHeight="1">
      <c r="A115" s="129"/>
      <c r="B115" s="130"/>
      <c r="C115" s="131"/>
      <c r="D115" s="132"/>
      <c r="E115" s="133"/>
      <c r="F115" s="133"/>
      <c r="G115" s="132"/>
      <c r="H115" s="132"/>
      <c r="I115" s="132"/>
      <c r="J115" s="132"/>
      <c r="K115" s="132"/>
      <c r="L115" s="132"/>
    </row>
    <row r="116" spans="1:12" ht="15.75" customHeight="1">
      <c r="A116" s="129"/>
      <c r="B116" s="130"/>
      <c r="C116" s="131"/>
      <c r="D116" s="132"/>
      <c r="E116" s="133"/>
      <c r="F116" s="133"/>
      <c r="G116" s="132"/>
      <c r="H116" s="132"/>
      <c r="I116" s="132"/>
      <c r="J116" s="132"/>
      <c r="K116" s="132"/>
      <c r="L116" s="132"/>
    </row>
    <row r="117" spans="1:12" ht="15.75" customHeight="1">
      <c r="A117" s="129"/>
      <c r="B117" s="130"/>
      <c r="C117" s="131"/>
      <c r="D117" s="132"/>
      <c r="E117" s="133"/>
      <c r="F117" s="133"/>
      <c r="G117" s="132"/>
      <c r="H117" s="132"/>
      <c r="I117" s="132"/>
      <c r="J117" s="132"/>
      <c r="K117" s="132"/>
      <c r="L117" s="132"/>
    </row>
    <row r="118" spans="1:12" ht="15.75" customHeight="1">
      <c r="A118" s="129"/>
      <c r="B118" s="130"/>
      <c r="C118" s="131"/>
      <c r="D118" s="132"/>
      <c r="E118" s="133"/>
      <c r="F118" s="133"/>
      <c r="G118" s="132"/>
      <c r="H118" s="132"/>
      <c r="I118" s="132"/>
      <c r="J118" s="132"/>
      <c r="K118" s="132"/>
      <c r="L118" s="132"/>
    </row>
    <row r="119" spans="1:12" ht="15.75" customHeight="1">
      <c r="A119" s="129"/>
      <c r="B119" s="130"/>
      <c r="C119" s="131"/>
      <c r="D119" s="132"/>
      <c r="E119" s="133"/>
      <c r="F119" s="133"/>
      <c r="G119" s="132"/>
      <c r="H119" s="132"/>
      <c r="I119" s="132"/>
      <c r="J119" s="132"/>
      <c r="K119" s="132"/>
      <c r="L119" s="132"/>
    </row>
    <row r="120" spans="1:12" ht="15.75" customHeight="1">
      <c r="A120" s="129"/>
      <c r="B120" s="130"/>
      <c r="C120" s="131"/>
      <c r="D120" s="132"/>
      <c r="E120" s="133"/>
      <c r="F120" s="133"/>
      <c r="G120" s="132"/>
      <c r="H120" s="132"/>
      <c r="I120" s="132"/>
      <c r="J120" s="132"/>
      <c r="K120" s="132"/>
      <c r="L120" s="132"/>
    </row>
    <row r="121" spans="1:12" ht="15.75" customHeight="1">
      <c r="A121" s="129"/>
      <c r="B121" s="130"/>
      <c r="C121" s="131"/>
      <c r="D121" s="132"/>
      <c r="E121" s="133"/>
      <c r="F121" s="133"/>
      <c r="G121" s="132"/>
      <c r="H121" s="132"/>
      <c r="I121" s="132"/>
      <c r="J121" s="132"/>
      <c r="K121" s="132"/>
      <c r="L121" s="132"/>
    </row>
    <row r="122" spans="1:12" ht="15.75" customHeight="1">
      <c r="A122" s="129"/>
      <c r="B122" s="130"/>
      <c r="C122" s="131"/>
      <c r="D122" s="132"/>
      <c r="E122" s="133"/>
      <c r="F122" s="133"/>
      <c r="G122" s="132"/>
      <c r="H122" s="132"/>
      <c r="I122" s="132"/>
      <c r="J122" s="132"/>
      <c r="K122" s="132"/>
      <c r="L122" s="132"/>
    </row>
    <row r="123" spans="1:12" ht="15.75" customHeight="1">
      <c r="A123" s="129"/>
      <c r="B123" s="130"/>
      <c r="C123" s="131"/>
      <c r="D123" s="132"/>
      <c r="E123" s="133"/>
      <c r="F123" s="133"/>
      <c r="G123" s="132"/>
      <c r="H123" s="132"/>
      <c r="I123" s="132"/>
      <c r="J123" s="132"/>
      <c r="K123" s="132"/>
      <c r="L123" s="132"/>
    </row>
    <row r="124" spans="1:12" ht="15.75" customHeight="1">
      <c r="A124" s="129"/>
      <c r="B124" s="130"/>
      <c r="C124" s="131"/>
      <c r="D124" s="132"/>
      <c r="E124" s="133"/>
      <c r="F124" s="133"/>
      <c r="G124" s="132"/>
      <c r="H124" s="132"/>
      <c r="I124" s="132"/>
      <c r="J124" s="132"/>
      <c r="K124" s="132"/>
      <c r="L124" s="132"/>
    </row>
    <row r="125" spans="1:12" ht="15.75" customHeight="1">
      <c r="A125" s="129"/>
      <c r="B125" s="130"/>
      <c r="C125" s="131"/>
      <c r="D125" s="132"/>
      <c r="E125" s="133"/>
      <c r="F125" s="133"/>
      <c r="G125" s="132"/>
      <c r="H125" s="132"/>
      <c r="I125" s="132"/>
      <c r="J125" s="132"/>
      <c r="K125" s="132"/>
      <c r="L125" s="132"/>
    </row>
    <row r="126" spans="1:12" ht="15.75" customHeight="1">
      <c r="A126" s="129"/>
      <c r="B126" s="130"/>
      <c r="C126" s="131"/>
      <c r="D126" s="132"/>
      <c r="E126" s="133"/>
      <c r="F126" s="133"/>
      <c r="G126" s="132"/>
      <c r="H126" s="132"/>
      <c r="I126" s="132"/>
      <c r="J126" s="132"/>
      <c r="K126" s="132"/>
      <c r="L126" s="132"/>
    </row>
    <row r="127" spans="1:12" ht="15.75" customHeight="1">
      <c r="A127" s="129"/>
      <c r="B127" s="130"/>
      <c r="C127" s="131"/>
      <c r="D127" s="132"/>
      <c r="E127" s="133"/>
      <c r="F127" s="133"/>
      <c r="G127" s="132"/>
      <c r="H127" s="132"/>
      <c r="I127" s="132"/>
      <c r="J127" s="132"/>
      <c r="K127" s="132"/>
      <c r="L127" s="132"/>
    </row>
    <row r="128" spans="1:12" ht="15.75" customHeight="1">
      <c r="A128" s="129"/>
      <c r="B128" s="130"/>
      <c r="C128" s="131"/>
      <c r="D128" s="132"/>
      <c r="E128" s="133"/>
      <c r="F128" s="133"/>
      <c r="G128" s="132"/>
      <c r="H128" s="132"/>
      <c r="I128" s="132"/>
      <c r="J128" s="132"/>
      <c r="K128" s="132"/>
      <c r="L128" s="132"/>
    </row>
    <row r="129" spans="1:12" ht="15.75" customHeight="1">
      <c r="A129" s="129"/>
      <c r="B129" s="130"/>
      <c r="C129" s="131"/>
      <c r="D129" s="132"/>
      <c r="E129" s="133"/>
      <c r="F129" s="133"/>
      <c r="G129" s="132"/>
      <c r="H129" s="132"/>
      <c r="I129" s="132"/>
      <c r="J129" s="132"/>
      <c r="K129" s="132"/>
      <c r="L129" s="132"/>
    </row>
    <row r="130" spans="1:12" ht="15.75" customHeight="1">
      <c r="A130" s="129"/>
      <c r="B130" s="130"/>
      <c r="C130" s="131"/>
      <c r="D130" s="132"/>
      <c r="E130" s="133"/>
      <c r="F130" s="133"/>
      <c r="G130" s="132"/>
      <c r="H130" s="132"/>
      <c r="I130" s="132"/>
      <c r="J130" s="132"/>
      <c r="K130" s="132"/>
      <c r="L130" s="132"/>
    </row>
    <row r="131" spans="1:12" ht="15.75" customHeight="1">
      <c r="A131" s="129"/>
      <c r="B131" s="130"/>
      <c r="C131" s="131"/>
      <c r="D131" s="132"/>
      <c r="E131" s="133"/>
      <c r="F131" s="133"/>
      <c r="G131" s="132"/>
      <c r="H131" s="132"/>
      <c r="I131" s="132"/>
      <c r="J131" s="132"/>
      <c r="K131" s="132"/>
      <c r="L131" s="132"/>
    </row>
    <row r="132" spans="1:12" ht="15.75" customHeight="1">
      <c r="A132" s="129"/>
      <c r="B132" s="130"/>
      <c r="C132" s="131"/>
      <c r="D132" s="132"/>
      <c r="E132" s="133"/>
      <c r="F132" s="133"/>
      <c r="G132" s="132"/>
      <c r="H132" s="132"/>
      <c r="I132" s="132"/>
      <c r="J132" s="132"/>
      <c r="K132" s="132"/>
      <c r="L132" s="132"/>
    </row>
    <row r="133" spans="1:12" ht="15.75" customHeight="1">
      <c r="A133" s="129"/>
      <c r="B133" s="130"/>
      <c r="C133" s="131"/>
      <c r="D133" s="132"/>
      <c r="E133" s="133"/>
      <c r="F133" s="133"/>
      <c r="G133" s="132"/>
      <c r="H133" s="132"/>
      <c r="I133" s="132"/>
      <c r="J133" s="132"/>
      <c r="K133" s="132"/>
      <c r="L133" s="132"/>
    </row>
    <row r="134" spans="1:12" ht="15.75" customHeight="1">
      <c r="A134" s="129"/>
      <c r="B134" s="130"/>
      <c r="C134" s="131"/>
      <c r="D134" s="132"/>
      <c r="E134" s="133"/>
      <c r="F134" s="133"/>
      <c r="G134" s="132"/>
      <c r="H134" s="132"/>
      <c r="I134" s="132"/>
      <c r="J134" s="132"/>
      <c r="K134" s="132"/>
      <c r="L134" s="132"/>
    </row>
    <row r="135" spans="1:12" ht="15.75" customHeight="1">
      <c r="A135" s="129"/>
      <c r="B135" s="130"/>
      <c r="C135" s="131"/>
      <c r="D135" s="132"/>
      <c r="E135" s="133"/>
      <c r="F135" s="133"/>
      <c r="G135" s="132"/>
      <c r="H135" s="132"/>
      <c r="I135" s="132"/>
      <c r="J135" s="132"/>
      <c r="K135" s="132"/>
      <c r="L135" s="132"/>
    </row>
    <row r="136" spans="1:12" ht="15.75" customHeight="1">
      <c r="A136" s="129"/>
      <c r="B136" s="130"/>
      <c r="C136" s="131"/>
      <c r="D136" s="132"/>
      <c r="E136" s="133"/>
      <c r="F136" s="133"/>
      <c r="G136" s="132"/>
      <c r="H136" s="132"/>
      <c r="I136" s="132"/>
      <c r="J136" s="132"/>
      <c r="K136" s="132"/>
      <c r="L136" s="132"/>
    </row>
    <row r="137" spans="1:12" ht="15.75" customHeight="1">
      <c r="A137" s="129"/>
      <c r="B137" s="130"/>
      <c r="C137" s="131"/>
      <c r="D137" s="132"/>
      <c r="E137" s="133"/>
      <c r="F137" s="133"/>
      <c r="G137" s="132"/>
      <c r="H137" s="132"/>
      <c r="I137" s="132"/>
      <c r="J137" s="132"/>
      <c r="K137" s="132"/>
      <c r="L137" s="132"/>
    </row>
    <row r="138" spans="1:12" ht="15.75" customHeight="1">
      <c r="A138" s="129"/>
      <c r="B138" s="130"/>
      <c r="C138" s="131"/>
      <c r="D138" s="132"/>
      <c r="E138" s="133"/>
      <c r="F138" s="133"/>
      <c r="G138" s="132"/>
      <c r="H138" s="132"/>
      <c r="I138" s="132"/>
      <c r="J138" s="132"/>
      <c r="K138" s="132"/>
      <c r="L138" s="132"/>
    </row>
    <row r="139" spans="1:12" ht="15.75" customHeight="1">
      <c r="A139" s="129"/>
      <c r="B139" s="130"/>
      <c r="C139" s="131"/>
      <c r="D139" s="132"/>
      <c r="E139" s="133"/>
      <c r="F139" s="133"/>
      <c r="G139" s="132"/>
      <c r="H139" s="132"/>
      <c r="I139" s="132"/>
      <c r="J139" s="132"/>
      <c r="K139" s="132"/>
      <c r="L139" s="132"/>
    </row>
    <row r="140" spans="1:12" ht="15.75" customHeight="1">
      <c r="A140" s="129"/>
      <c r="B140" s="130"/>
      <c r="C140" s="131"/>
      <c r="D140" s="132"/>
      <c r="E140" s="133"/>
      <c r="F140" s="133"/>
      <c r="G140" s="132"/>
      <c r="H140" s="132"/>
      <c r="I140" s="132"/>
      <c r="J140" s="132"/>
      <c r="K140" s="132"/>
      <c r="L140" s="132"/>
    </row>
    <row r="141" spans="1:12" ht="15.75" customHeight="1">
      <c r="A141" s="129"/>
      <c r="B141" s="130"/>
      <c r="C141" s="131"/>
      <c r="D141" s="132"/>
      <c r="E141" s="133"/>
      <c r="F141" s="133"/>
      <c r="G141" s="132"/>
      <c r="H141" s="132"/>
      <c r="I141" s="132"/>
      <c r="J141" s="132"/>
      <c r="K141" s="132"/>
      <c r="L141" s="132"/>
    </row>
    <row r="142" spans="1:12" ht="15.75" customHeight="1">
      <c r="A142" s="129"/>
      <c r="B142" s="130"/>
      <c r="C142" s="131"/>
      <c r="D142" s="132"/>
      <c r="E142" s="133"/>
      <c r="F142" s="133"/>
      <c r="G142" s="132"/>
      <c r="H142" s="132"/>
      <c r="I142" s="132"/>
      <c r="J142" s="132"/>
      <c r="K142" s="132"/>
      <c r="L142" s="132"/>
    </row>
    <row r="143" spans="1:12" ht="15.75" customHeight="1">
      <c r="A143" s="129"/>
      <c r="B143" s="130"/>
      <c r="C143" s="131"/>
      <c r="D143" s="132"/>
      <c r="E143" s="133"/>
      <c r="F143" s="133"/>
      <c r="G143" s="132"/>
      <c r="H143" s="132"/>
      <c r="I143" s="132"/>
      <c r="J143" s="132"/>
      <c r="K143" s="132"/>
      <c r="L143" s="132"/>
    </row>
    <row r="144" spans="1:12" ht="15.75" customHeight="1">
      <c r="A144" s="129"/>
      <c r="B144" s="130"/>
      <c r="C144" s="131"/>
      <c r="D144" s="132"/>
      <c r="E144" s="133"/>
      <c r="F144" s="133"/>
      <c r="G144" s="132"/>
      <c r="H144" s="132"/>
      <c r="I144" s="132"/>
      <c r="J144" s="132"/>
      <c r="K144" s="132"/>
      <c r="L144" s="132"/>
    </row>
    <row r="145" spans="1:12" ht="15.75" customHeight="1">
      <c r="A145" s="129"/>
      <c r="B145" s="130"/>
      <c r="C145" s="131"/>
      <c r="D145" s="132"/>
      <c r="E145" s="133"/>
      <c r="F145" s="133"/>
      <c r="G145" s="132"/>
      <c r="H145" s="132"/>
      <c r="I145" s="132"/>
      <c r="J145" s="132"/>
      <c r="K145" s="132"/>
      <c r="L145" s="132"/>
    </row>
    <row r="146" spans="1:12" ht="15.75" customHeight="1">
      <c r="A146" s="129"/>
      <c r="B146" s="130"/>
      <c r="C146" s="131"/>
      <c r="D146" s="132"/>
      <c r="E146" s="133"/>
      <c r="F146" s="133"/>
      <c r="G146" s="132"/>
      <c r="H146" s="132"/>
      <c r="I146" s="132"/>
      <c r="J146" s="132"/>
      <c r="K146" s="132"/>
      <c r="L146" s="132"/>
    </row>
    <row r="147" spans="1:12" ht="15.75" customHeight="1">
      <c r="A147" s="129"/>
      <c r="B147" s="130"/>
      <c r="C147" s="131"/>
      <c r="D147" s="132"/>
      <c r="E147" s="133"/>
      <c r="F147" s="133"/>
      <c r="G147" s="132"/>
      <c r="H147" s="132"/>
      <c r="I147" s="132"/>
      <c r="J147" s="132"/>
      <c r="K147" s="132"/>
      <c r="L147" s="132"/>
    </row>
    <row r="148" spans="1:12" ht="15.75" customHeight="1">
      <c r="A148" s="129"/>
      <c r="B148" s="130"/>
      <c r="C148" s="131"/>
      <c r="D148" s="132"/>
      <c r="E148" s="133"/>
      <c r="F148" s="133"/>
      <c r="G148" s="132"/>
      <c r="H148" s="132"/>
      <c r="I148" s="132"/>
      <c r="J148" s="132"/>
      <c r="K148" s="132"/>
      <c r="L148" s="132"/>
    </row>
    <row r="149" spans="1:12" ht="15.75" customHeight="1">
      <c r="A149" s="129"/>
      <c r="B149" s="130"/>
      <c r="C149" s="131"/>
      <c r="D149" s="132"/>
      <c r="E149" s="133"/>
      <c r="F149" s="133"/>
      <c r="G149" s="132"/>
      <c r="H149" s="132"/>
      <c r="I149" s="132"/>
      <c r="J149" s="132"/>
      <c r="K149" s="132"/>
      <c r="L149" s="132"/>
    </row>
    <row r="150" spans="1:12" ht="15.75" customHeight="1">
      <c r="A150" s="129"/>
      <c r="B150" s="130"/>
      <c r="C150" s="131"/>
      <c r="D150" s="132"/>
      <c r="E150" s="133"/>
      <c r="F150" s="133"/>
      <c r="G150" s="132"/>
      <c r="H150" s="132"/>
      <c r="I150" s="132"/>
      <c r="J150" s="132"/>
      <c r="K150" s="132"/>
      <c r="L150" s="132"/>
    </row>
    <row r="151" spans="1:12" ht="15.75" customHeight="1">
      <c r="A151" s="129"/>
      <c r="B151" s="130"/>
      <c r="C151" s="131"/>
      <c r="D151" s="132"/>
      <c r="E151" s="133"/>
      <c r="F151" s="133"/>
      <c r="G151" s="132"/>
      <c r="H151" s="132"/>
      <c r="I151" s="132"/>
      <c r="J151" s="132"/>
      <c r="K151" s="132"/>
      <c r="L151" s="132"/>
    </row>
    <row r="152" spans="1:12" ht="15.75" customHeight="1">
      <c r="A152" s="129"/>
      <c r="B152" s="130"/>
      <c r="C152" s="131"/>
      <c r="D152" s="132"/>
      <c r="E152" s="133"/>
      <c r="F152" s="133"/>
      <c r="G152" s="132"/>
      <c r="H152" s="132"/>
      <c r="I152" s="132"/>
      <c r="J152" s="132"/>
      <c r="K152" s="132"/>
      <c r="L152" s="132"/>
    </row>
    <row r="153" spans="1:12" ht="15.75" customHeight="1">
      <c r="A153" s="129"/>
      <c r="B153" s="130"/>
      <c r="C153" s="131"/>
      <c r="D153" s="132"/>
      <c r="E153" s="133"/>
      <c r="F153" s="133"/>
      <c r="G153" s="132"/>
      <c r="H153" s="132"/>
      <c r="I153" s="132"/>
      <c r="J153" s="132"/>
      <c r="K153" s="132"/>
      <c r="L153" s="132"/>
    </row>
    <row r="154" spans="1:12" ht="15.75" customHeight="1">
      <c r="A154" s="129"/>
      <c r="B154" s="130"/>
      <c r="C154" s="131"/>
      <c r="D154" s="132"/>
      <c r="E154" s="133"/>
      <c r="F154" s="133"/>
      <c r="G154" s="132"/>
      <c r="H154" s="132"/>
      <c r="I154" s="132"/>
      <c r="J154" s="132"/>
      <c r="K154" s="132"/>
      <c r="L154" s="132"/>
    </row>
    <row r="155" spans="1:12" ht="15.75" customHeight="1">
      <c r="A155" s="129"/>
      <c r="B155" s="130"/>
      <c r="C155" s="131"/>
      <c r="D155" s="132"/>
      <c r="E155" s="133"/>
      <c r="F155" s="133"/>
      <c r="G155" s="132"/>
      <c r="H155" s="132"/>
      <c r="I155" s="132"/>
      <c r="J155" s="132"/>
      <c r="K155" s="132"/>
      <c r="L155" s="132"/>
    </row>
    <row r="156" spans="1:12" ht="15.75" customHeight="1">
      <c r="A156" s="129"/>
      <c r="B156" s="130"/>
      <c r="C156" s="131"/>
      <c r="D156" s="132"/>
      <c r="E156" s="133"/>
      <c r="F156" s="133"/>
      <c r="G156" s="132"/>
      <c r="H156" s="132"/>
      <c r="I156" s="132"/>
      <c r="J156" s="132"/>
      <c r="K156" s="132"/>
      <c r="L156" s="132"/>
    </row>
    <row r="157" spans="1:12" ht="15.75" customHeight="1">
      <c r="A157" s="129"/>
      <c r="B157" s="130"/>
      <c r="C157" s="131"/>
      <c r="D157" s="132"/>
      <c r="E157" s="133"/>
      <c r="F157" s="133"/>
      <c r="G157" s="132"/>
      <c r="H157" s="132"/>
      <c r="I157" s="132"/>
      <c r="J157" s="132"/>
      <c r="K157" s="132"/>
      <c r="L157" s="132"/>
    </row>
    <row r="158" spans="1:12" ht="15.75" customHeight="1">
      <c r="A158" s="129"/>
      <c r="B158" s="130"/>
      <c r="C158" s="131"/>
      <c r="D158" s="132"/>
      <c r="E158" s="133"/>
      <c r="F158" s="133"/>
      <c r="G158" s="132"/>
      <c r="H158" s="132"/>
      <c r="I158" s="132"/>
      <c r="J158" s="132"/>
      <c r="K158" s="132"/>
      <c r="L158" s="132"/>
    </row>
    <row r="159" spans="1:12" ht="15.75" customHeight="1">
      <c r="A159" s="129"/>
      <c r="B159" s="130"/>
      <c r="C159" s="131"/>
      <c r="D159" s="132"/>
      <c r="E159" s="133"/>
      <c r="F159" s="133"/>
      <c r="G159" s="132"/>
      <c r="H159" s="132"/>
      <c r="I159" s="132"/>
      <c r="J159" s="132"/>
      <c r="K159" s="132"/>
      <c r="L159" s="132"/>
    </row>
    <row r="160" spans="1:12" ht="15.75" customHeight="1">
      <c r="A160" s="129"/>
      <c r="B160" s="130"/>
      <c r="C160" s="131"/>
      <c r="D160" s="132"/>
      <c r="E160" s="133"/>
      <c r="F160" s="133"/>
      <c r="G160" s="132"/>
      <c r="H160" s="132"/>
      <c r="I160" s="132"/>
      <c r="J160" s="132"/>
      <c r="K160" s="132"/>
      <c r="L160" s="132"/>
    </row>
    <row r="161" spans="1:12" ht="15.75" customHeight="1">
      <c r="A161" s="129"/>
      <c r="B161" s="130"/>
      <c r="C161" s="131"/>
      <c r="D161" s="132"/>
      <c r="E161" s="133"/>
      <c r="F161" s="133"/>
      <c r="G161" s="132"/>
      <c r="H161" s="132"/>
      <c r="I161" s="132"/>
      <c r="J161" s="132"/>
      <c r="K161" s="132"/>
      <c r="L161" s="132"/>
    </row>
    <row r="162" spans="1:12" ht="15.75" customHeight="1">
      <c r="A162" s="129"/>
      <c r="B162" s="130"/>
      <c r="C162" s="131"/>
      <c r="D162" s="132"/>
      <c r="E162" s="133"/>
      <c r="F162" s="133"/>
      <c r="G162" s="132"/>
      <c r="H162" s="132"/>
      <c r="I162" s="132"/>
      <c r="J162" s="132"/>
      <c r="K162" s="132"/>
      <c r="L162" s="132"/>
    </row>
    <row r="163" spans="1:12" ht="15.75" customHeight="1">
      <c r="A163" s="129"/>
      <c r="B163" s="130"/>
      <c r="C163" s="131"/>
      <c r="D163" s="132"/>
      <c r="E163" s="133"/>
      <c r="F163" s="133"/>
      <c r="G163" s="132"/>
      <c r="H163" s="132"/>
      <c r="I163" s="132"/>
      <c r="J163" s="132"/>
      <c r="K163" s="132"/>
      <c r="L163" s="132"/>
    </row>
    <row r="164" spans="1:12" ht="15.75" customHeight="1">
      <c r="A164" s="129"/>
      <c r="B164" s="130"/>
      <c r="C164" s="131"/>
      <c r="D164" s="132"/>
      <c r="E164" s="133"/>
      <c r="F164" s="133"/>
      <c r="G164" s="132"/>
      <c r="H164" s="132"/>
      <c r="I164" s="132"/>
      <c r="J164" s="132"/>
      <c r="K164" s="132"/>
      <c r="L164" s="132"/>
    </row>
    <row r="165" spans="1:12" ht="15.75" customHeight="1">
      <c r="A165" s="129"/>
      <c r="B165" s="130"/>
      <c r="C165" s="131"/>
      <c r="D165" s="132"/>
      <c r="E165" s="133"/>
      <c r="F165" s="133"/>
      <c r="G165" s="132"/>
      <c r="H165" s="132"/>
      <c r="I165" s="132"/>
      <c r="J165" s="132"/>
      <c r="K165" s="132"/>
      <c r="L165" s="132"/>
    </row>
    <row r="166" spans="1:12" ht="15.75" customHeight="1">
      <c r="A166" s="129"/>
      <c r="B166" s="130"/>
      <c r="C166" s="131"/>
      <c r="D166" s="132"/>
      <c r="E166" s="133"/>
      <c r="F166" s="133"/>
      <c r="G166" s="132"/>
      <c r="H166" s="132"/>
      <c r="I166" s="132"/>
      <c r="J166" s="132"/>
      <c r="K166" s="132"/>
      <c r="L166" s="132"/>
    </row>
    <row r="167" spans="1:12" ht="15.75" customHeight="1">
      <c r="A167" s="129"/>
      <c r="B167" s="130"/>
      <c r="C167" s="131"/>
      <c r="D167" s="132"/>
      <c r="E167" s="133"/>
      <c r="F167" s="133"/>
      <c r="G167" s="132"/>
      <c r="H167" s="132"/>
      <c r="I167" s="132"/>
      <c r="J167" s="132"/>
      <c r="K167" s="132"/>
      <c r="L167" s="132"/>
    </row>
    <row r="168" spans="1:12" ht="15.75" customHeight="1">
      <c r="A168" s="129"/>
      <c r="B168" s="130"/>
      <c r="C168" s="131"/>
      <c r="D168" s="132"/>
      <c r="E168" s="133"/>
      <c r="F168" s="133"/>
      <c r="G168" s="132"/>
      <c r="H168" s="132"/>
      <c r="I168" s="132"/>
      <c r="J168" s="132"/>
      <c r="K168" s="132"/>
      <c r="L168" s="132"/>
    </row>
    <row r="169" spans="1:12" ht="15.75" customHeight="1">
      <c r="A169" s="129"/>
      <c r="B169" s="130"/>
      <c r="C169" s="131"/>
      <c r="D169" s="132"/>
      <c r="E169" s="133"/>
      <c r="F169" s="133"/>
      <c r="G169" s="132"/>
      <c r="H169" s="132"/>
      <c r="I169" s="132"/>
      <c r="J169" s="132"/>
      <c r="K169" s="132"/>
      <c r="L169" s="132"/>
    </row>
    <row r="170" spans="1:12" ht="15.75" customHeight="1">
      <c r="A170" s="129"/>
      <c r="B170" s="130"/>
      <c r="C170" s="131"/>
      <c r="D170" s="132"/>
      <c r="E170" s="133"/>
      <c r="F170" s="133"/>
      <c r="G170" s="132"/>
      <c r="H170" s="132"/>
      <c r="I170" s="132"/>
      <c r="J170" s="132"/>
      <c r="K170" s="132"/>
      <c r="L170" s="132"/>
    </row>
    <row r="171" spans="1:12" ht="15.75" customHeight="1">
      <c r="A171" s="129"/>
      <c r="B171" s="130"/>
      <c r="C171" s="131"/>
      <c r="D171" s="132"/>
      <c r="E171" s="133"/>
      <c r="F171" s="133"/>
      <c r="G171" s="132"/>
      <c r="H171" s="132"/>
      <c r="I171" s="132"/>
      <c r="J171" s="132"/>
      <c r="K171" s="132"/>
      <c r="L171" s="132"/>
    </row>
    <row r="172" spans="1:12" ht="15.75" customHeight="1">
      <c r="A172" s="129"/>
      <c r="B172" s="130"/>
      <c r="C172" s="131"/>
      <c r="D172" s="132"/>
      <c r="E172" s="133"/>
      <c r="F172" s="133"/>
      <c r="G172" s="132"/>
      <c r="H172" s="132"/>
      <c r="I172" s="132"/>
      <c r="J172" s="132"/>
      <c r="K172" s="132"/>
      <c r="L172" s="132"/>
    </row>
    <row r="173" spans="1:12" ht="15.75" customHeight="1">
      <c r="A173" s="129"/>
      <c r="B173" s="130"/>
      <c r="C173" s="131"/>
      <c r="D173" s="132"/>
      <c r="E173" s="133"/>
      <c r="F173" s="133"/>
      <c r="G173" s="132"/>
      <c r="H173" s="132"/>
      <c r="I173" s="132"/>
      <c r="J173" s="132"/>
      <c r="K173" s="132"/>
      <c r="L173" s="132"/>
    </row>
    <row r="174" spans="1:12" ht="15.75" customHeight="1">
      <c r="A174" s="129"/>
      <c r="B174" s="130"/>
      <c r="C174" s="131"/>
      <c r="D174" s="132"/>
      <c r="E174" s="133"/>
      <c r="F174" s="133"/>
      <c r="G174" s="132"/>
      <c r="H174" s="132"/>
      <c r="I174" s="132"/>
      <c r="J174" s="132"/>
      <c r="K174" s="132"/>
      <c r="L174" s="132"/>
    </row>
    <row r="175" spans="1:12" ht="15.75" customHeight="1">
      <c r="A175" s="129"/>
      <c r="B175" s="130"/>
      <c r="C175" s="131"/>
      <c r="D175" s="132"/>
      <c r="E175" s="133"/>
      <c r="F175" s="133"/>
      <c r="G175" s="132"/>
      <c r="H175" s="132"/>
      <c r="I175" s="132"/>
      <c r="J175" s="132"/>
      <c r="K175" s="132"/>
      <c r="L175" s="132"/>
    </row>
    <row r="176" spans="1:12" ht="15.75" customHeight="1">
      <c r="A176" s="129"/>
      <c r="B176" s="130"/>
      <c r="C176" s="131"/>
      <c r="D176" s="132"/>
      <c r="E176" s="133"/>
      <c r="F176" s="133"/>
      <c r="G176" s="132"/>
      <c r="H176" s="132"/>
      <c r="I176" s="132"/>
      <c r="J176" s="132"/>
      <c r="K176" s="132"/>
      <c r="L176" s="132"/>
    </row>
    <row r="177" spans="1:12" ht="15.75" customHeight="1">
      <c r="A177" s="129"/>
      <c r="B177" s="130"/>
      <c r="C177" s="131"/>
      <c r="D177" s="132"/>
      <c r="E177" s="133"/>
      <c r="F177" s="133"/>
      <c r="G177" s="132"/>
      <c r="H177" s="132"/>
      <c r="I177" s="132"/>
      <c r="J177" s="132"/>
      <c r="K177" s="132"/>
      <c r="L177" s="132"/>
    </row>
    <row r="178" spans="1:12" ht="15.75" customHeight="1">
      <c r="A178" s="129"/>
      <c r="B178" s="130"/>
      <c r="C178" s="131"/>
      <c r="D178" s="132"/>
      <c r="E178" s="133"/>
      <c r="F178" s="133"/>
      <c r="G178" s="132"/>
      <c r="H178" s="132"/>
      <c r="I178" s="132"/>
      <c r="J178" s="132"/>
      <c r="K178" s="132"/>
      <c r="L178" s="132"/>
    </row>
    <row r="179" spans="1:12" ht="15.75" customHeight="1">
      <c r="A179" s="129"/>
      <c r="B179" s="130"/>
      <c r="C179" s="131"/>
      <c r="D179" s="132"/>
      <c r="E179" s="133"/>
      <c r="F179" s="133"/>
      <c r="G179" s="132"/>
      <c r="H179" s="132"/>
      <c r="I179" s="132"/>
      <c r="J179" s="132"/>
      <c r="K179" s="132"/>
      <c r="L179" s="132"/>
    </row>
    <row r="180" spans="1:12" ht="15.75" customHeight="1">
      <c r="A180" s="129"/>
      <c r="B180" s="130"/>
      <c r="C180" s="131"/>
      <c r="D180" s="132"/>
      <c r="E180" s="133"/>
      <c r="F180" s="133"/>
      <c r="G180" s="132"/>
      <c r="H180" s="132"/>
      <c r="I180" s="132"/>
      <c r="J180" s="132"/>
      <c r="K180" s="132"/>
      <c r="L180" s="132"/>
    </row>
    <row r="181" spans="1:12" ht="15.75" customHeight="1">
      <c r="A181" s="129"/>
      <c r="B181" s="130"/>
      <c r="C181" s="131"/>
      <c r="D181" s="132"/>
      <c r="E181" s="133"/>
      <c r="F181" s="133"/>
      <c r="G181" s="132"/>
      <c r="H181" s="132"/>
      <c r="I181" s="132"/>
      <c r="J181" s="132"/>
      <c r="K181" s="132"/>
      <c r="L181" s="132"/>
    </row>
    <row r="182" spans="1:12" ht="15.75" customHeight="1">
      <c r="A182" s="129"/>
      <c r="B182" s="130"/>
      <c r="C182" s="131"/>
      <c r="D182" s="132"/>
      <c r="E182" s="133"/>
      <c r="F182" s="133"/>
      <c r="G182" s="132"/>
      <c r="H182" s="132"/>
      <c r="I182" s="132"/>
      <c r="J182" s="132"/>
      <c r="K182" s="132"/>
      <c r="L182" s="132"/>
    </row>
    <row r="183" spans="1:12" ht="15.75" customHeight="1">
      <c r="A183" s="129"/>
      <c r="B183" s="130"/>
      <c r="C183" s="131"/>
      <c r="D183" s="132"/>
      <c r="E183" s="133"/>
      <c r="F183" s="133"/>
      <c r="G183" s="132"/>
      <c r="H183" s="132"/>
      <c r="I183" s="132"/>
      <c r="J183" s="132"/>
      <c r="K183" s="132"/>
      <c r="L183" s="132"/>
    </row>
    <row r="184" spans="1:12" ht="15.75" customHeight="1">
      <c r="A184" s="129"/>
      <c r="B184" s="130"/>
      <c r="C184" s="131"/>
      <c r="D184" s="132"/>
      <c r="E184" s="133"/>
      <c r="F184" s="133"/>
      <c r="G184" s="132"/>
      <c r="H184" s="132"/>
      <c r="I184" s="132"/>
      <c r="J184" s="132"/>
      <c r="K184" s="132"/>
      <c r="L184" s="132"/>
    </row>
    <row r="185" spans="1:12" ht="15.75" customHeight="1">
      <c r="A185" s="129"/>
      <c r="B185" s="130"/>
      <c r="C185" s="131"/>
      <c r="D185" s="132"/>
      <c r="E185" s="133"/>
      <c r="F185" s="133"/>
      <c r="G185" s="132"/>
      <c r="H185" s="132"/>
      <c r="I185" s="132"/>
      <c r="J185" s="132"/>
      <c r="K185" s="132"/>
      <c r="L185" s="132"/>
    </row>
    <row r="186" spans="1:12" ht="15.75" customHeight="1">
      <c r="A186" s="129"/>
      <c r="B186" s="130"/>
      <c r="C186" s="131"/>
      <c r="D186" s="132"/>
      <c r="E186" s="133"/>
      <c r="F186" s="133"/>
      <c r="G186" s="132"/>
      <c r="H186" s="132"/>
      <c r="I186" s="132"/>
      <c r="J186" s="132"/>
      <c r="K186" s="132"/>
      <c r="L186" s="132"/>
    </row>
    <row r="187" spans="1:12" ht="15.75" customHeight="1">
      <c r="A187" s="129"/>
      <c r="B187" s="130"/>
      <c r="C187" s="131"/>
      <c r="D187" s="132"/>
      <c r="E187" s="133"/>
      <c r="F187" s="133"/>
      <c r="G187" s="132"/>
      <c r="H187" s="132"/>
      <c r="I187" s="132"/>
      <c r="J187" s="132"/>
      <c r="K187" s="132"/>
      <c r="L187" s="132"/>
    </row>
    <row r="188" spans="1:12" ht="15.75" customHeight="1">
      <c r="A188" s="129"/>
      <c r="B188" s="130"/>
      <c r="C188" s="131"/>
      <c r="D188" s="132"/>
      <c r="E188" s="133"/>
      <c r="F188" s="133"/>
      <c r="G188" s="132"/>
      <c r="H188" s="132"/>
      <c r="I188" s="132"/>
      <c r="J188" s="132"/>
      <c r="K188" s="132"/>
      <c r="L188" s="132"/>
    </row>
    <row r="189" spans="1:12" ht="15.75" customHeight="1">
      <c r="A189" s="129"/>
      <c r="B189" s="130"/>
      <c r="C189" s="131"/>
      <c r="D189" s="132"/>
      <c r="E189" s="133"/>
      <c r="F189" s="133"/>
      <c r="G189" s="132"/>
      <c r="H189" s="132"/>
      <c r="I189" s="132"/>
      <c r="J189" s="132"/>
      <c r="K189" s="132"/>
      <c r="L189" s="132"/>
    </row>
    <row r="190" spans="1:12" ht="15.75" customHeight="1">
      <c r="A190" s="129"/>
      <c r="B190" s="130"/>
      <c r="C190" s="131"/>
      <c r="D190" s="132"/>
      <c r="E190" s="133"/>
      <c r="F190" s="133"/>
      <c r="G190" s="132"/>
      <c r="H190" s="132"/>
      <c r="I190" s="132"/>
      <c r="J190" s="132"/>
      <c r="K190" s="132"/>
      <c r="L190" s="132"/>
    </row>
    <row r="191" spans="1:12" ht="15.75" customHeight="1">
      <c r="A191" s="129"/>
      <c r="B191" s="130"/>
      <c r="C191" s="131"/>
      <c r="D191" s="132"/>
      <c r="E191" s="133"/>
      <c r="F191" s="133"/>
      <c r="G191" s="132"/>
      <c r="H191" s="132"/>
      <c r="I191" s="132"/>
      <c r="J191" s="132"/>
      <c r="K191" s="132"/>
      <c r="L191" s="132"/>
    </row>
    <row r="192" spans="1:12" ht="15.75" customHeight="1">
      <c r="A192" s="129"/>
      <c r="B192" s="130"/>
      <c r="C192" s="131"/>
      <c r="D192" s="132"/>
      <c r="E192" s="133"/>
      <c r="F192" s="133"/>
      <c r="G192" s="132"/>
      <c r="H192" s="132"/>
      <c r="I192" s="132"/>
      <c r="J192" s="132"/>
      <c r="K192" s="132"/>
      <c r="L192" s="132"/>
    </row>
    <row r="193" spans="1:12" ht="15.75" customHeight="1">
      <c r="A193" s="129"/>
      <c r="B193" s="130"/>
      <c r="C193" s="131"/>
      <c r="D193" s="132"/>
      <c r="E193" s="133"/>
      <c r="F193" s="133"/>
      <c r="G193" s="132"/>
      <c r="H193" s="132"/>
      <c r="I193" s="132"/>
      <c r="J193" s="132"/>
      <c r="K193" s="132"/>
      <c r="L193" s="132"/>
    </row>
    <row r="194" spans="1:12" ht="15.75" customHeight="1">
      <c r="A194" s="129"/>
      <c r="B194" s="130"/>
      <c r="C194" s="131"/>
      <c r="D194" s="132"/>
      <c r="E194" s="133"/>
      <c r="F194" s="133"/>
      <c r="G194" s="132"/>
      <c r="H194" s="132"/>
      <c r="I194" s="132"/>
      <c r="J194" s="132"/>
      <c r="K194" s="132"/>
      <c r="L194" s="132"/>
    </row>
    <row r="195" spans="1:12" ht="15.75" customHeight="1">
      <c r="A195" s="129"/>
      <c r="B195" s="130"/>
      <c r="C195" s="131"/>
      <c r="D195" s="132"/>
      <c r="E195" s="133"/>
      <c r="F195" s="133"/>
      <c r="G195" s="132"/>
      <c r="H195" s="132"/>
      <c r="I195" s="132"/>
      <c r="J195" s="132"/>
      <c r="K195" s="132"/>
      <c r="L195" s="132"/>
    </row>
    <row r="196" spans="1:12" ht="15.75" customHeight="1">
      <c r="A196" s="129"/>
      <c r="B196" s="130"/>
      <c r="C196" s="131"/>
      <c r="D196" s="132"/>
      <c r="E196" s="133"/>
      <c r="F196" s="133"/>
      <c r="G196" s="132"/>
      <c r="H196" s="132"/>
      <c r="I196" s="132"/>
      <c r="J196" s="132"/>
      <c r="K196" s="132"/>
      <c r="L196" s="132"/>
    </row>
    <row r="197" spans="1:12" ht="15.75" customHeight="1">
      <c r="A197" s="129"/>
      <c r="B197" s="130"/>
      <c r="C197" s="131"/>
      <c r="D197" s="132"/>
      <c r="E197" s="133"/>
      <c r="F197" s="133"/>
      <c r="G197" s="132"/>
      <c r="H197" s="132"/>
      <c r="I197" s="132"/>
      <c r="J197" s="132"/>
      <c r="K197" s="132"/>
      <c r="L197" s="132"/>
    </row>
    <row r="198" spans="1:12" ht="15.75" customHeight="1">
      <c r="A198" s="129"/>
      <c r="B198" s="130"/>
      <c r="C198" s="131"/>
      <c r="D198" s="132"/>
      <c r="E198" s="133"/>
      <c r="F198" s="133"/>
      <c r="G198" s="132"/>
      <c r="H198" s="132"/>
      <c r="I198" s="132"/>
      <c r="J198" s="132"/>
      <c r="K198" s="132"/>
      <c r="L198" s="132"/>
    </row>
    <row r="199" spans="1:12" ht="15.75" customHeight="1">
      <c r="A199" s="129"/>
      <c r="B199" s="130"/>
      <c r="C199" s="131"/>
      <c r="D199" s="132"/>
      <c r="E199" s="133"/>
      <c r="F199" s="133"/>
      <c r="G199" s="132"/>
      <c r="H199" s="132"/>
      <c r="I199" s="132"/>
      <c r="J199" s="132"/>
      <c r="K199" s="132"/>
      <c r="L199" s="132"/>
    </row>
    <row r="200" spans="1:12" ht="15.75" customHeight="1">
      <c r="A200" s="129"/>
      <c r="B200" s="130"/>
      <c r="C200" s="131"/>
      <c r="D200" s="132"/>
      <c r="E200" s="133"/>
      <c r="F200" s="133"/>
      <c r="G200" s="132"/>
      <c r="H200" s="132"/>
      <c r="I200" s="132"/>
      <c r="J200" s="132"/>
      <c r="K200" s="132"/>
      <c r="L200" s="132"/>
    </row>
    <row r="201" spans="1:12" ht="15.75" customHeight="1">
      <c r="A201" s="129"/>
      <c r="B201" s="130"/>
      <c r="C201" s="131"/>
      <c r="D201" s="132"/>
      <c r="E201" s="133"/>
      <c r="F201" s="133"/>
      <c r="G201" s="132"/>
      <c r="H201" s="132"/>
      <c r="I201" s="132"/>
      <c r="J201" s="132"/>
      <c r="K201" s="132"/>
      <c r="L201" s="132"/>
    </row>
    <row r="202" spans="1:12" ht="15.75" customHeight="1">
      <c r="A202" s="129"/>
      <c r="B202" s="130"/>
      <c r="C202" s="131"/>
      <c r="D202" s="132"/>
      <c r="E202" s="133"/>
      <c r="F202" s="133"/>
      <c r="G202" s="132"/>
      <c r="H202" s="132"/>
      <c r="I202" s="132"/>
      <c r="J202" s="132"/>
      <c r="K202" s="132"/>
      <c r="L202" s="132"/>
    </row>
    <row r="203" spans="1:12" ht="15.75" customHeight="1">
      <c r="A203" s="129"/>
      <c r="B203" s="130"/>
      <c r="C203" s="131"/>
      <c r="D203" s="132"/>
      <c r="E203" s="133"/>
      <c r="F203" s="133"/>
      <c r="G203" s="132"/>
      <c r="H203" s="132"/>
      <c r="I203" s="132"/>
      <c r="J203" s="132"/>
      <c r="K203" s="132"/>
      <c r="L203" s="132"/>
    </row>
    <row r="204" spans="1:12" ht="15.75" customHeight="1">
      <c r="A204" s="129"/>
      <c r="B204" s="130"/>
      <c r="C204" s="131"/>
      <c r="D204" s="132"/>
      <c r="E204" s="133"/>
      <c r="F204" s="133"/>
      <c r="G204" s="132"/>
      <c r="H204" s="132"/>
      <c r="I204" s="132"/>
      <c r="J204" s="132"/>
      <c r="K204" s="132"/>
      <c r="L204" s="132"/>
    </row>
    <row r="205" spans="1:12" ht="15.75" customHeight="1">
      <c r="A205" s="129"/>
      <c r="B205" s="130"/>
      <c r="C205" s="131"/>
      <c r="D205" s="132"/>
      <c r="E205" s="133"/>
      <c r="F205" s="133"/>
      <c r="G205" s="132"/>
      <c r="H205" s="132"/>
      <c r="I205" s="132"/>
      <c r="J205" s="132"/>
      <c r="K205" s="132"/>
      <c r="L205" s="132"/>
    </row>
    <row r="206" spans="1:12" ht="15.75" customHeight="1">
      <c r="A206" s="129"/>
      <c r="B206" s="130"/>
      <c r="C206" s="131"/>
      <c r="D206" s="132"/>
      <c r="E206" s="133"/>
      <c r="F206" s="133"/>
      <c r="G206" s="132"/>
      <c r="H206" s="132"/>
      <c r="I206" s="132"/>
      <c r="J206" s="132"/>
      <c r="K206" s="132"/>
      <c r="L206" s="132"/>
    </row>
    <row r="207" spans="1:12" ht="15.75" customHeight="1">
      <c r="A207" s="129"/>
      <c r="B207" s="130"/>
      <c r="C207" s="131"/>
      <c r="D207" s="132"/>
      <c r="E207" s="133"/>
      <c r="F207" s="133"/>
      <c r="G207" s="132"/>
      <c r="H207" s="132"/>
      <c r="I207" s="132"/>
      <c r="J207" s="132"/>
      <c r="K207" s="132"/>
      <c r="L207" s="132"/>
    </row>
    <row r="208" spans="1:12" ht="15.75" customHeight="1">
      <c r="A208" s="129"/>
      <c r="B208" s="130"/>
      <c r="C208" s="131"/>
      <c r="D208" s="132"/>
      <c r="E208" s="133"/>
      <c r="F208" s="133"/>
      <c r="G208" s="132"/>
      <c r="H208" s="132"/>
      <c r="I208" s="132"/>
      <c r="J208" s="132"/>
      <c r="K208" s="132"/>
      <c r="L208" s="132"/>
    </row>
    <row r="209" spans="1:12" ht="15.75" customHeight="1">
      <c r="A209" s="129"/>
      <c r="B209" s="130"/>
      <c r="C209" s="131"/>
      <c r="D209" s="132"/>
      <c r="E209" s="133"/>
      <c r="F209" s="133"/>
      <c r="G209" s="132"/>
      <c r="H209" s="132"/>
      <c r="I209" s="132"/>
      <c r="J209" s="132"/>
      <c r="K209" s="132"/>
      <c r="L209" s="132"/>
    </row>
    <row r="210" spans="1:12" ht="15.75" customHeight="1">
      <c r="A210" s="129"/>
      <c r="B210" s="130"/>
      <c r="C210" s="131"/>
      <c r="D210" s="132"/>
      <c r="E210" s="133"/>
      <c r="F210" s="133"/>
      <c r="G210" s="132"/>
      <c r="H210" s="132"/>
      <c r="I210" s="132"/>
      <c r="J210" s="132"/>
      <c r="K210" s="132"/>
      <c r="L210" s="132"/>
    </row>
    <row r="211" spans="1:12" ht="15.75" customHeight="1">
      <c r="A211" s="129"/>
      <c r="B211" s="130"/>
      <c r="C211" s="131"/>
      <c r="D211" s="132"/>
      <c r="E211" s="133"/>
      <c r="F211" s="133"/>
      <c r="G211" s="132"/>
      <c r="H211" s="132"/>
      <c r="I211" s="132"/>
      <c r="J211" s="132"/>
      <c r="K211" s="132"/>
      <c r="L211" s="132"/>
    </row>
    <row r="212" spans="1:12" ht="15.75" customHeight="1">
      <c r="A212" s="129"/>
      <c r="B212" s="130"/>
      <c r="C212" s="131"/>
      <c r="D212" s="132"/>
      <c r="E212" s="133"/>
      <c r="F212" s="133"/>
      <c r="G212" s="132"/>
      <c r="H212" s="132"/>
      <c r="I212" s="132"/>
      <c r="J212" s="132"/>
      <c r="K212" s="132"/>
      <c r="L212" s="132"/>
    </row>
    <row r="213" spans="1:12" ht="15.75" customHeight="1">
      <c r="A213" s="129"/>
      <c r="B213" s="130"/>
      <c r="C213" s="131"/>
      <c r="D213" s="132"/>
      <c r="E213" s="133"/>
      <c r="F213" s="133"/>
      <c r="G213" s="132"/>
      <c r="H213" s="132"/>
      <c r="I213" s="132"/>
      <c r="J213" s="132"/>
      <c r="K213" s="132"/>
      <c r="L213" s="132"/>
    </row>
    <row r="214" spans="1:12" ht="15.75" customHeight="1">
      <c r="A214" s="129"/>
      <c r="B214" s="130"/>
      <c r="C214" s="131"/>
      <c r="D214" s="132"/>
      <c r="E214" s="133"/>
      <c r="F214" s="133"/>
      <c r="G214" s="132"/>
      <c r="H214" s="132"/>
      <c r="I214" s="132"/>
      <c r="J214" s="132"/>
      <c r="K214" s="132"/>
      <c r="L214" s="132"/>
    </row>
    <row r="215" spans="1:12" ht="15.75" customHeight="1">
      <c r="A215" s="129"/>
      <c r="B215" s="130"/>
      <c r="C215" s="131"/>
      <c r="D215" s="132"/>
      <c r="E215" s="133"/>
      <c r="F215" s="133"/>
      <c r="G215" s="132"/>
      <c r="H215" s="132"/>
      <c r="I215" s="132"/>
      <c r="J215" s="132"/>
      <c r="K215" s="132"/>
      <c r="L215" s="132"/>
    </row>
    <row r="216" spans="1:12" ht="15.75" customHeight="1">
      <c r="A216" s="129"/>
      <c r="B216" s="130"/>
      <c r="C216" s="131"/>
      <c r="D216" s="132"/>
      <c r="E216" s="133"/>
      <c r="F216" s="133"/>
      <c r="G216" s="132"/>
      <c r="H216" s="132"/>
      <c r="I216" s="132"/>
      <c r="J216" s="132"/>
      <c r="K216" s="132"/>
      <c r="L216" s="132"/>
    </row>
    <row r="217" spans="1:12" ht="15.75" customHeight="1">
      <c r="A217" s="129"/>
      <c r="B217" s="130"/>
      <c r="C217" s="131"/>
      <c r="D217" s="132"/>
      <c r="E217" s="133"/>
      <c r="F217" s="133"/>
      <c r="G217" s="132"/>
      <c r="H217" s="132"/>
      <c r="I217" s="132"/>
      <c r="J217" s="132"/>
      <c r="K217" s="132"/>
      <c r="L217" s="132"/>
    </row>
    <row r="218" spans="1:12" ht="15.75" customHeight="1">
      <c r="A218" s="129"/>
      <c r="B218" s="130"/>
      <c r="C218" s="131"/>
      <c r="D218" s="132"/>
      <c r="E218" s="133"/>
      <c r="F218" s="133"/>
      <c r="G218" s="132"/>
      <c r="H218" s="132"/>
      <c r="I218" s="132"/>
      <c r="J218" s="132"/>
      <c r="K218" s="132"/>
      <c r="L218" s="132"/>
    </row>
    <row r="219" spans="1:12" ht="15.75" customHeight="1">
      <c r="A219" s="129"/>
      <c r="B219" s="130"/>
      <c r="C219" s="131"/>
      <c r="D219" s="132"/>
      <c r="E219" s="133"/>
      <c r="F219" s="133"/>
      <c r="G219" s="132"/>
      <c r="H219" s="132"/>
      <c r="I219" s="132"/>
      <c r="J219" s="132"/>
      <c r="K219" s="132"/>
      <c r="L219" s="132"/>
    </row>
    <row r="220" spans="1:12" ht="15.75" customHeight="1">
      <c r="A220" s="129"/>
      <c r="B220" s="130"/>
      <c r="C220" s="131"/>
      <c r="D220" s="132"/>
      <c r="E220" s="133"/>
      <c r="F220" s="133"/>
      <c r="G220" s="132"/>
      <c r="H220" s="132"/>
      <c r="I220" s="132"/>
      <c r="J220" s="132"/>
      <c r="K220" s="132"/>
      <c r="L220" s="132"/>
    </row>
    <row r="221" spans="1:12" ht="15.75" customHeight="1">
      <c r="A221" s="129"/>
      <c r="B221" s="130"/>
      <c r="C221" s="131"/>
      <c r="D221" s="132"/>
      <c r="E221" s="133"/>
      <c r="F221" s="133"/>
      <c r="G221" s="132"/>
      <c r="H221" s="132"/>
      <c r="I221" s="132"/>
      <c r="J221" s="132"/>
      <c r="K221" s="132"/>
      <c r="L221" s="132"/>
    </row>
    <row r="222" spans="1:12" ht="15.75" customHeight="1">
      <c r="A222" s="129"/>
      <c r="B222" s="130"/>
      <c r="C222" s="131"/>
      <c r="D222" s="132"/>
      <c r="E222" s="133"/>
      <c r="F222" s="133"/>
      <c r="G222" s="132"/>
      <c r="H222" s="132"/>
      <c r="I222" s="132"/>
      <c r="J222" s="132"/>
      <c r="K222" s="132"/>
      <c r="L222" s="132"/>
    </row>
    <row r="223" spans="1:12" ht="15.75" customHeight="1">
      <c r="A223" s="129"/>
      <c r="B223" s="130"/>
      <c r="C223" s="131"/>
      <c r="D223" s="132"/>
      <c r="E223" s="133"/>
      <c r="F223" s="133"/>
      <c r="G223" s="132"/>
      <c r="H223" s="132"/>
      <c r="I223" s="132"/>
      <c r="J223" s="132"/>
      <c r="K223" s="132"/>
      <c r="L223" s="132"/>
    </row>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L10"/>
    <mergeCell ref="A11:L11"/>
    <mergeCell ref="A23:L23"/>
    <mergeCell ref="A2:L2"/>
    <mergeCell ref="A4:L4"/>
    <mergeCell ref="A5:L5"/>
    <mergeCell ref="A6:L6"/>
    <mergeCell ref="A7:L7"/>
    <mergeCell ref="A8:L8"/>
    <mergeCell ref="A9:L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Y1000"/>
  <sheetViews>
    <sheetView workbookViewId="0"/>
  </sheetViews>
  <sheetFormatPr defaultColWidth="14.3984375" defaultRowHeight="15" customHeight="1"/>
  <cols>
    <col min="1" max="1" width="23.73046875" customWidth="1"/>
    <col min="2" max="2" width="20.86328125" customWidth="1"/>
    <col min="3" max="3" width="10.3984375" customWidth="1"/>
    <col min="4" max="4" width="15" customWidth="1"/>
    <col min="5" max="5" width="26.3984375" customWidth="1"/>
    <col min="6" max="8" width="9.1328125" customWidth="1"/>
    <col min="9" max="9" width="10.3984375" customWidth="1"/>
    <col min="10" max="14" width="8.86328125" customWidth="1"/>
    <col min="15" max="25" width="8" customWidth="1"/>
  </cols>
  <sheetData>
    <row r="1" spans="1:25" ht="14.25">
      <c r="A1" s="47"/>
      <c r="B1" s="48"/>
      <c r="C1" s="48"/>
      <c r="D1" s="1"/>
      <c r="E1" s="1"/>
      <c r="F1" s="1"/>
      <c r="G1" s="1"/>
      <c r="H1" s="1"/>
      <c r="I1" s="1"/>
    </row>
    <row r="2" spans="1:25" ht="35.25" customHeight="1">
      <c r="A2" s="283" t="s">
        <v>2378</v>
      </c>
      <c r="B2" s="276"/>
      <c r="C2" s="276"/>
      <c r="D2" s="276"/>
      <c r="E2" s="276"/>
      <c r="F2" s="276"/>
      <c r="G2" s="276"/>
      <c r="H2" s="276"/>
      <c r="I2" s="277"/>
      <c r="J2" s="50"/>
      <c r="K2" s="50"/>
      <c r="L2" s="50"/>
      <c r="M2" s="50"/>
      <c r="N2" s="50"/>
      <c r="O2" s="50"/>
      <c r="P2" s="50"/>
      <c r="Q2" s="50"/>
      <c r="R2" s="50"/>
      <c r="S2" s="50"/>
      <c r="T2" s="50"/>
      <c r="U2" s="50"/>
      <c r="V2" s="50"/>
      <c r="W2" s="50"/>
      <c r="X2" s="50"/>
      <c r="Y2" s="50"/>
    </row>
    <row r="3" spans="1:25" ht="14.25">
      <c r="A3" s="53"/>
      <c r="B3" s="54"/>
      <c r="C3" s="54"/>
      <c r="D3" s="53"/>
      <c r="E3" s="53"/>
      <c r="F3" s="49"/>
      <c r="G3" s="49"/>
      <c r="H3" s="49"/>
      <c r="I3" s="49"/>
      <c r="J3" s="50"/>
      <c r="K3" s="50"/>
      <c r="L3" s="50"/>
      <c r="M3" s="50"/>
      <c r="N3" s="50"/>
      <c r="O3" s="50"/>
      <c r="P3" s="50"/>
      <c r="Q3" s="50"/>
      <c r="R3" s="50"/>
      <c r="S3" s="50"/>
      <c r="T3" s="50"/>
      <c r="U3" s="50"/>
      <c r="V3" s="50"/>
      <c r="W3" s="50"/>
      <c r="X3" s="50"/>
      <c r="Y3" s="50"/>
    </row>
    <row r="4" spans="1:25" ht="14.25">
      <c r="A4" s="285" t="s">
        <v>2379</v>
      </c>
      <c r="B4" s="276"/>
      <c r="C4" s="276"/>
      <c r="D4" s="276"/>
      <c r="E4" s="276"/>
      <c r="F4" s="276"/>
      <c r="G4" s="276"/>
      <c r="H4" s="276"/>
      <c r="I4" s="277"/>
      <c r="J4" s="50"/>
      <c r="K4" s="50"/>
      <c r="L4" s="50"/>
      <c r="M4" s="50"/>
      <c r="N4" s="50"/>
      <c r="O4" s="50"/>
      <c r="P4" s="50"/>
      <c r="Q4" s="50"/>
      <c r="R4" s="50"/>
      <c r="S4" s="50"/>
      <c r="T4" s="50"/>
      <c r="U4" s="50"/>
      <c r="V4" s="50"/>
      <c r="W4" s="50"/>
      <c r="X4" s="50"/>
      <c r="Y4" s="50"/>
    </row>
    <row r="5" spans="1:25" ht="26.25" customHeight="1">
      <c r="A5" s="275" t="s">
        <v>2380</v>
      </c>
      <c r="B5" s="276"/>
      <c r="C5" s="276"/>
      <c r="D5" s="276"/>
      <c r="E5" s="276"/>
      <c r="F5" s="276"/>
      <c r="G5" s="276"/>
      <c r="H5" s="276"/>
      <c r="I5" s="277"/>
      <c r="J5" s="50"/>
      <c r="K5" s="50"/>
      <c r="L5" s="50"/>
      <c r="M5" s="50"/>
      <c r="N5" s="50"/>
      <c r="O5" s="50"/>
      <c r="P5" s="50"/>
      <c r="Q5" s="50"/>
      <c r="R5" s="50"/>
      <c r="S5" s="50"/>
      <c r="T5" s="50"/>
      <c r="U5" s="50"/>
      <c r="V5" s="50"/>
      <c r="W5" s="50"/>
      <c r="X5" s="50"/>
      <c r="Y5" s="50"/>
    </row>
    <row r="6" spans="1:25" ht="27" customHeight="1">
      <c r="A6" s="275" t="s">
        <v>2381</v>
      </c>
      <c r="B6" s="276"/>
      <c r="C6" s="276"/>
      <c r="D6" s="276"/>
      <c r="E6" s="276"/>
      <c r="F6" s="276"/>
      <c r="G6" s="276"/>
      <c r="H6" s="276"/>
      <c r="I6" s="277"/>
      <c r="J6" s="50"/>
      <c r="K6" s="50"/>
      <c r="L6" s="50"/>
      <c r="M6" s="50"/>
      <c r="N6" s="50"/>
      <c r="O6" s="50"/>
      <c r="P6" s="50"/>
      <c r="Q6" s="50"/>
      <c r="R6" s="50"/>
      <c r="S6" s="50"/>
      <c r="T6" s="50"/>
      <c r="U6" s="50"/>
      <c r="V6" s="50"/>
      <c r="W6" s="50"/>
      <c r="X6" s="50"/>
      <c r="Y6" s="50"/>
    </row>
    <row r="7" spans="1:25" ht="26.25" customHeight="1">
      <c r="A7" s="293" t="s">
        <v>2382</v>
      </c>
      <c r="B7" s="276"/>
      <c r="C7" s="276"/>
      <c r="D7" s="276"/>
      <c r="E7" s="276"/>
      <c r="F7" s="276"/>
      <c r="G7" s="276"/>
      <c r="H7" s="276"/>
      <c r="I7" s="277"/>
      <c r="N7" s="162"/>
    </row>
    <row r="8" spans="1:25" ht="69" customHeight="1">
      <c r="A8" s="293" t="s">
        <v>2383</v>
      </c>
      <c r="B8" s="276"/>
      <c r="C8" s="276"/>
      <c r="D8" s="276"/>
      <c r="E8" s="276"/>
      <c r="F8" s="276"/>
      <c r="G8" s="276"/>
      <c r="H8" s="276"/>
      <c r="I8" s="277"/>
    </row>
    <row r="9" spans="1:25" ht="30.75" customHeight="1">
      <c r="A9" s="53"/>
      <c r="B9" s="54"/>
      <c r="C9" s="54"/>
      <c r="D9" s="53"/>
      <c r="E9" s="53"/>
      <c r="F9" s="53"/>
      <c r="G9" s="53"/>
      <c r="H9" s="49"/>
      <c r="I9" s="49"/>
    </row>
    <row r="10" spans="1:25" ht="78" customHeight="1">
      <c r="A10" s="113" t="s">
        <v>2384</v>
      </c>
      <c r="B10" s="163" t="s">
        <v>2385</v>
      </c>
      <c r="C10" s="57" t="s">
        <v>7</v>
      </c>
      <c r="D10" s="163" t="s">
        <v>2386</v>
      </c>
      <c r="E10" s="56" t="s">
        <v>155</v>
      </c>
      <c r="F10" s="56" t="s">
        <v>156</v>
      </c>
      <c r="G10" s="56" t="s">
        <v>157</v>
      </c>
      <c r="H10" s="113" t="s">
        <v>158</v>
      </c>
      <c r="I10" s="113" t="s">
        <v>162</v>
      </c>
      <c r="J10" s="60" t="s">
        <v>163</v>
      </c>
      <c r="K10" s="50"/>
      <c r="L10" s="50"/>
      <c r="M10" s="50"/>
      <c r="N10" s="50"/>
      <c r="O10" s="50"/>
      <c r="P10" s="50"/>
      <c r="Q10" s="50"/>
      <c r="R10" s="50"/>
      <c r="S10" s="50"/>
      <c r="T10" s="50"/>
      <c r="U10" s="50"/>
      <c r="V10" s="50"/>
      <c r="W10" s="50"/>
      <c r="X10" s="50"/>
      <c r="Y10" s="50"/>
    </row>
    <row r="11" spans="1:25" ht="14.25">
      <c r="A11" s="106"/>
      <c r="B11" s="106"/>
      <c r="C11" s="101"/>
      <c r="D11" s="106"/>
      <c r="E11" s="101"/>
      <c r="F11" s="101"/>
      <c r="G11" s="101"/>
      <c r="H11" s="164"/>
      <c r="I11" s="165"/>
      <c r="J11" s="23"/>
    </row>
    <row r="12" spans="1:25" ht="14.25">
      <c r="A12" s="106"/>
      <c r="B12" s="106"/>
      <c r="C12" s="148"/>
      <c r="D12" s="106"/>
      <c r="E12" s="101"/>
      <c r="F12" s="101"/>
      <c r="G12" s="101"/>
      <c r="H12" s="164"/>
      <c r="I12" s="165"/>
      <c r="J12" s="23"/>
    </row>
    <row r="13" spans="1:25" ht="14.25">
      <c r="A13" s="106"/>
      <c r="B13" s="106"/>
      <c r="C13" s="101"/>
      <c r="D13" s="106"/>
      <c r="E13" s="101"/>
      <c r="F13" s="101"/>
      <c r="G13" s="101"/>
      <c r="H13" s="164"/>
      <c r="I13" s="165"/>
      <c r="J13" s="23"/>
    </row>
    <row r="14" spans="1:25" ht="14.25">
      <c r="A14" s="106"/>
      <c r="B14" s="106"/>
      <c r="C14" s="101"/>
      <c r="D14" s="106"/>
      <c r="E14" s="101"/>
      <c r="F14" s="101"/>
      <c r="G14" s="101"/>
      <c r="H14" s="164"/>
      <c r="I14" s="165"/>
      <c r="J14" s="23"/>
    </row>
    <row r="15" spans="1:25" ht="14.25">
      <c r="A15" s="106"/>
      <c r="B15" s="106"/>
      <c r="C15" s="101"/>
      <c r="D15" s="106"/>
      <c r="E15" s="101"/>
      <c r="F15" s="101"/>
      <c r="G15" s="101"/>
      <c r="H15" s="164"/>
      <c r="I15" s="165"/>
      <c r="J15" s="23"/>
    </row>
    <row r="16" spans="1:25" ht="14.25">
      <c r="A16" s="106"/>
      <c r="B16" s="106"/>
      <c r="C16" s="101"/>
      <c r="D16" s="106"/>
      <c r="E16" s="101"/>
      <c r="F16" s="101"/>
      <c r="G16" s="101"/>
      <c r="H16" s="164"/>
      <c r="I16" s="165"/>
      <c r="J16" s="23"/>
    </row>
    <row r="17" spans="1:9" ht="14.25">
      <c r="A17" s="96" t="s">
        <v>121</v>
      </c>
      <c r="B17" s="96"/>
      <c r="C17" s="48"/>
      <c r="D17" s="1"/>
      <c r="E17" s="1"/>
      <c r="F17" s="1"/>
      <c r="G17" s="1"/>
      <c r="H17" s="166"/>
      <c r="I17" s="97">
        <f>SUM(I11:I16)</f>
        <v>0</v>
      </c>
    </row>
    <row r="18" spans="1:9" ht="14.25">
      <c r="A18" s="167"/>
      <c r="B18" s="48"/>
      <c r="C18" s="48"/>
      <c r="D18" s="48"/>
      <c r="E18" s="1"/>
      <c r="F18" s="1"/>
      <c r="G18" s="1"/>
      <c r="H18" s="1"/>
      <c r="I18" s="1"/>
    </row>
    <row r="19" spans="1:9" ht="14.25">
      <c r="A19" s="279" t="s">
        <v>726</v>
      </c>
      <c r="B19" s="280"/>
      <c r="C19" s="280"/>
      <c r="D19" s="280"/>
      <c r="E19" s="280"/>
      <c r="F19" s="280"/>
      <c r="G19" s="280"/>
      <c r="H19" s="280"/>
      <c r="I19" s="281"/>
    </row>
    <row r="20" spans="1:9" ht="15.75" customHeight="1">
      <c r="A20" s="47"/>
      <c r="B20" s="48"/>
      <c r="C20" s="48"/>
      <c r="D20" s="1"/>
      <c r="E20" s="1"/>
      <c r="F20" s="1"/>
      <c r="G20" s="1"/>
      <c r="H20" s="1"/>
      <c r="I20" s="1"/>
    </row>
    <row r="21" spans="1:9" ht="15.75" customHeight="1">
      <c r="A21" s="47"/>
      <c r="B21" s="48"/>
      <c r="C21" s="48"/>
      <c r="D21" s="1"/>
      <c r="E21" s="1"/>
      <c r="F21" s="1"/>
      <c r="G21" s="1"/>
      <c r="H21" s="1"/>
      <c r="I21" s="1"/>
    </row>
    <row r="22" spans="1:9" ht="15.75" customHeight="1">
      <c r="A22" s="47"/>
      <c r="B22" s="48"/>
      <c r="C22" s="48"/>
      <c r="D22" s="1"/>
      <c r="E22" s="1"/>
      <c r="F22" s="1"/>
      <c r="G22" s="1"/>
      <c r="H22" s="1"/>
      <c r="I22" s="1"/>
    </row>
    <row r="23" spans="1:9" ht="15.75" customHeight="1">
      <c r="A23" s="47"/>
      <c r="B23" s="48"/>
      <c r="C23" s="48"/>
      <c r="D23" s="1"/>
      <c r="E23" s="1"/>
      <c r="F23" s="1"/>
      <c r="G23" s="1"/>
      <c r="H23" s="1"/>
      <c r="I23" s="1"/>
    </row>
    <row r="24" spans="1:9" ht="15.75" customHeight="1">
      <c r="A24" s="47"/>
      <c r="B24" s="48"/>
      <c r="C24" s="48"/>
      <c r="D24" s="1"/>
      <c r="E24" s="1"/>
      <c r="F24" s="1"/>
      <c r="G24" s="1"/>
      <c r="H24" s="1"/>
      <c r="I24" s="1"/>
    </row>
    <row r="25" spans="1:9" ht="15.75" customHeight="1">
      <c r="A25" s="47"/>
      <c r="B25" s="48"/>
      <c r="C25" s="48"/>
      <c r="D25" s="1"/>
      <c r="E25" s="1"/>
      <c r="F25" s="1"/>
      <c r="G25" s="1"/>
      <c r="H25" s="1"/>
      <c r="I25" s="1"/>
    </row>
    <row r="26" spans="1:9" ht="15.75" customHeight="1">
      <c r="A26" s="47"/>
      <c r="B26" s="48"/>
      <c r="C26" s="48"/>
      <c r="D26" s="1"/>
      <c r="E26" s="1"/>
      <c r="F26" s="1"/>
      <c r="G26" s="1"/>
      <c r="H26" s="1"/>
      <c r="I26" s="1"/>
    </row>
    <row r="27" spans="1:9" ht="15.75" customHeight="1">
      <c r="A27" s="47"/>
      <c r="B27" s="48"/>
      <c r="C27" s="48"/>
      <c r="D27" s="1"/>
      <c r="E27" s="1"/>
      <c r="F27" s="1"/>
      <c r="G27" s="1"/>
      <c r="H27" s="1"/>
      <c r="I27" s="1"/>
    </row>
    <row r="28" spans="1:9" ht="15.75" customHeight="1">
      <c r="A28" s="47"/>
      <c r="B28" s="48"/>
      <c r="C28" s="48"/>
      <c r="D28" s="1"/>
      <c r="E28" s="1"/>
      <c r="F28" s="1"/>
      <c r="G28" s="1"/>
      <c r="H28" s="1"/>
      <c r="I28" s="1"/>
    </row>
    <row r="29" spans="1:9" ht="15.75" customHeight="1">
      <c r="A29" s="47"/>
      <c r="B29" s="48"/>
      <c r="C29" s="48"/>
      <c r="D29" s="1"/>
      <c r="E29" s="1"/>
      <c r="F29" s="1"/>
      <c r="G29" s="1"/>
      <c r="H29" s="1"/>
      <c r="I29" s="1"/>
    </row>
    <row r="30" spans="1:9" ht="15.75" customHeight="1">
      <c r="A30" s="47"/>
      <c r="B30" s="48"/>
      <c r="C30" s="48"/>
      <c r="D30" s="1"/>
      <c r="E30" s="1"/>
      <c r="F30" s="1"/>
      <c r="G30" s="1"/>
      <c r="H30" s="1"/>
      <c r="I30" s="1"/>
    </row>
    <row r="31" spans="1:9" ht="15.75" customHeight="1">
      <c r="A31" s="47"/>
      <c r="B31" s="48"/>
      <c r="C31" s="48"/>
      <c r="D31" s="1"/>
      <c r="E31" s="1"/>
      <c r="F31" s="1"/>
      <c r="G31" s="1"/>
      <c r="H31" s="1"/>
      <c r="I31" s="1"/>
    </row>
    <row r="32" spans="1:9" ht="15.75" customHeight="1">
      <c r="A32" s="47"/>
      <c r="B32" s="48"/>
      <c r="C32" s="48"/>
      <c r="D32" s="1"/>
      <c r="E32" s="1"/>
      <c r="F32" s="1"/>
      <c r="G32" s="1"/>
      <c r="H32" s="1"/>
      <c r="I32" s="1"/>
    </row>
    <row r="33" spans="1:9" ht="15.75" customHeight="1">
      <c r="A33" s="47"/>
      <c r="B33" s="48"/>
      <c r="C33" s="48"/>
      <c r="D33" s="1"/>
      <c r="E33" s="1"/>
      <c r="F33" s="1"/>
      <c r="G33" s="1"/>
      <c r="H33" s="1"/>
      <c r="I33" s="1"/>
    </row>
    <row r="34" spans="1:9" ht="15.75" customHeight="1">
      <c r="A34" s="47"/>
      <c r="B34" s="48"/>
      <c r="C34" s="48"/>
      <c r="D34" s="1"/>
      <c r="E34" s="1"/>
      <c r="F34" s="1"/>
      <c r="G34" s="1"/>
      <c r="H34" s="1"/>
      <c r="I34" s="1"/>
    </row>
    <row r="35" spans="1:9" ht="15.75" customHeight="1">
      <c r="A35" s="47"/>
      <c r="B35" s="48"/>
      <c r="C35" s="48"/>
      <c r="D35" s="1"/>
      <c r="E35" s="1"/>
      <c r="F35" s="1"/>
      <c r="G35" s="1"/>
      <c r="H35" s="1"/>
      <c r="I35" s="1"/>
    </row>
    <row r="36" spans="1:9" ht="15.75" customHeight="1">
      <c r="A36" s="47"/>
      <c r="B36" s="48"/>
      <c r="C36" s="48"/>
      <c r="D36" s="1"/>
      <c r="E36" s="1"/>
      <c r="F36" s="1"/>
      <c r="G36" s="1"/>
      <c r="H36" s="1"/>
      <c r="I36" s="1"/>
    </row>
    <row r="37" spans="1:9" ht="15.75" customHeight="1">
      <c r="A37" s="47"/>
      <c r="B37" s="48"/>
      <c r="C37" s="48"/>
      <c r="D37" s="1"/>
      <c r="E37" s="1"/>
      <c r="F37" s="1"/>
      <c r="G37" s="1"/>
      <c r="H37" s="1"/>
      <c r="I37" s="1"/>
    </row>
    <row r="38" spans="1:9" ht="15.75" customHeight="1">
      <c r="A38" s="47"/>
      <c r="B38" s="48"/>
      <c r="C38" s="48"/>
      <c r="D38" s="1"/>
      <c r="E38" s="1"/>
      <c r="F38" s="1"/>
      <c r="G38" s="1"/>
      <c r="H38" s="1"/>
      <c r="I38" s="1"/>
    </row>
    <row r="39" spans="1:9" ht="15.75" customHeight="1">
      <c r="A39" s="47"/>
      <c r="B39" s="48"/>
      <c r="C39" s="48"/>
      <c r="D39" s="1"/>
      <c r="E39" s="1"/>
      <c r="F39" s="1"/>
      <c r="G39" s="1"/>
      <c r="H39" s="1"/>
      <c r="I39" s="1"/>
    </row>
    <row r="40" spans="1:9" ht="15.75" customHeight="1">
      <c r="A40" s="47"/>
      <c r="B40" s="48"/>
      <c r="C40" s="48"/>
      <c r="D40" s="1"/>
      <c r="E40" s="1"/>
      <c r="F40" s="1"/>
      <c r="G40" s="1"/>
      <c r="H40" s="1"/>
      <c r="I40" s="1"/>
    </row>
    <row r="41" spans="1:9" ht="15.75" customHeight="1">
      <c r="A41" s="47"/>
      <c r="B41" s="48"/>
      <c r="C41" s="48"/>
      <c r="D41" s="1"/>
      <c r="E41" s="1"/>
      <c r="F41" s="1"/>
      <c r="G41" s="1"/>
      <c r="H41" s="1"/>
      <c r="I41" s="1"/>
    </row>
    <row r="42" spans="1:9" ht="15.75" customHeight="1">
      <c r="A42" s="47"/>
      <c r="B42" s="48"/>
      <c r="C42" s="48"/>
      <c r="D42" s="1"/>
      <c r="E42" s="1"/>
      <c r="F42" s="1"/>
      <c r="G42" s="1"/>
      <c r="H42" s="1"/>
      <c r="I42" s="1"/>
    </row>
    <row r="43" spans="1:9" ht="15.75" customHeight="1">
      <c r="A43" s="47"/>
      <c r="B43" s="48"/>
      <c r="C43" s="48"/>
      <c r="D43" s="1"/>
      <c r="E43" s="1"/>
      <c r="F43" s="1"/>
      <c r="G43" s="1"/>
      <c r="H43" s="1"/>
      <c r="I43" s="1"/>
    </row>
    <row r="44" spans="1:9" ht="15.75" customHeight="1">
      <c r="A44" s="47"/>
      <c r="B44" s="48"/>
      <c r="C44" s="48"/>
      <c r="D44" s="1"/>
      <c r="E44" s="1"/>
      <c r="F44" s="1"/>
      <c r="G44" s="1"/>
      <c r="H44" s="1"/>
      <c r="I44" s="1"/>
    </row>
    <row r="45" spans="1:9" ht="15.75" customHeight="1">
      <c r="A45" s="47"/>
      <c r="B45" s="48"/>
      <c r="C45" s="48"/>
      <c r="D45" s="1"/>
      <c r="E45" s="1"/>
      <c r="F45" s="1"/>
      <c r="G45" s="1"/>
      <c r="H45" s="1"/>
      <c r="I45" s="1"/>
    </row>
    <row r="46" spans="1:9" ht="15.75" customHeight="1">
      <c r="A46" s="47"/>
      <c r="B46" s="48"/>
      <c r="C46" s="48"/>
      <c r="D46" s="1"/>
      <c r="E46" s="1"/>
      <c r="F46" s="1"/>
      <c r="G46" s="1"/>
      <c r="H46" s="1"/>
      <c r="I46" s="1"/>
    </row>
    <row r="47" spans="1:9" ht="15.75" customHeight="1">
      <c r="A47" s="47"/>
      <c r="B47" s="48"/>
      <c r="C47" s="48"/>
      <c r="D47" s="1"/>
      <c r="E47" s="1"/>
      <c r="F47" s="1"/>
      <c r="G47" s="1"/>
      <c r="H47" s="1"/>
      <c r="I47" s="1"/>
    </row>
    <row r="48" spans="1:9" ht="15.75" customHeight="1">
      <c r="A48" s="47"/>
      <c r="B48" s="48"/>
      <c r="C48" s="48"/>
      <c r="D48" s="1"/>
      <c r="E48" s="1"/>
      <c r="F48" s="1"/>
      <c r="G48" s="1"/>
      <c r="H48" s="1"/>
      <c r="I48" s="1"/>
    </row>
    <row r="49" spans="1:9" ht="15.75" customHeight="1">
      <c r="A49" s="47"/>
      <c r="B49" s="48"/>
      <c r="C49" s="48"/>
      <c r="D49" s="1"/>
      <c r="E49" s="1"/>
      <c r="F49" s="1"/>
      <c r="G49" s="1"/>
      <c r="H49" s="1"/>
      <c r="I49" s="1"/>
    </row>
    <row r="50" spans="1:9" ht="15.75" customHeight="1">
      <c r="A50" s="47"/>
      <c r="B50" s="48"/>
      <c r="C50" s="48"/>
      <c r="D50" s="1"/>
      <c r="E50" s="1"/>
      <c r="F50" s="1"/>
      <c r="G50" s="1"/>
      <c r="H50" s="1"/>
      <c r="I50" s="1"/>
    </row>
    <row r="51" spans="1:9" ht="15.75" customHeight="1">
      <c r="A51" s="47"/>
      <c r="B51" s="48"/>
      <c r="C51" s="48"/>
      <c r="D51" s="1"/>
      <c r="E51" s="1"/>
      <c r="F51" s="1"/>
      <c r="G51" s="1"/>
      <c r="H51" s="1"/>
      <c r="I51" s="1"/>
    </row>
    <row r="52" spans="1:9" ht="15.75" customHeight="1">
      <c r="A52" s="47"/>
      <c r="B52" s="48"/>
      <c r="C52" s="48"/>
      <c r="D52" s="1"/>
      <c r="E52" s="1"/>
      <c r="F52" s="1"/>
      <c r="G52" s="1"/>
      <c r="H52" s="1"/>
      <c r="I52" s="1"/>
    </row>
    <row r="53" spans="1:9" ht="15.75" customHeight="1">
      <c r="A53" s="47"/>
      <c r="B53" s="48"/>
      <c r="C53" s="48"/>
      <c r="D53" s="1"/>
      <c r="E53" s="1"/>
      <c r="F53" s="1"/>
      <c r="G53" s="1"/>
      <c r="H53" s="1"/>
      <c r="I53" s="1"/>
    </row>
    <row r="54" spans="1:9" ht="15.75" customHeight="1">
      <c r="A54" s="47"/>
      <c r="B54" s="48"/>
      <c r="C54" s="48"/>
      <c r="D54" s="1"/>
      <c r="E54" s="1"/>
      <c r="F54" s="1"/>
      <c r="G54" s="1"/>
      <c r="H54" s="1"/>
      <c r="I54" s="1"/>
    </row>
    <row r="55" spans="1:9" ht="15.75" customHeight="1">
      <c r="A55" s="47"/>
      <c r="B55" s="48"/>
      <c r="C55" s="48"/>
      <c r="D55" s="1"/>
      <c r="E55" s="1"/>
      <c r="F55" s="1"/>
      <c r="G55" s="1"/>
      <c r="H55" s="1"/>
      <c r="I55" s="1"/>
    </row>
    <row r="56" spans="1:9" ht="15.75" customHeight="1">
      <c r="A56" s="47"/>
      <c r="B56" s="48"/>
      <c r="C56" s="48"/>
      <c r="D56" s="1"/>
      <c r="E56" s="1"/>
      <c r="F56" s="1"/>
      <c r="G56" s="1"/>
      <c r="H56" s="1"/>
      <c r="I56" s="1"/>
    </row>
    <row r="57" spans="1:9" ht="15.75" customHeight="1">
      <c r="A57" s="47"/>
      <c r="B57" s="48"/>
      <c r="C57" s="48"/>
      <c r="D57" s="1"/>
      <c r="E57" s="1"/>
      <c r="F57" s="1"/>
      <c r="G57" s="1"/>
      <c r="H57" s="1"/>
      <c r="I57" s="1"/>
    </row>
    <row r="58" spans="1:9" ht="15.75" customHeight="1">
      <c r="A58" s="47"/>
      <c r="B58" s="48"/>
      <c r="C58" s="48"/>
      <c r="D58" s="1"/>
      <c r="E58" s="1"/>
      <c r="F58" s="1"/>
      <c r="G58" s="1"/>
      <c r="H58" s="1"/>
      <c r="I58" s="1"/>
    </row>
    <row r="59" spans="1:9" ht="15.75" customHeight="1">
      <c r="A59" s="47"/>
      <c r="B59" s="48"/>
      <c r="C59" s="48"/>
      <c r="D59" s="1"/>
      <c r="E59" s="1"/>
      <c r="F59" s="1"/>
      <c r="G59" s="1"/>
      <c r="H59" s="1"/>
      <c r="I59" s="1"/>
    </row>
    <row r="60" spans="1:9" ht="15.75" customHeight="1">
      <c r="A60" s="47"/>
      <c r="B60" s="48"/>
      <c r="C60" s="48"/>
      <c r="D60" s="1"/>
      <c r="E60" s="1"/>
      <c r="F60" s="1"/>
      <c r="G60" s="1"/>
      <c r="H60" s="1"/>
      <c r="I60" s="1"/>
    </row>
    <row r="61" spans="1:9" ht="15.75" customHeight="1">
      <c r="A61" s="47"/>
      <c r="B61" s="48"/>
      <c r="C61" s="48"/>
      <c r="D61" s="1"/>
      <c r="E61" s="1"/>
      <c r="F61" s="1"/>
      <c r="G61" s="1"/>
      <c r="H61" s="1"/>
      <c r="I61" s="1"/>
    </row>
    <row r="62" spans="1:9" ht="15.75" customHeight="1">
      <c r="A62" s="47"/>
      <c r="B62" s="48"/>
      <c r="C62" s="48"/>
      <c r="D62" s="1"/>
      <c r="E62" s="1"/>
      <c r="F62" s="1"/>
      <c r="G62" s="1"/>
      <c r="H62" s="1"/>
      <c r="I62" s="1"/>
    </row>
    <row r="63" spans="1:9" ht="15.75" customHeight="1">
      <c r="A63" s="47"/>
      <c r="B63" s="48"/>
      <c r="C63" s="48"/>
      <c r="D63" s="1"/>
      <c r="E63" s="1"/>
      <c r="F63" s="1"/>
      <c r="G63" s="1"/>
      <c r="H63" s="1"/>
      <c r="I63" s="1"/>
    </row>
    <row r="64" spans="1:9" ht="15.75" customHeight="1">
      <c r="A64" s="47"/>
      <c r="B64" s="48"/>
      <c r="C64" s="48"/>
      <c r="D64" s="1"/>
      <c r="E64" s="1"/>
      <c r="F64" s="1"/>
      <c r="G64" s="1"/>
      <c r="H64" s="1"/>
      <c r="I64" s="1"/>
    </row>
    <row r="65" spans="1:9" ht="15.75" customHeight="1">
      <c r="A65" s="47"/>
      <c r="B65" s="48"/>
      <c r="C65" s="48"/>
      <c r="D65" s="1"/>
      <c r="E65" s="1"/>
      <c r="F65" s="1"/>
      <c r="G65" s="1"/>
      <c r="H65" s="1"/>
      <c r="I65" s="1"/>
    </row>
    <row r="66" spans="1:9" ht="15.75" customHeight="1">
      <c r="A66" s="47"/>
      <c r="B66" s="48"/>
      <c r="C66" s="48"/>
      <c r="D66" s="1"/>
      <c r="E66" s="1"/>
      <c r="F66" s="1"/>
      <c r="G66" s="1"/>
      <c r="H66" s="1"/>
      <c r="I66" s="1"/>
    </row>
    <row r="67" spans="1:9" ht="15.75" customHeight="1">
      <c r="A67" s="47"/>
      <c r="B67" s="48"/>
      <c r="C67" s="48"/>
      <c r="D67" s="1"/>
      <c r="E67" s="1"/>
      <c r="F67" s="1"/>
      <c r="G67" s="1"/>
      <c r="H67" s="1"/>
      <c r="I67" s="1"/>
    </row>
    <row r="68" spans="1:9" ht="15.75" customHeight="1">
      <c r="A68" s="47"/>
      <c r="B68" s="48"/>
      <c r="C68" s="48"/>
      <c r="D68" s="1"/>
      <c r="E68" s="1"/>
      <c r="F68" s="1"/>
      <c r="G68" s="1"/>
      <c r="H68" s="1"/>
      <c r="I68" s="1"/>
    </row>
    <row r="69" spans="1:9" ht="15.75" customHeight="1">
      <c r="A69" s="47"/>
      <c r="B69" s="48"/>
      <c r="C69" s="48"/>
      <c r="D69" s="1"/>
      <c r="E69" s="1"/>
      <c r="F69" s="1"/>
      <c r="G69" s="1"/>
      <c r="H69" s="1"/>
      <c r="I69" s="1"/>
    </row>
    <row r="70" spans="1:9" ht="15.75" customHeight="1">
      <c r="A70" s="47"/>
      <c r="B70" s="48"/>
      <c r="C70" s="48"/>
      <c r="D70" s="1"/>
      <c r="E70" s="1"/>
      <c r="F70" s="1"/>
      <c r="G70" s="1"/>
      <c r="H70" s="1"/>
      <c r="I70" s="1"/>
    </row>
    <row r="71" spans="1:9" ht="15.75" customHeight="1">
      <c r="A71" s="47"/>
      <c r="B71" s="48"/>
      <c r="C71" s="48"/>
      <c r="D71" s="1"/>
      <c r="E71" s="1"/>
      <c r="F71" s="1"/>
      <c r="G71" s="1"/>
      <c r="H71" s="1"/>
      <c r="I71" s="1"/>
    </row>
    <row r="72" spans="1:9" ht="15.75" customHeight="1">
      <c r="A72" s="47"/>
      <c r="B72" s="48"/>
      <c r="C72" s="48"/>
      <c r="D72" s="1"/>
      <c r="E72" s="1"/>
      <c r="F72" s="1"/>
      <c r="G72" s="1"/>
      <c r="H72" s="1"/>
      <c r="I72" s="1"/>
    </row>
    <row r="73" spans="1:9" ht="15.75" customHeight="1">
      <c r="A73" s="47"/>
      <c r="B73" s="48"/>
      <c r="C73" s="48"/>
      <c r="D73" s="1"/>
      <c r="E73" s="1"/>
      <c r="F73" s="1"/>
      <c r="G73" s="1"/>
      <c r="H73" s="1"/>
      <c r="I73" s="1"/>
    </row>
    <row r="74" spans="1:9" ht="15.75" customHeight="1">
      <c r="A74" s="47"/>
      <c r="B74" s="48"/>
      <c r="C74" s="48"/>
      <c r="D74" s="1"/>
      <c r="E74" s="1"/>
      <c r="F74" s="1"/>
      <c r="G74" s="1"/>
      <c r="H74" s="1"/>
      <c r="I74" s="1"/>
    </row>
    <row r="75" spans="1:9" ht="15.75" customHeight="1">
      <c r="A75" s="47"/>
      <c r="B75" s="48"/>
      <c r="C75" s="48"/>
      <c r="D75" s="1"/>
      <c r="E75" s="1"/>
      <c r="F75" s="1"/>
      <c r="G75" s="1"/>
      <c r="H75" s="1"/>
      <c r="I75" s="1"/>
    </row>
    <row r="76" spans="1:9" ht="15.75" customHeight="1">
      <c r="A76" s="47"/>
      <c r="B76" s="48"/>
      <c r="C76" s="48"/>
      <c r="D76" s="1"/>
      <c r="E76" s="1"/>
      <c r="F76" s="1"/>
      <c r="G76" s="1"/>
      <c r="H76" s="1"/>
      <c r="I76" s="1"/>
    </row>
    <row r="77" spans="1:9" ht="15.75" customHeight="1">
      <c r="A77" s="47"/>
      <c r="B77" s="48"/>
      <c r="C77" s="48"/>
      <c r="D77" s="1"/>
      <c r="E77" s="1"/>
      <c r="F77" s="1"/>
      <c r="G77" s="1"/>
      <c r="H77" s="1"/>
      <c r="I77" s="1"/>
    </row>
    <row r="78" spans="1:9" ht="15.75" customHeight="1">
      <c r="A78" s="47"/>
      <c r="B78" s="48"/>
      <c r="C78" s="48"/>
      <c r="D78" s="1"/>
      <c r="E78" s="1"/>
      <c r="F78" s="1"/>
      <c r="G78" s="1"/>
      <c r="H78" s="1"/>
      <c r="I78" s="1"/>
    </row>
    <row r="79" spans="1:9" ht="15.75" customHeight="1">
      <c r="A79" s="47"/>
      <c r="B79" s="48"/>
      <c r="C79" s="48"/>
      <c r="D79" s="1"/>
      <c r="E79" s="1"/>
      <c r="F79" s="1"/>
      <c r="G79" s="1"/>
      <c r="H79" s="1"/>
      <c r="I79" s="1"/>
    </row>
    <row r="80" spans="1:9" ht="15.75" customHeight="1">
      <c r="A80" s="47"/>
      <c r="B80" s="48"/>
      <c r="C80" s="48"/>
      <c r="D80" s="1"/>
      <c r="E80" s="1"/>
      <c r="F80" s="1"/>
      <c r="G80" s="1"/>
      <c r="H80" s="1"/>
      <c r="I80" s="1"/>
    </row>
    <row r="81" spans="1:9" ht="15.75" customHeight="1">
      <c r="A81" s="47"/>
      <c r="B81" s="48"/>
      <c r="C81" s="48"/>
      <c r="D81" s="1"/>
      <c r="E81" s="1"/>
      <c r="F81" s="1"/>
      <c r="G81" s="1"/>
      <c r="H81" s="1"/>
      <c r="I81" s="1"/>
    </row>
    <row r="82" spans="1:9" ht="15.75" customHeight="1">
      <c r="A82" s="47"/>
      <c r="B82" s="48"/>
      <c r="C82" s="48"/>
      <c r="D82" s="1"/>
      <c r="E82" s="1"/>
      <c r="F82" s="1"/>
      <c r="G82" s="1"/>
      <c r="H82" s="1"/>
      <c r="I82" s="1"/>
    </row>
    <row r="83" spans="1:9" ht="15.75" customHeight="1">
      <c r="A83" s="47"/>
      <c r="B83" s="48"/>
      <c r="C83" s="48"/>
      <c r="D83" s="1"/>
      <c r="E83" s="1"/>
      <c r="F83" s="1"/>
      <c r="G83" s="1"/>
      <c r="H83" s="1"/>
      <c r="I83" s="1"/>
    </row>
    <row r="84" spans="1:9" ht="15.75" customHeight="1">
      <c r="A84" s="47"/>
      <c r="B84" s="48"/>
      <c r="C84" s="48"/>
      <c r="D84" s="1"/>
      <c r="E84" s="1"/>
      <c r="F84" s="1"/>
      <c r="G84" s="1"/>
      <c r="H84" s="1"/>
      <c r="I84" s="1"/>
    </row>
    <row r="85" spans="1:9" ht="15.75" customHeight="1">
      <c r="A85" s="47"/>
      <c r="B85" s="48"/>
      <c r="C85" s="48"/>
      <c r="D85" s="1"/>
      <c r="E85" s="1"/>
      <c r="F85" s="1"/>
      <c r="G85" s="1"/>
      <c r="H85" s="1"/>
      <c r="I85" s="1"/>
    </row>
    <row r="86" spans="1:9" ht="15.75" customHeight="1">
      <c r="A86" s="47"/>
      <c r="B86" s="48"/>
      <c r="C86" s="48"/>
      <c r="D86" s="1"/>
      <c r="E86" s="1"/>
      <c r="F86" s="1"/>
      <c r="G86" s="1"/>
      <c r="H86" s="1"/>
      <c r="I86" s="1"/>
    </row>
    <row r="87" spans="1:9" ht="15.75" customHeight="1">
      <c r="A87" s="47"/>
      <c r="B87" s="48"/>
      <c r="C87" s="48"/>
      <c r="D87" s="1"/>
      <c r="E87" s="1"/>
      <c r="F87" s="1"/>
      <c r="G87" s="1"/>
      <c r="H87" s="1"/>
      <c r="I87" s="1"/>
    </row>
    <row r="88" spans="1:9" ht="15.75" customHeight="1">
      <c r="A88" s="47"/>
      <c r="B88" s="48"/>
      <c r="C88" s="48"/>
      <c r="D88" s="1"/>
      <c r="E88" s="1"/>
      <c r="F88" s="1"/>
      <c r="G88" s="1"/>
      <c r="H88" s="1"/>
      <c r="I88" s="1"/>
    </row>
    <row r="89" spans="1:9" ht="15.75" customHeight="1">
      <c r="A89" s="47"/>
      <c r="B89" s="48"/>
      <c r="C89" s="48"/>
      <c r="D89" s="1"/>
      <c r="E89" s="1"/>
      <c r="F89" s="1"/>
      <c r="G89" s="1"/>
      <c r="H89" s="1"/>
      <c r="I89" s="1"/>
    </row>
    <row r="90" spans="1:9" ht="15.75" customHeight="1">
      <c r="A90" s="47"/>
      <c r="B90" s="48"/>
      <c r="C90" s="48"/>
      <c r="D90" s="1"/>
      <c r="E90" s="1"/>
      <c r="F90" s="1"/>
      <c r="G90" s="1"/>
      <c r="H90" s="1"/>
      <c r="I90" s="1"/>
    </row>
    <row r="91" spans="1:9" ht="15.75" customHeight="1">
      <c r="A91" s="47"/>
      <c r="B91" s="48"/>
      <c r="C91" s="48"/>
      <c r="D91" s="1"/>
      <c r="E91" s="1"/>
      <c r="F91" s="1"/>
      <c r="G91" s="1"/>
      <c r="H91" s="1"/>
      <c r="I91" s="1"/>
    </row>
    <row r="92" spans="1:9" ht="15.75" customHeight="1">
      <c r="A92" s="47"/>
      <c r="B92" s="48"/>
      <c r="C92" s="48"/>
      <c r="D92" s="1"/>
      <c r="E92" s="1"/>
      <c r="F92" s="1"/>
      <c r="G92" s="1"/>
      <c r="H92" s="1"/>
      <c r="I92" s="1"/>
    </row>
    <row r="93" spans="1:9" ht="15.75" customHeight="1">
      <c r="A93" s="47"/>
      <c r="B93" s="48"/>
      <c r="C93" s="48"/>
      <c r="D93" s="1"/>
      <c r="E93" s="1"/>
      <c r="F93" s="1"/>
      <c r="G93" s="1"/>
      <c r="H93" s="1"/>
      <c r="I93" s="1"/>
    </row>
    <row r="94" spans="1:9" ht="15.75" customHeight="1">
      <c r="A94" s="47"/>
      <c r="B94" s="48"/>
      <c r="C94" s="48"/>
      <c r="D94" s="1"/>
      <c r="E94" s="1"/>
      <c r="F94" s="1"/>
      <c r="G94" s="1"/>
      <c r="H94" s="1"/>
      <c r="I94" s="1"/>
    </row>
    <row r="95" spans="1:9" ht="15.75" customHeight="1">
      <c r="A95" s="47"/>
      <c r="B95" s="48"/>
      <c r="C95" s="48"/>
      <c r="D95" s="1"/>
      <c r="E95" s="1"/>
      <c r="F95" s="1"/>
      <c r="G95" s="1"/>
      <c r="H95" s="1"/>
      <c r="I95" s="1"/>
    </row>
    <row r="96" spans="1:9" ht="15.75" customHeight="1">
      <c r="A96" s="47"/>
      <c r="B96" s="48"/>
      <c r="C96" s="48"/>
      <c r="D96" s="1"/>
      <c r="E96" s="1"/>
      <c r="F96" s="1"/>
      <c r="G96" s="1"/>
      <c r="H96" s="1"/>
      <c r="I96" s="1"/>
    </row>
    <row r="97" spans="1:9" ht="15.75" customHeight="1">
      <c r="A97" s="47"/>
      <c r="B97" s="48"/>
      <c r="C97" s="48"/>
      <c r="D97" s="1"/>
      <c r="E97" s="1"/>
      <c r="F97" s="1"/>
      <c r="G97" s="1"/>
      <c r="H97" s="1"/>
      <c r="I97" s="1"/>
    </row>
    <row r="98" spans="1:9" ht="15.75" customHeight="1">
      <c r="A98" s="47"/>
      <c r="B98" s="48"/>
      <c r="C98" s="48"/>
      <c r="D98" s="1"/>
      <c r="E98" s="1"/>
      <c r="F98" s="1"/>
      <c r="G98" s="1"/>
      <c r="H98" s="1"/>
      <c r="I98" s="1"/>
    </row>
    <row r="99" spans="1:9" ht="15.75" customHeight="1">
      <c r="A99" s="47"/>
      <c r="B99" s="48"/>
      <c r="C99" s="48"/>
      <c r="D99" s="1"/>
      <c r="E99" s="1"/>
      <c r="F99" s="1"/>
      <c r="G99" s="1"/>
      <c r="H99" s="1"/>
      <c r="I99" s="1"/>
    </row>
    <row r="100" spans="1:9" ht="15.75" customHeight="1">
      <c r="A100" s="47"/>
      <c r="B100" s="48"/>
      <c r="C100" s="48"/>
      <c r="D100" s="1"/>
      <c r="E100" s="1"/>
      <c r="F100" s="1"/>
      <c r="G100" s="1"/>
      <c r="H100" s="1"/>
      <c r="I100" s="1"/>
    </row>
    <row r="101" spans="1:9" ht="15.75" customHeight="1">
      <c r="A101" s="47"/>
      <c r="B101" s="48"/>
      <c r="C101" s="48"/>
      <c r="D101" s="1"/>
      <c r="E101" s="1"/>
      <c r="F101" s="1"/>
      <c r="G101" s="1"/>
      <c r="H101" s="1"/>
      <c r="I101" s="1"/>
    </row>
    <row r="102" spans="1:9" ht="15.75" customHeight="1">
      <c r="A102" s="47"/>
      <c r="B102" s="48"/>
      <c r="C102" s="48"/>
      <c r="D102" s="1"/>
      <c r="E102" s="1"/>
      <c r="F102" s="1"/>
      <c r="G102" s="1"/>
      <c r="H102" s="1"/>
      <c r="I102" s="1"/>
    </row>
    <row r="103" spans="1:9" ht="15.75" customHeight="1">
      <c r="A103" s="47"/>
      <c r="B103" s="48"/>
      <c r="C103" s="48"/>
      <c r="D103" s="1"/>
      <c r="E103" s="1"/>
      <c r="F103" s="1"/>
      <c r="G103" s="1"/>
      <c r="H103" s="1"/>
      <c r="I103" s="1"/>
    </row>
    <row r="104" spans="1:9" ht="15.75" customHeight="1">
      <c r="A104" s="47"/>
      <c r="B104" s="48"/>
      <c r="C104" s="48"/>
      <c r="D104" s="1"/>
      <c r="E104" s="1"/>
      <c r="F104" s="1"/>
      <c r="G104" s="1"/>
      <c r="H104" s="1"/>
      <c r="I104" s="1"/>
    </row>
    <row r="105" spans="1:9" ht="15.75" customHeight="1">
      <c r="A105" s="47"/>
      <c r="B105" s="48"/>
      <c r="C105" s="48"/>
      <c r="D105" s="1"/>
      <c r="E105" s="1"/>
      <c r="F105" s="1"/>
      <c r="G105" s="1"/>
      <c r="H105" s="1"/>
      <c r="I105" s="1"/>
    </row>
    <row r="106" spans="1:9" ht="15.75" customHeight="1">
      <c r="A106" s="47"/>
      <c r="B106" s="48"/>
      <c r="C106" s="48"/>
      <c r="D106" s="1"/>
      <c r="E106" s="1"/>
      <c r="F106" s="1"/>
      <c r="G106" s="1"/>
      <c r="H106" s="1"/>
      <c r="I106" s="1"/>
    </row>
    <row r="107" spans="1:9" ht="15.75" customHeight="1">
      <c r="A107" s="47"/>
      <c r="B107" s="48"/>
      <c r="C107" s="48"/>
      <c r="D107" s="1"/>
      <c r="E107" s="1"/>
      <c r="F107" s="1"/>
      <c r="G107" s="1"/>
      <c r="H107" s="1"/>
      <c r="I107" s="1"/>
    </row>
    <row r="108" spans="1:9" ht="15.75" customHeight="1">
      <c r="A108" s="47"/>
      <c r="B108" s="48"/>
      <c r="C108" s="48"/>
      <c r="D108" s="1"/>
      <c r="E108" s="1"/>
      <c r="F108" s="1"/>
      <c r="G108" s="1"/>
      <c r="H108" s="1"/>
      <c r="I108" s="1"/>
    </row>
    <row r="109" spans="1:9" ht="15.75" customHeight="1">
      <c r="A109" s="47"/>
      <c r="B109" s="48"/>
      <c r="C109" s="48"/>
      <c r="D109" s="1"/>
      <c r="E109" s="1"/>
      <c r="F109" s="1"/>
      <c r="G109" s="1"/>
      <c r="H109" s="1"/>
      <c r="I109" s="1"/>
    </row>
    <row r="110" spans="1:9" ht="15.75" customHeight="1">
      <c r="A110" s="47"/>
      <c r="B110" s="48"/>
      <c r="C110" s="48"/>
      <c r="D110" s="1"/>
      <c r="E110" s="1"/>
      <c r="F110" s="1"/>
      <c r="G110" s="1"/>
      <c r="H110" s="1"/>
      <c r="I110" s="1"/>
    </row>
    <row r="111" spans="1:9" ht="15.75" customHeight="1">
      <c r="A111" s="47"/>
      <c r="B111" s="48"/>
      <c r="C111" s="48"/>
      <c r="D111" s="1"/>
      <c r="E111" s="1"/>
      <c r="F111" s="1"/>
      <c r="G111" s="1"/>
      <c r="H111" s="1"/>
      <c r="I111" s="1"/>
    </row>
    <row r="112" spans="1:9" ht="15.75" customHeight="1">
      <c r="A112" s="47"/>
      <c r="B112" s="48"/>
      <c r="C112" s="48"/>
      <c r="D112" s="1"/>
      <c r="E112" s="1"/>
      <c r="F112" s="1"/>
      <c r="G112" s="1"/>
      <c r="H112" s="1"/>
      <c r="I112" s="1"/>
    </row>
    <row r="113" spans="1:9" ht="15.75" customHeight="1">
      <c r="A113" s="47"/>
      <c r="B113" s="48"/>
      <c r="C113" s="48"/>
      <c r="D113" s="1"/>
      <c r="E113" s="1"/>
      <c r="F113" s="1"/>
      <c r="G113" s="1"/>
      <c r="H113" s="1"/>
      <c r="I113" s="1"/>
    </row>
    <row r="114" spans="1:9" ht="15.75" customHeight="1">
      <c r="A114" s="47"/>
      <c r="B114" s="48"/>
      <c r="C114" s="48"/>
      <c r="D114" s="1"/>
      <c r="E114" s="1"/>
      <c r="F114" s="1"/>
      <c r="G114" s="1"/>
      <c r="H114" s="1"/>
      <c r="I114" s="1"/>
    </row>
    <row r="115" spans="1:9" ht="15.75" customHeight="1">
      <c r="A115" s="47"/>
      <c r="B115" s="48"/>
      <c r="C115" s="48"/>
      <c r="D115" s="1"/>
      <c r="E115" s="1"/>
      <c r="F115" s="1"/>
      <c r="G115" s="1"/>
      <c r="H115" s="1"/>
      <c r="I115" s="1"/>
    </row>
    <row r="116" spans="1:9" ht="15.75" customHeight="1">
      <c r="A116" s="47"/>
      <c r="B116" s="48"/>
      <c r="C116" s="48"/>
      <c r="D116" s="1"/>
      <c r="E116" s="1"/>
      <c r="F116" s="1"/>
      <c r="G116" s="1"/>
      <c r="H116" s="1"/>
      <c r="I116" s="1"/>
    </row>
    <row r="117" spans="1:9" ht="15.75" customHeight="1">
      <c r="A117" s="47"/>
      <c r="B117" s="48"/>
      <c r="C117" s="48"/>
      <c r="D117" s="1"/>
      <c r="E117" s="1"/>
      <c r="F117" s="1"/>
      <c r="G117" s="1"/>
      <c r="H117" s="1"/>
      <c r="I117" s="1"/>
    </row>
    <row r="118" spans="1:9" ht="15.75" customHeight="1">
      <c r="A118" s="47"/>
      <c r="B118" s="48"/>
      <c r="C118" s="48"/>
      <c r="D118" s="1"/>
      <c r="E118" s="1"/>
      <c r="F118" s="1"/>
      <c r="G118" s="1"/>
      <c r="H118" s="1"/>
      <c r="I118" s="1"/>
    </row>
    <row r="119" spans="1:9" ht="15.75" customHeight="1">
      <c r="A119" s="47"/>
      <c r="B119" s="48"/>
      <c r="C119" s="48"/>
      <c r="D119" s="1"/>
      <c r="E119" s="1"/>
      <c r="F119" s="1"/>
      <c r="G119" s="1"/>
      <c r="H119" s="1"/>
      <c r="I119" s="1"/>
    </row>
    <row r="120" spans="1:9" ht="15.75" customHeight="1">
      <c r="A120" s="47"/>
      <c r="B120" s="48"/>
      <c r="C120" s="48"/>
      <c r="D120" s="1"/>
      <c r="E120" s="1"/>
      <c r="F120" s="1"/>
      <c r="G120" s="1"/>
      <c r="H120" s="1"/>
      <c r="I120" s="1"/>
    </row>
    <row r="121" spans="1:9" ht="15.75" customHeight="1">
      <c r="A121" s="47"/>
      <c r="B121" s="48"/>
      <c r="C121" s="48"/>
      <c r="D121" s="1"/>
      <c r="E121" s="1"/>
      <c r="F121" s="1"/>
      <c r="G121" s="1"/>
      <c r="H121" s="1"/>
      <c r="I121" s="1"/>
    </row>
    <row r="122" spans="1:9" ht="15.75" customHeight="1">
      <c r="A122" s="47"/>
      <c r="B122" s="48"/>
      <c r="C122" s="48"/>
      <c r="D122" s="1"/>
      <c r="E122" s="1"/>
      <c r="F122" s="1"/>
      <c r="G122" s="1"/>
      <c r="H122" s="1"/>
      <c r="I122" s="1"/>
    </row>
    <row r="123" spans="1:9" ht="15.75" customHeight="1">
      <c r="A123" s="47"/>
      <c r="B123" s="48"/>
      <c r="C123" s="48"/>
      <c r="D123" s="1"/>
      <c r="E123" s="1"/>
      <c r="F123" s="1"/>
      <c r="G123" s="1"/>
      <c r="H123" s="1"/>
      <c r="I123" s="1"/>
    </row>
    <row r="124" spans="1:9" ht="15.75" customHeight="1">
      <c r="A124" s="47"/>
      <c r="B124" s="48"/>
      <c r="C124" s="48"/>
      <c r="D124" s="1"/>
      <c r="E124" s="1"/>
      <c r="F124" s="1"/>
      <c r="G124" s="1"/>
      <c r="H124" s="1"/>
      <c r="I124" s="1"/>
    </row>
    <row r="125" spans="1:9" ht="15.75" customHeight="1">
      <c r="A125" s="47"/>
      <c r="B125" s="48"/>
      <c r="C125" s="48"/>
      <c r="D125" s="1"/>
      <c r="E125" s="1"/>
      <c r="F125" s="1"/>
      <c r="G125" s="1"/>
      <c r="H125" s="1"/>
      <c r="I125" s="1"/>
    </row>
    <row r="126" spans="1:9" ht="15.75" customHeight="1">
      <c r="A126" s="47"/>
      <c r="B126" s="48"/>
      <c r="C126" s="48"/>
      <c r="D126" s="1"/>
      <c r="E126" s="1"/>
      <c r="F126" s="1"/>
      <c r="G126" s="1"/>
      <c r="H126" s="1"/>
      <c r="I126" s="1"/>
    </row>
    <row r="127" spans="1:9" ht="15.75" customHeight="1">
      <c r="A127" s="47"/>
      <c r="B127" s="48"/>
      <c r="C127" s="48"/>
      <c r="D127" s="1"/>
      <c r="E127" s="1"/>
      <c r="F127" s="1"/>
      <c r="G127" s="1"/>
      <c r="H127" s="1"/>
      <c r="I127" s="1"/>
    </row>
    <row r="128" spans="1:9" ht="15.75" customHeight="1">
      <c r="A128" s="47"/>
      <c r="B128" s="48"/>
      <c r="C128" s="48"/>
      <c r="D128" s="1"/>
      <c r="E128" s="1"/>
      <c r="F128" s="1"/>
      <c r="G128" s="1"/>
      <c r="H128" s="1"/>
      <c r="I128" s="1"/>
    </row>
    <row r="129" spans="1:9" ht="15.75" customHeight="1">
      <c r="A129" s="47"/>
      <c r="B129" s="48"/>
      <c r="C129" s="48"/>
      <c r="D129" s="1"/>
      <c r="E129" s="1"/>
      <c r="F129" s="1"/>
      <c r="G129" s="1"/>
      <c r="H129" s="1"/>
      <c r="I129" s="1"/>
    </row>
    <row r="130" spans="1:9" ht="15.75" customHeight="1">
      <c r="A130" s="47"/>
      <c r="B130" s="48"/>
      <c r="C130" s="48"/>
      <c r="D130" s="1"/>
      <c r="E130" s="1"/>
      <c r="F130" s="1"/>
      <c r="G130" s="1"/>
      <c r="H130" s="1"/>
      <c r="I130" s="1"/>
    </row>
    <row r="131" spans="1:9" ht="15.75" customHeight="1">
      <c r="A131" s="47"/>
      <c r="B131" s="48"/>
      <c r="C131" s="48"/>
      <c r="D131" s="1"/>
      <c r="E131" s="1"/>
      <c r="F131" s="1"/>
      <c r="G131" s="1"/>
      <c r="H131" s="1"/>
      <c r="I131" s="1"/>
    </row>
    <row r="132" spans="1:9" ht="15.75" customHeight="1">
      <c r="A132" s="47"/>
      <c r="B132" s="48"/>
      <c r="C132" s="48"/>
      <c r="D132" s="1"/>
      <c r="E132" s="1"/>
      <c r="F132" s="1"/>
      <c r="G132" s="1"/>
      <c r="H132" s="1"/>
      <c r="I132" s="1"/>
    </row>
    <row r="133" spans="1:9" ht="15.75" customHeight="1">
      <c r="A133" s="47"/>
      <c r="B133" s="48"/>
      <c r="C133" s="48"/>
      <c r="D133" s="1"/>
      <c r="E133" s="1"/>
      <c r="F133" s="1"/>
      <c r="G133" s="1"/>
      <c r="H133" s="1"/>
      <c r="I133" s="1"/>
    </row>
    <row r="134" spans="1:9" ht="15.75" customHeight="1">
      <c r="A134" s="47"/>
      <c r="B134" s="48"/>
      <c r="C134" s="48"/>
      <c r="D134" s="1"/>
      <c r="E134" s="1"/>
      <c r="F134" s="1"/>
      <c r="G134" s="1"/>
      <c r="H134" s="1"/>
      <c r="I134" s="1"/>
    </row>
    <row r="135" spans="1:9" ht="15.75" customHeight="1">
      <c r="A135" s="47"/>
      <c r="B135" s="48"/>
      <c r="C135" s="48"/>
      <c r="D135" s="1"/>
      <c r="E135" s="1"/>
      <c r="F135" s="1"/>
      <c r="G135" s="1"/>
      <c r="H135" s="1"/>
      <c r="I135" s="1"/>
    </row>
    <row r="136" spans="1:9" ht="15.75" customHeight="1">
      <c r="A136" s="47"/>
      <c r="B136" s="48"/>
      <c r="C136" s="48"/>
      <c r="D136" s="1"/>
      <c r="E136" s="1"/>
      <c r="F136" s="1"/>
      <c r="G136" s="1"/>
      <c r="H136" s="1"/>
      <c r="I136" s="1"/>
    </row>
    <row r="137" spans="1:9" ht="15.75" customHeight="1">
      <c r="A137" s="47"/>
      <c r="B137" s="48"/>
      <c r="C137" s="48"/>
      <c r="D137" s="1"/>
      <c r="E137" s="1"/>
      <c r="F137" s="1"/>
      <c r="G137" s="1"/>
      <c r="H137" s="1"/>
      <c r="I137" s="1"/>
    </row>
    <row r="138" spans="1:9" ht="15.75" customHeight="1">
      <c r="A138" s="47"/>
      <c r="B138" s="48"/>
      <c r="C138" s="48"/>
      <c r="D138" s="1"/>
      <c r="E138" s="1"/>
      <c r="F138" s="1"/>
      <c r="G138" s="1"/>
      <c r="H138" s="1"/>
      <c r="I138" s="1"/>
    </row>
    <row r="139" spans="1:9" ht="15.75" customHeight="1">
      <c r="A139" s="47"/>
      <c r="B139" s="48"/>
      <c r="C139" s="48"/>
      <c r="D139" s="1"/>
      <c r="E139" s="1"/>
      <c r="F139" s="1"/>
      <c r="G139" s="1"/>
      <c r="H139" s="1"/>
      <c r="I139" s="1"/>
    </row>
    <row r="140" spans="1:9" ht="15.75" customHeight="1">
      <c r="A140" s="47"/>
      <c r="B140" s="48"/>
      <c r="C140" s="48"/>
      <c r="D140" s="1"/>
      <c r="E140" s="1"/>
      <c r="F140" s="1"/>
      <c r="G140" s="1"/>
      <c r="H140" s="1"/>
      <c r="I140" s="1"/>
    </row>
    <row r="141" spans="1:9" ht="15.75" customHeight="1">
      <c r="A141" s="47"/>
      <c r="B141" s="48"/>
      <c r="C141" s="48"/>
      <c r="D141" s="1"/>
      <c r="E141" s="1"/>
      <c r="F141" s="1"/>
      <c r="G141" s="1"/>
      <c r="H141" s="1"/>
      <c r="I141" s="1"/>
    </row>
    <row r="142" spans="1:9" ht="15.75" customHeight="1">
      <c r="A142" s="47"/>
      <c r="B142" s="48"/>
      <c r="C142" s="48"/>
      <c r="D142" s="1"/>
      <c r="E142" s="1"/>
      <c r="F142" s="1"/>
      <c r="G142" s="1"/>
      <c r="H142" s="1"/>
      <c r="I142" s="1"/>
    </row>
    <row r="143" spans="1:9" ht="15.75" customHeight="1">
      <c r="A143" s="47"/>
      <c r="B143" s="48"/>
      <c r="C143" s="48"/>
      <c r="D143" s="1"/>
      <c r="E143" s="1"/>
      <c r="F143" s="1"/>
      <c r="G143" s="1"/>
      <c r="H143" s="1"/>
      <c r="I143" s="1"/>
    </row>
    <row r="144" spans="1:9" ht="15.75" customHeight="1">
      <c r="A144" s="47"/>
      <c r="B144" s="48"/>
      <c r="C144" s="48"/>
      <c r="D144" s="1"/>
      <c r="E144" s="1"/>
      <c r="F144" s="1"/>
      <c r="G144" s="1"/>
      <c r="H144" s="1"/>
      <c r="I144" s="1"/>
    </row>
    <row r="145" spans="1:9" ht="15.75" customHeight="1">
      <c r="A145" s="47"/>
      <c r="B145" s="48"/>
      <c r="C145" s="48"/>
      <c r="D145" s="1"/>
      <c r="E145" s="1"/>
      <c r="F145" s="1"/>
      <c r="G145" s="1"/>
      <c r="H145" s="1"/>
      <c r="I145" s="1"/>
    </row>
    <row r="146" spans="1:9" ht="15.75" customHeight="1">
      <c r="A146" s="47"/>
      <c r="B146" s="48"/>
      <c r="C146" s="48"/>
      <c r="D146" s="1"/>
      <c r="E146" s="1"/>
      <c r="F146" s="1"/>
      <c r="G146" s="1"/>
      <c r="H146" s="1"/>
      <c r="I146" s="1"/>
    </row>
    <row r="147" spans="1:9" ht="15.75" customHeight="1">
      <c r="A147" s="47"/>
      <c r="B147" s="48"/>
      <c r="C147" s="48"/>
      <c r="D147" s="1"/>
      <c r="E147" s="1"/>
      <c r="F147" s="1"/>
      <c r="G147" s="1"/>
      <c r="H147" s="1"/>
      <c r="I147" s="1"/>
    </row>
    <row r="148" spans="1:9" ht="15.75" customHeight="1">
      <c r="A148" s="47"/>
      <c r="B148" s="48"/>
      <c r="C148" s="48"/>
      <c r="D148" s="1"/>
      <c r="E148" s="1"/>
      <c r="F148" s="1"/>
      <c r="G148" s="1"/>
      <c r="H148" s="1"/>
      <c r="I148" s="1"/>
    </row>
    <row r="149" spans="1:9" ht="15.75" customHeight="1">
      <c r="A149" s="47"/>
      <c r="B149" s="48"/>
      <c r="C149" s="48"/>
      <c r="D149" s="1"/>
      <c r="E149" s="1"/>
      <c r="F149" s="1"/>
      <c r="G149" s="1"/>
      <c r="H149" s="1"/>
      <c r="I149" s="1"/>
    </row>
    <row r="150" spans="1:9" ht="15.75" customHeight="1">
      <c r="A150" s="47"/>
      <c r="B150" s="48"/>
      <c r="C150" s="48"/>
      <c r="D150" s="1"/>
      <c r="E150" s="1"/>
      <c r="F150" s="1"/>
      <c r="G150" s="1"/>
      <c r="H150" s="1"/>
      <c r="I150" s="1"/>
    </row>
    <row r="151" spans="1:9" ht="15.75" customHeight="1">
      <c r="A151" s="47"/>
      <c r="B151" s="48"/>
      <c r="C151" s="48"/>
      <c r="D151" s="1"/>
      <c r="E151" s="1"/>
      <c r="F151" s="1"/>
      <c r="G151" s="1"/>
      <c r="H151" s="1"/>
      <c r="I151" s="1"/>
    </row>
    <row r="152" spans="1:9" ht="15.75" customHeight="1">
      <c r="A152" s="47"/>
      <c r="B152" s="48"/>
      <c r="C152" s="48"/>
      <c r="D152" s="1"/>
      <c r="E152" s="1"/>
      <c r="F152" s="1"/>
      <c r="G152" s="1"/>
      <c r="H152" s="1"/>
      <c r="I152" s="1"/>
    </row>
    <row r="153" spans="1:9" ht="15.75" customHeight="1">
      <c r="A153" s="47"/>
      <c r="B153" s="48"/>
      <c r="C153" s="48"/>
      <c r="D153" s="1"/>
      <c r="E153" s="1"/>
      <c r="F153" s="1"/>
      <c r="G153" s="1"/>
      <c r="H153" s="1"/>
      <c r="I153" s="1"/>
    </row>
    <row r="154" spans="1:9" ht="15.75" customHeight="1">
      <c r="A154" s="47"/>
      <c r="B154" s="48"/>
      <c r="C154" s="48"/>
      <c r="D154" s="1"/>
      <c r="E154" s="1"/>
      <c r="F154" s="1"/>
      <c r="G154" s="1"/>
      <c r="H154" s="1"/>
      <c r="I154" s="1"/>
    </row>
    <row r="155" spans="1:9" ht="15.75" customHeight="1">
      <c r="A155" s="47"/>
      <c r="B155" s="48"/>
      <c r="C155" s="48"/>
      <c r="D155" s="1"/>
      <c r="E155" s="1"/>
      <c r="F155" s="1"/>
      <c r="G155" s="1"/>
      <c r="H155" s="1"/>
      <c r="I155" s="1"/>
    </row>
    <row r="156" spans="1:9" ht="15.75" customHeight="1">
      <c r="A156" s="47"/>
      <c r="B156" s="48"/>
      <c r="C156" s="48"/>
      <c r="D156" s="1"/>
      <c r="E156" s="1"/>
      <c r="F156" s="1"/>
      <c r="G156" s="1"/>
      <c r="H156" s="1"/>
      <c r="I156" s="1"/>
    </row>
    <row r="157" spans="1:9" ht="15.75" customHeight="1">
      <c r="A157" s="47"/>
      <c r="B157" s="48"/>
      <c r="C157" s="48"/>
      <c r="D157" s="1"/>
      <c r="E157" s="1"/>
      <c r="F157" s="1"/>
      <c r="G157" s="1"/>
      <c r="H157" s="1"/>
      <c r="I157" s="1"/>
    </row>
    <row r="158" spans="1:9" ht="15.75" customHeight="1">
      <c r="A158" s="47"/>
      <c r="B158" s="48"/>
      <c r="C158" s="48"/>
      <c r="D158" s="1"/>
      <c r="E158" s="1"/>
      <c r="F158" s="1"/>
      <c r="G158" s="1"/>
      <c r="H158" s="1"/>
      <c r="I158" s="1"/>
    </row>
    <row r="159" spans="1:9" ht="15.75" customHeight="1">
      <c r="A159" s="47"/>
      <c r="B159" s="48"/>
      <c r="C159" s="48"/>
      <c r="D159" s="1"/>
      <c r="E159" s="1"/>
      <c r="F159" s="1"/>
      <c r="G159" s="1"/>
      <c r="H159" s="1"/>
      <c r="I159" s="1"/>
    </row>
    <row r="160" spans="1:9" ht="15.75" customHeight="1">
      <c r="A160" s="47"/>
      <c r="B160" s="48"/>
      <c r="C160" s="48"/>
      <c r="D160" s="1"/>
      <c r="E160" s="1"/>
      <c r="F160" s="1"/>
      <c r="G160" s="1"/>
      <c r="H160" s="1"/>
      <c r="I160" s="1"/>
    </row>
    <row r="161" spans="1:9" ht="15.75" customHeight="1">
      <c r="A161" s="47"/>
      <c r="B161" s="48"/>
      <c r="C161" s="48"/>
      <c r="D161" s="1"/>
      <c r="E161" s="1"/>
      <c r="F161" s="1"/>
      <c r="G161" s="1"/>
      <c r="H161" s="1"/>
      <c r="I161" s="1"/>
    </row>
    <row r="162" spans="1:9" ht="15.75" customHeight="1">
      <c r="A162" s="47"/>
      <c r="B162" s="48"/>
      <c r="C162" s="48"/>
      <c r="D162" s="1"/>
      <c r="E162" s="1"/>
      <c r="F162" s="1"/>
      <c r="G162" s="1"/>
      <c r="H162" s="1"/>
      <c r="I162" s="1"/>
    </row>
    <row r="163" spans="1:9" ht="15.75" customHeight="1">
      <c r="A163" s="47"/>
      <c r="B163" s="48"/>
      <c r="C163" s="48"/>
      <c r="D163" s="1"/>
      <c r="E163" s="1"/>
      <c r="F163" s="1"/>
      <c r="G163" s="1"/>
      <c r="H163" s="1"/>
      <c r="I163" s="1"/>
    </row>
    <row r="164" spans="1:9" ht="15.75" customHeight="1">
      <c r="A164" s="47"/>
      <c r="B164" s="48"/>
      <c r="C164" s="48"/>
      <c r="D164" s="1"/>
      <c r="E164" s="1"/>
      <c r="F164" s="1"/>
      <c r="G164" s="1"/>
      <c r="H164" s="1"/>
      <c r="I164" s="1"/>
    </row>
    <row r="165" spans="1:9" ht="15.75" customHeight="1">
      <c r="A165" s="47"/>
      <c r="B165" s="48"/>
      <c r="C165" s="48"/>
      <c r="D165" s="1"/>
      <c r="E165" s="1"/>
      <c r="F165" s="1"/>
      <c r="G165" s="1"/>
      <c r="H165" s="1"/>
      <c r="I165" s="1"/>
    </row>
    <row r="166" spans="1:9" ht="15.75" customHeight="1">
      <c r="A166" s="47"/>
      <c r="B166" s="48"/>
      <c r="C166" s="48"/>
      <c r="D166" s="1"/>
      <c r="E166" s="1"/>
      <c r="F166" s="1"/>
      <c r="G166" s="1"/>
      <c r="H166" s="1"/>
      <c r="I166" s="1"/>
    </row>
    <row r="167" spans="1:9" ht="15.75" customHeight="1">
      <c r="A167" s="47"/>
      <c r="B167" s="48"/>
      <c r="C167" s="48"/>
      <c r="D167" s="1"/>
      <c r="E167" s="1"/>
      <c r="F167" s="1"/>
      <c r="G167" s="1"/>
      <c r="H167" s="1"/>
      <c r="I167" s="1"/>
    </row>
    <row r="168" spans="1:9" ht="15.75" customHeight="1">
      <c r="A168" s="47"/>
      <c r="B168" s="48"/>
      <c r="C168" s="48"/>
      <c r="D168" s="1"/>
      <c r="E168" s="1"/>
      <c r="F168" s="1"/>
      <c r="G168" s="1"/>
      <c r="H168" s="1"/>
      <c r="I168" s="1"/>
    </row>
    <row r="169" spans="1:9" ht="15.75" customHeight="1">
      <c r="A169" s="47"/>
      <c r="B169" s="48"/>
      <c r="C169" s="48"/>
      <c r="D169" s="1"/>
      <c r="E169" s="1"/>
      <c r="F169" s="1"/>
      <c r="G169" s="1"/>
      <c r="H169" s="1"/>
      <c r="I169" s="1"/>
    </row>
    <row r="170" spans="1:9" ht="15.75" customHeight="1">
      <c r="A170" s="47"/>
      <c r="B170" s="48"/>
      <c r="C170" s="48"/>
      <c r="D170" s="1"/>
      <c r="E170" s="1"/>
      <c r="F170" s="1"/>
      <c r="G170" s="1"/>
      <c r="H170" s="1"/>
      <c r="I170" s="1"/>
    </row>
    <row r="171" spans="1:9" ht="15.75" customHeight="1">
      <c r="A171" s="47"/>
      <c r="B171" s="48"/>
      <c r="C171" s="48"/>
      <c r="D171" s="1"/>
      <c r="E171" s="1"/>
      <c r="F171" s="1"/>
      <c r="G171" s="1"/>
      <c r="H171" s="1"/>
      <c r="I171" s="1"/>
    </row>
    <row r="172" spans="1:9" ht="15.75" customHeight="1">
      <c r="A172" s="47"/>
      <c r="B172" s="48"/>
      <c r="C172" s="48"/>
      <c r="D172" s="1"/>
      <c r="E172" s="1"/>
      <c r="F172" s="1"/>
      <c r="G172" s="1"/>
      <c r="H172" s="1"/>
      <c r="I172" s="1"/>
    </row>
    <row r="173" spans="1:9" ht="15.75" customHeight="1">
      <c r="A173" s="47"/>
      <c r="B173" s="48"/>
      <c r="C173" s="48"/>
      <c r="D173" s="1"/>
      <c r="E173" s="1"/>
      <c r="F173" s="1"/>
      <c r="G173" s="1"/>
      <c r="H173" s="1"/>
      <c r="I173" s="1"/>
    </row>
    <row r="174" spans="1:9" ht="15.75" customHeight="1">
      <c r="A174" s="47"/>
      <c r="B174" s="48"/>
      <c r="C174" s="48"/>
      <c r="D174" s="1"/>
      <c r="E174" s="1"/>
      <c r="F174" s="1"/>
      <c r="G174" s="1"/>
      <c r="H174" s="1"/>
      <c r="I174" s="1"/>
    </row>
    <row r="175" spans="1:9" ht="15.75" customHeight="1">
      <c r="A175" s="47"/>
      <c r="B175" s="48"/>
      <c r="C175" s="48"/>
      <c r="D175" s="1"/>
      <c r="E175" s="1"/>
      <c r="F175" s="1"/>
      <c r="G175" s="1"/>
      <c r="H175" s="1"/>
      <c r="I175" s="1"/>
    </row>
    <row r="176" spans="1:9" ht="15.75" customHeight="1">
      <c r="A176" s="47"/>
      <c r="B176" s="48"/>
      <c r="C176" s="48"/>
      <c r="D176" s="1"/>
      <c r="E176" s="1"/>
      <c r="F176" s="1"/>
      <c r="G176" s="1"/>
      <c r="H176" s="1"/>
      <c r="I176" s="1"/>
    </row>
    <row r="177" spans="1:9" ht="15.75" customHeight="1">
      <c r="A177" s="47"/>
      <c r="B177" s="48"/>
      <c r="C177" s="48"/>
      <c r="D177" s="1"/>
      <c r="E177" s="1"/>
      <c r="F177" s="1"/>
      <c r="G177" s="1"/>
      <c r="H177" s="1"/>
      <c r="I177" s="1"/>
    </row>
    <row r="178" spans="1:9" ht="15.75" customHeight="1">
      <c r="A178" s="47"/>
      <c r="B178" s="48"/>
      <c r="C178" s="48"/>
      <c r="D178" s="1"/>
      <c r="E178" s="1"/>
      <c r="F178" s="1"/>
      <c r="G178" s="1"/>
      <c r="H178" s="1"/>
      <c r="I178" s="1"/>
    </row>
    <row r="179" spans="1:9" ht="15.75" customHeight="1">
      <c r="A179" s="47"/>
      <c r="B179" s="48"/>
      <c r="C179" s="48"/>
      <c r="D179" s="1"/>
      <c r="E179" s="1"/>
      <c r="F179" s="1"/>
      <c r="G179" s="1"/>
      <c r="H179" s="1"/>
      <c r="I179" s="1"/>
    </row>
    <row r="180" spans="1:9" ht="15.75" customHeight="1">
      <c r="A180" s="47"/>
      <c r="B180" s="48"/>
      <c r="C180" s="48"/>
      <c r="D180" s="1"/>
      <c r="E180" s="1"/>
      <c r="F180" s="1"/>
      <c r="G180" s="1"/>
      <c r="H180" s="1"/>
      <c r="I180" s="1"/>
    </row>
    <row r="181" spans="1:9" ht="15.75" customHeight="1">
      <c r="A181" s="47"/>
      <c r="B181" s="48"/>
      <c r="C181" s="48"/>
      <c r="D181" s="1"/>
      <c r="E181" s="1"/>
      <c r="F181" s="1"/>
      <c r="G181" s="1"/>
      <c r="H181" s="1"/>
      <c r="I181" s="1"/>
    </row>
    <row r="182" spans="1:9" ht="15.75" customHeight="1">
      <c r="A182" s="47"/>
      <c r="B182" s="48"/>
      <c r="C182" s="48"/>
      <c r="D182" s="1"/>
      <c r="E182" s="1"/>
      <c r="F182" s="1"/>
      <c r="G182" s="1"/>
      <c r="H182" s="1"/>
      <c r="I182" s="1"/>
    </row>
    <row r="183" spans="1:9" ht="15.75" customHeight="1">
      <c r="A183" s="47"/>
      <c r="B183" s="48"/>
      <c r="C183" s="48"/>
      <c r="D183" s="1"/>
      <c r="E183" s="1"/>
      <c r="F183" s="1"/>
      <c r="G183" s="1"/>
      <c r="H183" s="1"/>
      <c r="I183" s="1"/>
    </row>
    <row r="184" spans="1:9" ht="15.75" customHeight="1">
      <c r="A184" s="47"/>
      <c r="B184" s="48"/>
      <c r="C184" s="48"/>
      <c r="D184" s="1"/>
      <c r="E184" s="1"/>
      <c r="F184" s="1"/>
      <c r="G184" s="1"/>
      <c r="H184" s="1"/>
      <c r="I184" s="1"/>
    </row>
    <row r="185" spans="1:9" ht="15.75" customHeight="1">
      <c r="A185" s="47"/>
      <c r="B185" s="48"/>
      <c r="C185" s="48"/>
      <c r="D185" s="1"/>
      <c r="E185" s="1"/>
      <c r="F185" s="1"/>
      <c r="G185" s="1"/>
      <c r="H185" s="1"/>
      <c r="I185" s="1"/>
    </row>
    <row r="186" spans="1:9" ht="15.75" customHeight="1">
      <c r="A186" s="47"/>
      <c r="B186" s="48"/>
      <c r="C186" s="48"/>
      <c r="D186" s="1"/>
      <c r="E186" s="1"/>
      <c r="F186" s="1"/>
      <c r="G186" s="1"/>
      <c r="H186" s="1"/>
      <c r="I186" s="1"/>
    </row>
    <row r="187" spans="1:9" ht="15.75" customHeight="1">
      <c r="A187" s="47"/>
      <c r="B187" s="48"/>
      <c r="C187" s="48"/>
      <c r="D187" s="1"/>
      <c r="E187" s="1"/>
      <c r="F187" s="1"/>
      <c r="G187" s="1"/>
      <c r="H187" s="1"/>
      <c r="I187" s="1"/>
    </row>
    <row r="188" spans="1:9" ht="15.75" customHeight="1">
      <c r="A188" s="47"/>
      <c r="B188" s="48"/>
      <c r="C188" s="48"/>
      <c r="D188" s="1"/>
      <c r="E188" s="1"/>
      <c r="F188" s="1"/>
      <c r="G188" s="1"/>
      <c r="H188" s="1"/>
      <c r="I188" s="1"/>
    </row>
    <row r="189" spans="1:9" ht="15.75" customHeight="1">
      <c r="A189" s="47"/>
      <c r="B189" s="48"/>
      <c r="C189" s="48"/>
      <c r="D189" s="1"/>
      <c r="E189" s="1"/>
      <c r="F189" s="1"/>
      <c r="G189" s="1"/>
      <c r="H189" s="1"/>
      <c r="I189" s="1"/>
    </row>
    <row r="190" spans="1:9" ht="15.75" customHeight="1">
      <c r="A190" s="47"/>
      <c r="B190" s="48"/>
      <c r="C190" s="48"/>
      <c r="D190" s="1"/>
      <c r="E190" s="1"/>
      <c r="F190" s="1"/>
      <c r="G190" s="1"/>
      <c r="H190" s="1"/>
      <c r="I190" s="1"/>
    </row>
    <row r="191" spans="1:9" ht="15.75" customHeight="1">
      <c r="A191" s="47"/>
      <c r="B191" s="48"/>
      <c r="C191" s="48"/>
      <c r="D191" s="1"/>
      <c r="E191" s="1"/>
      <c r="F191" s="1"/>
      <c r="G191" s="1"/>
      <c r="H191" s="1"/>
      <c r="I191" s="1"/>
    </row>
    <row r="192" spans="1:9" ht="15.75" customHeight="1">
      <c r="A192" s="47"/>
      <c r="B192" s="48"/>
      <c r="C192" s="48"/>
      <c r="D192" s="1"/>
      <c r="E192" s="1"/>
      <c r="F192" s="1"/>
      <c r="G192" s="1"/>
      <c r="H192" s="1"/>
      <c r="I192" s="1"/>
    </row>
    <row r="193" spans="1:9" ht="15.75" customHeight="1">
      <c r="A193" s="47"/>
      <c r="B193" s="48"/>
      <c r="C193" s="48"/>
      <c r="D193" s="1"/>
      <c r="E193" s="1"/>
      <c r="F193" s="1"/>
      <c r="G193" s="1"/>
      <c r="H193" s="1"/>
      <c r="I193" s="1"/>
    </row>
    <row r="194" spans="1:9" ht="15.75" customHeight="1">
      <c r="A194" s="47"/>
      <c r="B194" s="48"/>
      <c r="C194" s="48"/>
      <c r="D194" s="1"/>
      <c r="E194" s="1"/>
      <c r="F194" s="1"/>
      <c r="G194" s="1"/>
      <c r="H194" s="1"/>
      <c r="I194" s="1"/>
    </row>
    <row r="195" spans="1:9" ht="15.75" customHeight="1">
      <c r="A195" s="47"/>
      <c r="B195" s="48"/>
      <c r="C195" s="48"/>
      <c r="D195" s="1"/>
      <c r="E195" s="1"/>
      <c r="F195" s="1"/>
      <c r="G195" s="1"/>
      <c r="H195" s="1"/>
      <c r="I195" s="1"/>
    </row>
    <row r="196" spans="1:9" ht="15.75" customHeight="1">
      <c r="A196" s="47"/>
      <c r="B196" s="48"/>
      <c r="C196" s="48"/>
      <c r="D196" s="1"/>
      <c r="E196" s="1"/>
      <c r="F196" s="1"/>
      <c r="G196" s="1"/>
      <c r="H196" s="1"/>
      <c r="I196" s="1"/>
    </row>
    <row r="197" spans="1:9" ht="15.75" customHeight="1">
      <c r="A197" s="47"/>
      <c r="B197" s="48"/>
      <c r="C197" s="48"/>
      <c r="D197" s="1"/>
      <c r="E197" s="1"/>
      <c r="F197" s="1"/>
      <c r="G197" s="1"/>
      <c r="H197" s="1"/>
      <c r="I197" s="1"/>
    </row>
    <row r="198" spans="1:9" ht="15.75" customHeight="1">
      <c r="A198" s="47"/>
      <c r="B198" s="48"/>
      <c r="C198" s="48"/>
      <c r="D198" s="1"/>
      <c r="E198" s="1"/>
      <c r="F198" s="1"/>
      <c r="G198" s="1"/>
      <c r="H198" s="1"/>
      <c r="I198" s="1"/>
    </row>
    <row r="199" spans="1:9" ht="15.75" customHeight="1">
      <c r="A199" s="47"/>
      <c r="B199" s="48"/>
      <c r="C199" s="48"/>
      <c r="D199" s="1"/>
      <c r="E199" s="1"/>
      <c r="F199" s="1"/>
      <c r="G199" s="1"/>
      <c r="H199" s="1"/>
      <c r="I199" s="1"/>
    </row>
    <row r="200" spans="1:9" ht="15.75" customHeight="1">
      <c r="A200" s="47"/>
      <c r="B200" s="48"/>
      <c r="C200" s="48"/>
      <c r="D200" s="1"/>
      <c r="E200" s="1"/>
      <c r="F200" s="1"/>
      <c r="G200" s="1"/>
      <c r="H200" s="1"/>
      <c r="I200" s="1"/>
    </row>
    <row r="201" spans="1:9" ht="15.75" customHeight="1">
      <c r="A201" s="47"/>
      <c r="B201" s="48"/>
      <c r="C201" s="48"/>
      <c r="D201" s="1"/>
      <c r="E201" s="1"/>
      <c r="F201" s="1"/>
      <c r="G201" s="1"/>
      <c r="H201" s="1"/>
      <c r="I201" s="1"/>
    </row>
    <row r="202" spans="1:9" ht="15.75" customHeight="1">
      <c r="A202" s="47"/>
      <c r="B202" s="48"/>
      <c r="C202" s="48"/>
      <c r="D202" s="1"/>
      <c r="E202" s="1"/>
      <c r="F202" s="1"/>
      <c r="G202" s="1"/>
      <c r="H202" s="1"/>
      <c r="I202" s="1"/>
    </row>
    <row r="203" spans="1:9" ht="15.75" customHeight="1">
      <c r="A203" s="47"/>
      <c r="B203" s="48"/>
      <c r="C203" s="48"/>
      <c r="D203" s="1"/>
      <c r="E203" s="1"/>
      <c r="F203" s="1"/>
      <c r="G203" s="1"/>
      <c r="H203" s="1"/>
      <c r="I203" s="1"/>
    </row>
    <row r="204" spans="1:9" ht="15.75" customHeight="1">
      <c r="A204" s="47"/>
      <c r="B204" s="48"/>
      <c r="C204" s="48"/>
      <c r="D204" s="1"/>
      <c r="E204" s="1"/>
      <c r="F204" s="1"/>
      <c r="G204" s="1"/>
      <c r="H204" s="1"/>
      <c r="I204" s="1"/>
    </row>
    <row r="205" spans="1:9" ht="15.75" customHeight="1">
      <c r="A205" s="47"/>
      <c r="B205" s="48"/>
      <c r="C205" s="48"/>
      <c r="D205" s="1"/>
      <c r="E205" s="1"/>
      <c r="F205" s="1"/>
      <c r="G205" s="1"/>
      <c r="H205" s="1"/>
      <c r="I205" s="1"/>
    </row>
    <row r="206" spans="1:9" ht="15.75" customHeight="1">
      <c r="A206" s="47"/>
      <c r="B206" s="48"/>
      <c r="C206" s="48"/>
      <c r="D206" s="1"/>
      <c r="E206" s="1"/>
      <c r="F206" s="1"/>
      <c r="G206" s="1"/>
      <c r="H206" s="1"/>
      <c r="I206" s="1"/>
    </row>
    <row r="207" spans="1:9" ht="15.75" customHeight="1">
      <c r="A207" s="47"/>
      <c r="B207" s="48"/>
      <c r="C207" s="48"/>
      <c r="D207" s="1"/>
      <c r="E207" s="1"/>
      <c r="F207" s="1"/>
      <c r="G207" s="1"/>
      <c r="H207" s="1"/>
      <c r="I207" s="1"/>
    </row>
    <row r="208" spans="1:9" ht="15.75" customHeight="1">
      <c r="A208" s="47"/>
      <c r="B208" s="48"/>
      <c r="C208" s="48"/>
      <c r="D208" s="1"/>
      <c r="E208" s="1"/>
      <c r="F208" s="1"/>
      <c r="G208" s="1"/>
      <c r="H208" s="1"/>
      <c r="I208" s="1"/>
    </row>
    <row r="209" spans="1:9" ht="15.75" customHeight="1">
      <c r="A209" s="47"/>
      <c r="B209" s="48"/>
      <c r="C209" s="48"/>
      <c r="D209" s="1"/>
      <c r="E209" s="1"/>
      <c r="F209" s="1"/>
      <c r="G209" s="1"/>
      <c r="H209" s="1"/>
      <c r="I209" s="1"/>
    </row>
    <row r="210" spans="1:9" ht="15.75" customHeight="1">
      <c r="A210" s="47"/>
      <c r="B210" s="48"/>
      <c r="C210" s="48"/>
      <c r="D210" s="1"/>
      <c r="E210" s="1"/>
      <c r="F210" s="1"/>
      <c r="G210" s="1"/>
      <c r="H210" s="1"/>
      <c r="I210" s="1"/>
    </row>
    <row r="211" spans="1:9" ht="15.75" customHeight="1">
      <c r="A211" s="47"/>
      <c r="B211" s="48"/>
      <c r="C211" s="48"/>
      <c r="D211" s="1"/>
      <c r="E211" s="1"/>
      <c r="F211" s="1"/>
      <c r="G211" s="1"/>
      <c r="H211" s="1"/>
      <c r="I211" s="1"/>
    </row>
    <row r="212" spans="1:9" ht="15.75" customHeight="1">
      <c r="A212" s="47"/>
      <c r="B212" s="48"/>
      <c r="C212" s="48"/>
      <c r="D212" s="1"/>
      <c r="E212" s="1"/>
      <c r="F212" s="1"/>
      <c r="G212" s="1"/>
      <c r="H212" s="1"/>
      <c r="I212" s="1"/>
    </row>
    <row r="213" spans="1:9" ht="15.75" customHeight="1">
      <c r="A213" s="47"/>
      <c r="B213" s="48"/>
      <c r="C213" s="48"/>
      <c r="D213" s="1"/>
      <c r="E213" s="1"/>
      <c r="F213" s="1"/>
      <c r="G213" s="1"/>
      <c r="H213" s="1"/>
      <c r="I213" s="1"/>
    </row>
    <row r="214" spans="1:9" ht="15.75" customHeight="1">
      <c r="A214" s="47"/>
      <c r="B214" s="48"/>
      <c r="C214" s="48"/>
      <c r="D214" s="1"/>
      <c r="E214" s="1"/>
      <c r="F214" s="1"/>
      <c r="G214" s="1"/>
      <c r="H214" s="1"/>
      <c r="I214" s="1"/>
    </row>
    <row r="215" spans="1:9" ht="15.75" customHeight="1">
      <c r="A215" s="47"/>
      <c r="B215" s="48"/>
      <c r="C215" s="48"/>
      <c r="D215" s="1"/>
      <c r="E215" s="1"/>
      <c r="F215" s="1"/>
      <c r="G215" s="1"/>
      <c r="H215" s="1"/>
      <c r="I215" s="1"/>
    </row>
    <row r="216" spans="1:9" ht="15.75" customHeight="1">
      <c r="A216" s="47"/>
      <c r="B216" s="48"/>
      <c r="C216" s="48"/>
      <c r="D216" s="1"/>
      <c r="E216" s="1"/>
      <c r="F216" s="1"/>
      <c r="G216" s="1"/>
      <c r="H216" s="1"/>
      <c r="I216" s="1"/>
    </row>
    <row r="217" spans="1:9" ht="15.75" customHeight="1">
      <c r="A217" s="47"/>
      <c r="B217" s="48"/>
      <c r="C217" s="48"/>
      <c r="D217" s="1"/>
      <c r="E217" s="1"/>
      <c r="F217" s="1"/>
      <c r="G217" s="1"/>
      <c r="H217" s="1"/>
      <c r="I217" s="1"/>
    </row>
    <row r="218" spans="1:9" ht="15.75" customHeight="1">
      <c r="A218" s="47"/>
      <c r="B218" s="48"/>
      <c r="C218" s="48"/>
      <c r="D218" s="1"/>
      <c r="E218" s="1"/>
      <c r="F218" s="1"/>
      <c r="G218" s="1"/>
      <c r="H218" s="1"/>
      <c r="I218" s="1"/>
    </row>
    <row r="219" spans="1:9" ht="15.75" customHeight="1">
      <c r="A219" s="47"/>
      <c r="B219" s="48"/>
      <c r="C219" s="48"/>
      <c r="D219" s="1"/>
      <c r="E219" s="1"/>
      <c r="F219" s="1"/>
      <c r="G219" s="1"/>
      <c r="H219" s="1"/>
      <c r="I219" s="1"/>
    </row>
    <row r="220" spans="1:9" ht="15.75" customHeight="1">
      <c r="A220" s="47"/>
      <c r="B220" s="48"/>
      <c r="C220" s="48"/>
      <c r="D220" s="1"/>
      <c r="E220" s="1"/>
      <c r="F220" s="1"/>
      <c r="G220" s="1"/>
      <c r="H220" s="1"/>
      <c r="I220" s="1"/>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X1000"/>
  <sheetViews>
    <sheetView workbookViewId="0"/>
  </sheetViews>
  <sheetFormatPr defaultColWidth="14.3984375" defaultRowHeight="15" customHeight="1"/>
  <cols>
    <col min="1" max="1" width="23.73046875" customWidth="1"/>
    <col min="2" max="2" width="17.1328125" customWidth="1"/>
    <col min="3" max="3" width="10.86328125" customWidth="1"/>
    <col min="4" max="4" width="13.3984375" customWidth="1"/>
    <col min="5" max="5" width="11.73046875" customWidth="1"/>
    <col min="6" max="6" width="26.3984375" customWidth="1"/>
    <col min="7" max="7" width="7.86328125" customWidth="1"/>
    <col min="8" max="8" width="12.265625" customWidth="1"/>
    <col min="9" max="10" width="9.1328125" customWidth="1"/>
    <col min="11" max="24" width="8" customWidth="1"/>
  </cols>
  <sheetData>
    <row r="1" spans="1:24" ht="14.25">
      <c r="A1" s="47"/>
      <c r="B1" s="47"/>
      <c r="C1" s="48"/>
      <c r="D1" s="1"/>
      <c r="E1" s="1"/>
      <c r="F1" s="1"/>
      <c r="G1" s="1"/>
      <c r="H1" s="1"/>
      <c r="I1" s="1"/>
      <c r="J1" s="1"/>
    </row>
    <row r="2" spans="1:24" ht="33" customHeight="1">
      <c r="A2" s="283" t="s">
        <v>2387</v>
      </c>
      <c r="B2" s="276"/>
      <c r="C2" s="276"/>
      <c r="D2" s="276"/>
      <c r="E2" s="276"/>
      <c r="F2" s="276"/>
      <c r="G2" s="276"/>
      <c r="H2" s="277"/>
      <c r="I2" s="49"/>
      <c r="J2" s="49"/>
      <c r="K2" s="50"/>
      <c r="L2" s="50"/>
      <c r="M2" s="50"/>
      <c r="N2" s="50"/>
      <c r="O2" s="50"/>
      <c r="P2" s="50"/>
      <c r="Q2" s="50"/>
      <c r="R2" s="50"/>
      <c r="S2" s="50"/>
      <c r="T2" s="50"/>
      <c r="U2" s="50"/>
      <c r="V2" s="50"/>
      <c r="W2" s="50"/>
      <c r="X2" s="50"/>
    </row>
    <row r="3" spans="1:24" ht="14.25">
      <c r="A3" s="111"/>
      <c r="B3" s="111"/>
      <c r="C3" s="111"/>
      <c r="D3" s="111"/>
      <c r="E3" s="111"/>
      <c r="F3" s="111"/>
      <c r="G3" s="111"/>
      <c r="H3" s="111"/>
      <c r="I3" s="49"/>
      <c r="J3" s="49"/>
      <c r="K3" s="50"/>
      <c r="L3" s="50"/>
      <c r="M3" s="50"/>
      <c r="N3" s="50"/>
      <c r="O3" s="50"/>
      <c r="P3" s="50"/>
      <c r="Q3" s="50"/>
      <c r="R3" s="50"/>
      <c r="S3" s="50"/>
      <c r="T3" s="50"/>
      <c r="U3" s="50"/>
      <c r="V3" s="50"/>
      <c r="W3" s="50"/>
      <c r="X3" s="50"/>
    </row>
    <row r="4" spans="1:24" ht="19.5" customHeight="1">
      <c r="A4" s="294" t="s">
        <v>2388</v>
      </c>
      <c r="B4" s="276"/>
      <c r="C4" s="276"/>
      <c r="D4" s="276"/>
      <c r="E4" s="276"/>
      <c r="F4" s="276"/>
      <c r="G4" s="276"/>
      <c r="H4" s="277"/>
      <c r="I4" s="49"/>
      <c r="J4" s="49"/>
      <c r="K4" s="168"/>
      <c r="L4" s="168"/>
      <c r="M4" s="168"/>
      <c r="N4" s="168"/>
      <c r="O4" s="168"/>
      <c r="P4" s="168"/>
      <c r="Q4" s="168"/>
      <c r="R4" s="168"/>
      <c r="S4" s="168"/>
      <c r="T4" s="168"/>
      <c r="U4" s="168"/>
      <c r="V4" s="168"/>
      <c r="W4" s="168"/>
      <c r="X4" s="168"/>
    </row>
    <row r="5" spans="1:24" ht="14.25">
      <c r="A5" s="294" t="s">
        <v>2389</v>
      </c>
      <c r="B5" s="276"/>
      <c r="C5" s="276"/>
      <c r="D5" s="276"/>
      <c r="E5" s="276"/>
      <c r="F5" s="276"/>
      <c r="G5" s="276"/>
      <c r="H5" s="277"/>
      <c r="I5" s="49"/>
      <c r="J5" s="49"/>
      <c r="K5" s="168"/>
      <c r="L5" s="168"/>
      <c r="M5" s="168"/>
      <c r="N5" s="168"/>
      <c r="O5" s="168"/>
      <c r="P5" s="168"/>
      <c r="Q5" s="168"/>
      <c r="R5" s="168"/>
      <c r="S5" s="168"/>
      <c r="T5" s="168"/>
      <c r="U5" s="168"/>
      <c r="V5" s="168"/>
      <c r="W5" s="168"/>
      <c r="X5" s="168"/>
    </row>
    <row r="6" spans="1:24" ht="13.5" customHeight="1">
      <c r="A6" s="294" t="s">
        <v>2390</v>
      </c>
      <c r="B6" s="276"/>
      <c r="C6" s="276"/>
      <c r="D6" s="276"/>
      <c r="E6" s="276"/>
      <c r="F6" s="276"/>
      <c r="G6" s="276"/>
      <c r="H6" s="277"/>
      <c r="I6" s="96"/>
      <c r="J6" s="96"/>
      <c r="K6" s="169"/>
      <c r="L6" s="169"/>
      <c r="M6" s="169"/>
      <c r="N6" s="169"/>
      <c r="O6" s="169"/>
      <c r="P6" s="169"/>
      <c r="Q6" s="169"/>
      <c r="R6" s="169"/>
      <c r="S6" s="169"/>
      <c r="T6" s="169"/>
      <c r="U6" s="169"/>
      <c r="V6" s="169"/>
      <c r="W6" s="169"/>
      <c r="X6" s="169"/>
    </row>
    <row r="7" spans="1:24" ht="14.25">
      <c r="A7" s="294" t="s">
        <v>2391</v>
      </c>
      <c r="B7" s="276"/>
      <c r="C7" s="276"/>
      <c r="D7" s="276"/>
      <c r="E7" s="276"/>
      <c r="F7" s="276"/>
      <c r="G7" s="276"/>
      <c r="H7" s="277"/>
      <c r="I7" s="96"/>
      <c r="J7" s="96"/>
      <c r="K7" s="169"/>
      <c r="L7" s="169"/>
      <c r="M7" s="169"/>
      <c r="N7" s="169"/>
      <c r="O7" s="169"/>
      <c r="P7" s="169"/>
      <c r="Q7" s="169"/>
      <c r="R7" s="169"/>
      <c r="S7" s="169"/>
      <c r="T7" s="169"/>
      <c r="U7" s="169"/>
      <c r="V7" s="169"/>
      <c r="W7" s="169"/>
      <c r="X7" s="169"/>
    </row>
    <row r="8" spans="1:24" ht="323.25" customHeight="1">
      <c r="A8" s="294" t="s">
        <v>2392</v>
      </c>
      <c r="B8" s="276"/>
      <c r="C8" s="276"/>
      <c r="D8" s="276"/>
      <c r="E8" s="276"/>
      <c r="F8" s="276"/>
      <c r="G8" s="276"/>
      <c r="H8" s="277"/>
      <c r="I8" s="96"/>
      <c r="J8" s="96"/>
      <c r="K8" s="169"/>
      <c r="L8" s="169"/>
      <c r="M8" s="169"/>
      <c r="N8" s="169"/>
      <c r="O8" s="169"/>
      <c r="P8" s="169"/>
      <c r="Q8" s="169"/>
      <c r="R8" s="169"/>
      <c r="S8" s="169"/>
      <c r="T8" s="169"/>
      <c r="U8" s="169"/>
      <c r="V8" s="169"/>
      <c r="W8" s="169"/>
      <c r="X8" s="169"/>
    </row>
    <row r="9" spans="1:24" ht="14.25">
      <c r="A9" s="53"/>
      <c r="B9" s="53"/>
      <c r="C9" s="54"/>
      <c r="D9" s="53"/>
      <c r="E9" s="53"/>
      <c r="F9" s="53"/>
      <c r="G9" s="53"/>
      <c r="H9" s="53"/>
      <c r="I9" s="49"/>
      <c r="J9" s="49"/>
      <c r="K9" s="168"/>
      <c r="L9" s="168"/>
      <c r="M9" s="168"/>
      <c r="N9" s="168"/>
      <c r="O9" s="168"/>
      <c r="P9" s="168"/>
      <c r="Q9" s="168"/>
      <c r="R9" s="168"/>
      <c r="S9" s="168"/>
      <c r="T9" s="168"/>
      <c r="U9" s="168"/>
      <c r="V9" s="168"/>
      <c r="W9" s="168"/>
      <c r="X9" s="168"/>
    </row>
    <row r="10" spans="1:24" ht="57" customHeight="1">
      <c r="A10" s="59" t="s">
        <v>2393</v>
      </c>
      <c r="B10" s="59" t="s">
        <v>7</v>
      </c>
      <c r="C10" s="59" t="s">
        <v>2394</v>
      </c>
      <c r="D10" s="59" t="s">
        <v>2395</v>
      </c>
      <c r="E10" s="59" t="s">
        <v>2396</v>
      </c>
      <c r="F10" s="59" t="s">
        <v>2397</v>
      </c>
      <c r="G10" s="113" t="s">
        <v>158</v>
      </c>
      <c r="H10" s="113" t="s">
        <v>162</v>
      </c>
      <c r="I10" s="60" t="s">
        <v>163</v>
      </c>
      <c r="J10" s="49"/>
      <c r="K10" s="168"/>
      <c r="L10" s="168"/>
      <c r="M10" s="168"/>
      <c r="N10" s="168"/>
      <c r="O10" s="168"/>
      <c r="P10" s="168"/>
      <c r="Q10" s="168"/>
      <c r="R10" s="168"/>
      <c r="S10" s="168"/>
      <c r="T10" s="168"/>
      <c r="U10" s="168"/>
      <c r="V10" s="168"/>
      <c r="W10" s="168"/>
      <c r="X10" s="168"/>
    </row>
    <row r="11" spans="1:24" ht="14.25">
      <c r="A11" s="106"/>
      <c r="B11" s="106"/>
      <c r="C11" s="101"/>
      <c r="D11" s="106"/>
      <c r="E11" s="101"/>
      <c r="F11" s="101"/>
      <c r="G11" s="164"/>
      <c r="H11" s="103"/>
      <c r="I11" s="1"/>
      <c r="J11" s="1"/>
      <c r="K11" s="170"/>
      <c r="L11" s="170"/>
      <c r="M11" s="170"/>
      <c r="N11" s="170"/>
      <c r="O11" s="170"/>
      <c r="P11" s="170"/>
      <c r="Q11" s="170"/>
      <c r="R11" s="170"/>
      <c r="S11" s="170"/>
      <c r="T11" s="170"/>
      <c r="U11" s="170"/>
      <c r="V11" s="170"/>
      <c r="W11" s="170"/>
      <c r="X11" s="170"/>
    </row>
    <row r="12" spans="1:24" ht="14.25">
      <c r="A12" s="106"/>
      <c r="B12" s="106"/>
      <c r="C12" s="148"/>
      <c r="D12" s="106"/>
      <c r="E12" s="101"/>
      <c r="F12" s="101"/>
      <c r="G12" s="164"/>
      <c r="H12" s="103"/>
      <c r="I12" s="1"/>
      <c r="J12" s="1"/>
      <c r="K12" s="170"/>
      <c r="L12" s="170"/>
      <c r="M12" s="170"/>
      <c r="N12" s="170"/>
      <c r="O12" s="170"/>
      <c r="P12" s="170"/>
      <c r="Q12" s="170"/>
      <c r="R12" s="170"/>
      <c r="S12" s="170"/>
      <c r="T12" s="170"/>
      <c r="U12" s="170"/>
      <c r="V12" s="170"/>
      <c r="W12" s="170"/>
      <c r="X12" s="170"/>
    </row>
    <row r="13" spans="1:24" ht="14.25">
      <c r="A13" s="106"/>
      <c r="B13" s="106"/>
      <c r="C13" s="101"/>
      <c r="D13" s="106"/>
      <c r="E13" s="101"/>
      <c r="F13" s="101"/>
      <c r="G13" s="164"/>
      <c r="H13" s="103"/>
      <c r="I13" s="1"/>
      <c r="J13" s="1"/>
      <c r="K13" s="170"/>
      <c r="L13" s="170"/>
      <c r="M13" s="170"/>
      <c r="N13" s="170"/>
      <c r="O13" s="170"/>
      <c r="P13" s="170"/>
      <c r="Q13" s="170"/>
      <c r="R13" s="170"/>
      <c r="S13" s="170"/>
      <c r="T13" s="170"/>
      <c r="U13" s="170"/>
      <c r="V13" s="170"/>
      <c r="W13" s="170"/>
      <c r="X13" s="170"/>
    </row>
    <row r="14" spans="1:24" ht="14.25">
      <c r="A14" s="106"/>
      <c r="B14" s="106"/>
      <c r="C14" s="101"/>
      <c r="D14" s="106"/>
      <c r="E14" s="101"/>
      <c r="F14" s="101"/>
      <c r="G14" s="164"/>
      <c r="H14" s="103"/>
      <c r="I14" s="1"/>
      <c r="J14" s="1"/>
      <c r="K14" s="170"/>
      <c r="L14" s="170"/>
      <c r="M14" s="170"/>
      <c r="N14" s="170"/>
      <c r="O14" s="170"/>
      <c r="P14" s="170"/>
      <c r="Q14" s="170"/>
      <c r="R14" s="170"/>
      <c r="S14" s="170"/>
      <c r="T14" s="170"/>
      <c r="U14" s="170"/>
      <c r="V14" s="170"/>
      <c r="W14" s="170"/>
      <c r="X14" s="170"/>
    </row>
    <row r="15" spans="1:24" ht="14.25">
      <c r="A15" s="106"/>
      <c r="B15" s="106"/>
      <c r="C15" s="101"/>
      <c r="D15" s="106"/>
      <c r="E15" s="101"/>
      <c r="F15" s="101"/>
      <c r="G15" s="164"/>
      <c r="H15" s="103"/>
      <c r="I15" s="1"/>
      <c r="J15" s="1"/>
      <c r="K15" s="170"/>
      <c r="L15" s="170"/>
      <c r="M15" s="170"/>
      <c r="N15" s="170"/>
      <c r="O15" s="170"/>
      <c r="P15" s="170"/>
      <c r="Q15" s="170"/>
      <c r="R15" s="170"/>
      <c r="S15" s="170"/>
      <c r="T15" s="170"/>
      <c r="U15" s="170"/>
      <c r="V15" s="170"/>
      <c r="W15" s="170"/>
      <c r="X15" s="170"/>
    </row>
    <row r="16" spans="1:24" ht="14.25">
      <c r="A16" s="106"/>
      <c r="B16" s="106"/>
      <c r="C16" s="101"/>
      <c r="D16" s="106"/>
      <c r="E16" s="101"/>
      <c r="F16" s="101"/>
      <c r="G16" s="164"/>
      <c r="H16" s="103"/>
      <c r="I16" s="1"/>
      <c r="J16" s="1"/>
      <c r="K16" s="170"/>
      <c r="L16" s="170"/>
      <c r="M16" s="170"/>
      <c r="N16" s="170"/>
      <c r="O16" s="170"/>
      <c r="P16" s="170"/>
      <c r="Q16" s="170"/>
      <c r="R16" s="170"/>
      <c r="S16" s="170"/>
      <c r="T16" s="170"/>
      <c r="U16" s="170"/>
      <c r="V16" s="170"/>
      <c r="W16" s="170"/>
      <c r="X16" s="170"/>
    </row>
    <row r="17" spans="1:10" ht="14.25">
      <c r="A17" s="96" t="s">
        <v>121</v>
      </c>
      <c r="B17" s="96"/>
      <c r="C17" s="48"/>
      <c r="D17" s="1"/>
      <c r="E17" s="1"/>
      <c r="F17" s="1"/>
      <c r="G17" s="166"/>
      <c r="H17" s="97">
        <f>SUM(H11:H16)</f>
        <v>0</v>
      </c>
      <c r="I17" s="1"/>
      <c r="J17" s="1"/>
    </row>
    <row r="18" spans="1:10" ht="14.25">
      <c r="A18" s="47"/>
      <c r="B18" s="47"/>
      <c r="C18" s="48"/>
      <c r="D18" s="1"/>
      <c r="E18" s="1"/>
      <c r="F18" s="1"/>
      <c r="G18" s="1"/>
      <c r="H18" s="1"/>
      <c r="I18" s="1"/>
      <c r="J18" s="1"/>
    </row>
    <row r="19" spans="1:10" ht="15.75" customHeight="1">
      <c r="A19" s="279" t="s">
        <v>726</v>
      </c>
      <c r="B19" s="280"/>
      <c r="C19" s="280"/>
      <c r="D19" s="280"/>
      <c r="E19" s="280"/>
      <c r="F19" s="280"/>
      <c r="G19" s="280"/>
      <c r="H19" s="281"/>
      <c r="I19" s="1"/>
      <c r="J19" s="1"/>
    </row>
    <row r="20" spans="1:10" ht="15.75" customHeight="1">
      <c r="A20" s="47"/>
      <c r="B20" s="47"/>
      <c r="C20" s="48"/>
      <c r="D20" s="1"/>
      <c r="E20" s="1"/>
      <c r="F20" s="1"/>
      <c r="G20" s="1"/>
      <c r="H20" s="1"/>
      <c r="I20" s="1"/>
      <c r="J20" s="1"/>
    </row>
    <row r="21" spans="1:10" ht="15.75" customHeight="1">
      <c r="A21" s="47"/>
      <c r="B21" s="47"/>
      <c r="C21" s="48"/>
      <c r="D21" s="1"/>
      <c r="E21" s="1"/>
      <c r="F21" s="1"/>
      <c r="G21" s="1"/>
      <c r="H21" s="1"/>
      <c r="I21" s="1"/>
      <c r="J21" s="1"/>
    </row>
    <row r="22" spans="1:10" ht="15.75" customHeight="1">
      <c r="A22" s="47"/>
      <c r="B22" s="47"/>
      <c r="C22" s="48"/>
      <c r="D22" s="1"/>
      <c r="E22" s="1"/>
      <c r="F22" s="1"/>
      <c r="G22" s="1"/>
      <c r="H22" s="1"/>
      <c r="I22" s="1"/>
      <c r="J22" s="1"/>
    </row>
    <row r="23" spans="1:10" ht="15.75" customHeight="1">
      <c r="A23" s="47"/>
      <c r="B23" s="47"/>
      <c r="C23" s="48"/>
      <c r="D23" s="1"/>
      <c r="E23" s="1"/>
      <c r="F23" s="1"/>
      <c r="G23" s="1"/>
      <c r="H23" s="1"/>
      <c r="I23" s="1"/>
      <c r="J23" s="1"/>
    </row>
    <row r="24" spans="1:10" ht="15.75" customHeight="1">
      <c r="A24" s="47"/>
      <c r="B24" s="47"/>
      <c r="C24" s="48"/>
      <c r="D24" s="1"/>
      <c r="E24" s="1"/>
      <c r="F24" s="1"/>
      <c r="G24" s="1"/>
      <c r="H24" s="1"/>
      <c r="I24" s="1"/>
      <c r="J24" s="1"/>
    </row>
    <row r="25" spans="1:10" ht="15.75" customHeight="1">
      <c r="A25" s="47"/>
      <c r="B25" s="47"/>
      <c r="C25" s="48"/>
      <c r="D25" s="1"/>
      <c r="E25" s="1"/>
      <c r="F25" s="1"/>
      <c r="G25" s="1"/>
      <c r="H25" s="1"/>
      <c r="I25" s="1"/>
      <c r="J25" s="1"/>
    </row>
    <row r="26" spans="1:10" ht="15.75" customHeight="1">
      <c r="A26" s="47"/>
      <c r="B26" s="47"/>
      <c r="C26" s="48"/>
      <c r="D26" s="1"/>
      <c r="E26" s="1"/>
      <c r="F26" s="1"/>
      <c r="G26" s="1"/>
      <c r="H26" s="1"/>
      <c r="I26" s="1"/>
      <c r="J26" s="1"/>
    </row>
    <row r="27" spans="1:10" ht="15.75" customHeight="1">
      <c r="A27" s="47"/>
      <c r="B27" s="47"/>
      <c r="C27" s="48"/>
      <c r="D27" s="1"/>
      <c r="E27" s="1"/>
      <c r="F27" s="1"/>
      <c r="G27" s="1"/>
      <c r="H27" s="1"/>
      <c r="I27" s="1"/>
      <c r="J27" s="1"/>
    </row>
    <row r="28" spans="1:10" ht="15.75" customHeight="1">
      <c r="A28" s="47"/>
      <c r="B28" s="47"/>
      <c r="C28" s="48"/>
      <c r="D28" s="1"/>
      <c r="E28" s="1"/>
      <c r="F28" s="1"/>
      <c r="G28" s="1"/>
      <c r="H28" s="1"/>
      <c r="I28" s="1"/>
      <c r="J28" s="1"/>
    </row>
    <row r="29" spans="1:10" ht="15.75" customHeight="1">
      <c r="A29" s="47"/>
      <c r="B29" s="47"/>
      <c r="C29" s="48"/>
      <c r="D29" s="1"/>
      <c r="E29" s="1"/>
      <c r="F29" s="1"/>
      <c r="G29" s="1"/>
      <c r="H29" s="1"/>
      <c r="I29" s="1"/>
      <c r="J29" s="1"/>
    </row>
    <row r="30" spans="1:10" ht="15.75" customHeight="1">
      <c r="A30" s="47"/>
      <c r="B30" s="47"/>
      <c r="C30" s="48"/>
      <c r="D30" s="1"/>
      <c r="E30" s="1"/>
      <c r="F30" s="1"/>
      <c r="G30" s="1"/>
      <c r="H30" s="1"/>
      <c r="I30" s="1"/>
      <c r="J30" s="1"/>
    </row>
    <row r="31" spans="1:10" ht="15.75" customHeight="1">
      <c r="A31" s="47"/>
      <c r="B31" s="47"/>
      <c r="C31" s="48"/>
      <c r="D31" s="1"/>
      <c r="E31" s="1"/>
      <c r="F31" s="1"/>
      <c r="G31" s="1"/>
      <c r="H31" s="1"/>
      <c r="I31" s="1"/>
      <c r="J31" s="1"/>
    </row>
    <row r="32" spans="1:10" ht="15.75" customHeight="1">
      <c r="A32" s="47"/>
      <c r="B32" s="47"/>
      <c r="C32" s="48"/>
      <c r="D32" s="1"/>
      <c r="E32" s="1"/>
      <c r="F32" s="1"/>
      <c r="G32" s="1"/>
      <c r="H32" s="1"/>
      <c r="I32" s="1"/>
      <c r="J32" s="1"/>
    </row>
    <row r="33" spans="1:10" ht="15.75" customHeight="1">
      <c r="A33" s="47"/>
      <c r="B33" s="47"/>
      <c r="C33" s="48"/>
      <c r="D33" s="1"/>
      <c r="E33" s="1"/>
      <c r="F33" s="1"/>
      <c r="G33" s="1"/>
      <c r="H33" s="1"/>
      <c r="I33" s="1"/>
      <c r="J33" s="1"/>
    </row>
    <row r="34" spans="1:10" ht="15.75" customHeight="1">
      <c r="A34" s="47"/>
      <c r="B34" s="47"/>
      <c r="C34" s="48"/>
      <c r="D34" s="1"/>
      <c r="E34" s="1"/>
      <c r="F34" s="1"/>
      <c r="G34" s="1"/>
      <c r="H34" s="1"/>
      <c r="I34" s="1"/>
      <c r="J34" s="1"/>
    </row>
    <row r="35" spans="1:10" ht="15.75" customHeight="1">
      <c r="A35" s="47"/>
      <c r="B35" s="47"/>
      <c r="C35" s="48"/>
      <c r="D35" s="1"/>
      <c r="E35" s="1"/>
      <c r="F35" s="1"/>
      <c r="G35" s="1"/>
      <c r="H35" s="1"/>
      <c r="I35" s="1"/>
      <c r="J35" s="1"/>
    </row>
    <row r="36" spans="1:10" ht="15.75" customHeight="1">
      <c r="A36" s="47"/>
      <c r="B36" s="47"/>
      <c r="C36" s="48"/>
      <c r="D36" s="1"/>
      <c r="E36" s="1"/>
      <c r="F36" s="1"/>
      <c r="G36" s="1"/>
      <c r="H36" s="1"/>
      <c r="I36" s="1"/>
      <c r="J36" s="1"/>
    </row>
    <row r="37" spans="1:10" ht="15.75" customHeight="1">
      <c r="A37" s="47"/>
      <c r="B37" s="47"/>
      <c r="C37" s="48"/>
      <c r="D37" s="1"/>
      <c r="E37" s="1"/>
      <c r="F37" s="1"/>
      <c r="G37" s="1"/>
      <c r="H37" s="1"/>
      <c r="I37" s="1"/>
      <c r="J37" s="1"/>
    </row>
    <row r="38" spans="1:10" ht="15.75" customHeight="1">
      <c r="A38" s="47"/>
      <c r="B38" s="47"/>
      <c r="C38" s="48"/>
      <c r="D38" s="1"/>
      <c r="E38" s="1"/>
      <c r="F38" s="1"/>
      <c r="G38" s="1"/>
      <c r="H38" s="1"/>
      <c r="I38" s="1"/>
      <c r="J38" s="1"/>
    </row>
    <row r="39" spans="1:10" ht="15.75" customHeight="1">
      <c r="A39" s="47"/>
      <c r="B39" s="47"/>
      <c r="C39" s="48"/>
      <c r="D39" s="1"/>
      <c r="E39" s="1"/>
      <c r="F39" s="1"/>
      <c r="G39" s="1"/>
      <c r="H39" s="1"/>
      <c r="I39" s="1"/>
      <c r="J39" s="1"/>
    </row>
    <row r="40" spans="1:10" ht="15.75" customHeight="1">
      <c r="A40" s="47"/>
      <c r="B40" s="47"/>
      <c r="C40" s="48"/>
      <c r="D40" s="1"/>
      <c r="E40" s="1"/>
      <c r="F40" s="1"/>
      <c r="G40" s="1"/>
      <c r="H40" s="1"/>
      <c r="I40" s="1"/>
      <c r="J40" s="1"/>
    </row>
    <row r="41" spans="1:10" ht="15.75" customHeight="1">
      <c r="A41" s="47"/>
      <c r="B41" s="47"/>
      <c r="C41" s="48"/>
      <c r="D41" s="1"/>
      <c r="E41" s="1"/>
      <c r="F41" s="1"/>
      <c r="G41" s="1"/>
      <c r="H41" s="1"/>
      <c r="I41" s="1"/>
      <c r="J41" s="1"/>
    </row>
    <row r="42" spans="1:10" ht="15.75" customHeight="1">
      <c r="A42" s="47"/>
      <c r="B42" s="47"/>
      <c r="C42" s="48"/>
      <c r="D42" s="1"/>
      <c r="E42" s="1"/>
      <c r="F42" s="1"/>
      <c r="G42" s="1"/>
      <c r="H42" s="1"/>
      <c r="I42" s="1"/>
      <c r="J42" s="1"/>
    </row>
    <row r="43" spans="1:10" ht="15.75" customHeight="1">
      <c r="A43" s="47"/>
      <c r="B43" s="47"/>
      <c r="C43" s="48"/>
      <c r="D43" s="1"/>
      <c r="E43" s="1"/>
      <c r="F43" s="1"/>
      <c r="G43" s="1"/>
      <c r="H43" s="1"/>
      <c r="I43" s="1"/>
      <c r="J43" s="1"/>
    </row>
    <row r="44" spans="1:10" ht="15.75" customHeight="1">
      <c r="A44" s="47"/>
      <c r="B44" s="47"/>
      <c r="C44" s="48"/>
      <c r="D44" s="1"/>
      <c r="E44" s="1"/>
      <c r="F44" s="1"/>
      <c r="G44" s="1"/>
      <c r="H44" s="1"/>
      <c r="I44" s="1"/>
      <c r="J44" s="1"/>
    </row>
    <row r="45" spans="1:10" ht="15.75" customHeight="1">
      <c r="A45" s="47"/>
      <c r="B45" s="47"/>
      <c r="C45" s="48"/>
      <c r="D45" s="1"/>
      <c r="E45" s="1"/>
      <c r="F45" s="1"/>
      <c r="G45" s="1"/>
      <c r="H45" s="1"/>
      <c r="I45" s="1"/>
      <c r="J45" s="1"/>
    </row>
    <row r="46" spans="1:10" ht="15.75" customHeight="1">
      <c r="A46" s="47"/>
      <c r="B46" s="47"/>
      <c r="C46" s="48"/>
      <c r="D46" s="1"/>
      <c r="E46" s="1"/>
      <c r="F46" s="1"/>
      <c r="G46" s="1"/>
      <c r="H46" s="1"/>
      <c r="I46" s="1"/>
      <c r="J46" s="1"/>
    </row>
    <row r="47" spans="1:10" ht="15.75" customHeight="1">
      <c r="A47" s="47"/>
      <c r="B47" s="47"/>
      <c r="C47" s="48"/>
      <c r="D47" s="1"/>
      <c r="E47" s="1"/>
      <c r="F47" s="1"/>
      <c r="G47" s="1"/>
      <c r="H47" s="1"/>
      <c r="I47" s="1"/>
      <c r="J47" s="1"/>
    </row>
    <row r="48" spans="1:10" ht="15.75" customHeight="1">
      <c r="A48" s="47"/>
      <c r="B48" s="47"/>
      <c r="C48" s="48"/>
      <c r="D48" s="1"/>
      <c r="E48" s="1"/>
      <c r="F48" s="1"/>
      <c r="G48" s="1"/>
      <c r="H48" s="1"/>
      <c r="I48" s="1"/>
      <c r="J48" s="1"/>
    </row>
    <row r="49" spans="1:10" ht="15.75" customHeight="1">
      <c r="A49" s="47"/>
      <c r="B49" s="47"/>
      <c r="C49" s="48"/>
      <c r="D49" s="1"/>
      <c r="E49" s="1"/>
      <c r="F49" s="1"/>
      <c r="G49" s="1"/>
      <c r="H49" s="1"/>
      <c r="I49" s="1"/>
      <c r="J49" s="1"/>
    </row>
    <row r="50" spans="1:10" ht="15.75" customHeight="1">
      <c r="A50" s="47"/>
      <c r="B50" s="47"/>
      <c r="C50" s="48"/>
      <c r="D50" s="1"/>
      <c r="E50" s="1"/>
      <c r="F50" s="1"/>
      <c r="G50" s="1"/>
      <c r="H50" s="1"/>
      <c r="I50" s="1"/>
      <c r="J50" s="1"/>
    </row>
    <row r="51" spans="1:10" ht="15.75" customHeight="1">
      <c r="A51" s="47"/>
      <c r="B51" s="47"/>
      <c r="C51" s="48"/>
      <c r="D51" s="1"/>
      <c r="E51" s="1"/>
      <c r="F51" s="1"/>
      <c r="G51" s="1"/>
      <c r="H51" s="1"/>
      <c r="I51" s="1"/>
      <c r="J51" s="1"/>
    </row>
    <row r="52" spans="1:10" ht="15.75" customHeight="1">
      <c r="A52" s="47"/>
      <c r="B52" s="47"/>
      <c r="C52" s="48"/>
      <c r="D52" s="1"/>
      <c r="E52" s="1"/>
      <c r="F52" s="1"/>
      <c r="G52" s="1"/>
      <c r="H52" s="1"/>
      <c r="I52" s="1"/>
      <c r="J52" s="1"/>
    </row>
    <row r="53" spans="1:10" ht="15.75" customHeight="1">
      <c r="A53" s="47"/>
      <c r="B53" s="47"/>
      <c r="C53" s="48"/>
      <c r="D53" s="1"/>
      <c r="E53" s="1"/>
      <c r="F53" s="1"/>
      <c r="G53" s="1"/>
      <c r="H53" s="1"/>
      <c r="I53" s="1"/>
      <c r="J53" s="1"/>
    </row>
    <row r="54" spans="1:10" ht="15.75" customHeight="1">
      <c r="A54" s="47"/>
      <c r="B54" s="47"/>
      <c r="C54" s="48"/>
      <c r="D54" s="1"/>
      <c r="E54" s="1"/>
      <c r="F54" s="1"/>
      <c r="G54" s="1"/>
      <c r="H54" s="1"/>
      <c r="I54" s="1"/>
      <c r="J54" s="1"/>
    </row>
    <row r="55" spans="1:10" ht="15.75" customHeight="1">
      <c r="A55" s="47"/>
      <c r="B55" s="47"/>
      <c r="C55" s="48"/>
      <c r="D55" s="1"/>
      <c r="E55" s="1"/>
      <c r="F55" s="1"/>
      <c r="G55" s="1"/>
      <c r="H55" s="1"/>
      <c r="I55" s="1"/>
      <c r="J55" s="1"/>
    </row>
    <row r="56" spans="1:10" ht="15.75" customHeight="1">
      <c r="A56" s="47"/>
      <c r="B56" s="47"/>
      <c r="C56" s="48"/>
      <c r="D56" s="1"/>
      <c r="E56" s="1"/>
      <c r="F56" s="1"/>
      <c r="G56" s="1"/>
      <c r="H56" s="1"/>
      <c r="I56" s="1"/>
      <c r="J56" s="1"/>
    </row>
    <row r="57" spans="1:10" ht="15.75" customHeight="1">
      <c r="A57" s="47"/>
      <c r="B57" s="47"/>
      <c r="C57" s="48"/>
      <c r="D57" s="1"/>
      <c r="E57" s="1"/>
      <c r="F57" s="1"/>
      <c r="G57" s="1"/>
      <c r="H57" s="1"/>
      <c r="I57" s="1"/>
      <c r="J57" s="1"/>
    </row>
    <row r="58" spans="1:10" ht="15.75" customHeight="1">
      <c r="A58" s="47"/>
      <c r="B58" s="47"/>
      <c r="C58" s="48"/>
      <c r="D58" s="1"/>
      <c r="E58" s="1"/>
      <c r="F58" s="1"/>
      <c r="G58" s="1"/>
      <c r="H58" s="1"/>
      <c r="I58" s="1"/>
      <c r="J58" s="1"/>
    </row>
    <row r="59" spans="1:10" ht="15.75" customHeight="1">
      <c r="A59" s="47"/>
      <c r="B59" s="47"/>
      <c r="C59" s="48"/>
      <c r="D59" s="1"/>
      <c r="E59" s="1"/>
      <c r="F59" s="1"/>
      <c r="G59" s="1"/>
      <c r="H59" s="1"/>
      <c r="I59" s="1"/>
      <c r="J59" s="1"/>
    </row>
    <row r="60" spans="1:10" ht="15.75" customHeight="1">
      <c r="A60" s="47"/>
      <c r="B60" s="47"/>
      <c r="C60" s="48"/>
      <c r="D60" s="1"/>
      <c r="E60" s="1"/>
      <c r="F60" s="1"/>
      <c r="G60" s="1"/>
      <c r="H60" s="1"/>
      <c r="I60" s="1"/>
      <c r="J60" s="1"/>
    </row>
    <row r="61" spans="1:10" ht="15.75" customHeight="1">
      <c r="A61" s="47"/>
      <c r="B61" s="47"/>
      <c r="C61" s="48"/>
      <c r="D61" s="1"/>
      <c r="E61" s="1"/>
      <c r="F61" s="1"/>
      <c r="G61" s="1"/>
      <c r="H61" s="1"/>
      <c r="I61" s="1"/>
      <c r="J61" s="1"/>
    </row>
    <row r="62" spans="1:10" ht="15.75" customHeight="1">
      <c r="A62" s="47"/>
      <c r="B62" s="47"/>
      <c r="C62" s="48"/>
      <c r="D62" s="1"/>
      <c r="E62" s="1"/>
      <c r="F62" s="1"/>
      <c r="G62" s="1"/>
      <c r="H62" s="1"/>
      <c r="I62" s="1"/>
      <c r="J62" s="1"/>
    </row>
    <row r="63" spans="1:10" ht="15.75" customHeight="1">
      <c r="A63" s="47"/>
      <c r="B63" s="47"/>
      <c r="C63" s="48"/>
      <c r="D63" s="1"/>
      <c r="E63" s="1"/>
      <c r="F63" s="1"/>
      <c r="G63" s="1"/>
      <c r="H63" s="1"/>
      <c r="I63" s="1"/>
      <c r="J63" s="1"/>
    </row>
    <row r="64" spans="1:10" ht="15.75" customHeight="1">
      <c r="A64" s="47"/>
      <c r="B64" s="47"/>
      <c r="C64" s="48"/>
      <c r="D64" s="1"/>
      <c r="E64" s="1"/>
      <c r="F64" s="1"/>
      <c r="G64" s="1"/>
      <c r="H64" s="1"/>
      <c r="I64" s="1"/>
      <c r="J64" s="1"/>
    </row>
    <row r="65" spans="1:10" ht="15.75" customHeight="1">
      <c r="A65" s="47"/>
      <c r="B65" s="47"/>
      <c r="C65" s="48"/>
      <c r="D65" s="1"/>
      <c r="E65" s="1"/>
      <c r="F65" s="1"/>
      <c r="G65" s="1"/>
      <c r="H65" s="1"/>
      <c r="I65" s="1"/>
      <c r="J65" s="1"/>
    </row>
    <row r="66" spans="1:10" ht="15.75" customHeight="1">
      <c r="A66" s="47"/>
      <c r="B66" s="47"/>
      <c r="C66" s="48"/>
      <c r="D66" s="1"/>
      <c r="E66" s="1"/>
      <c r="F66" s="1"/>
      <c r="G66" s="1"/>
      <c r="H66" s="1"/>
      <c r="I66" s="1"/>
      <c r="J66" s="1"/>
    </row>
    <row r="67" spans="1:10" ht="15.75" customHeight="1">
      <c r="A67" s="47"/>
      <c r="B67" s="47"/>
      <c r="C67" s="48"/>
      <c r="D67" s="1"/>
      <c r="E67" s="1"/>
      <c r="F67" s="1"/>
      <c r="G67" s="1"/>
      <c r="H67" s="1"/>
      <c r="I67" s="1"/>
      <c r="J67" s="1"/>
    </row>
    <row r="68" spans="1:10" ht="15.75" customHeight="1">
      <c r="A68" s="47"/>
      <c r="B68" s="47"/>
      <c r="C68" s="48"/>
      <c r="D68" s="1"/>
      <c r="E68" s="1"/>
      <c r="F68" s="1"/>
      <c r="G68" s="1"/>
      <c r="H68" s="1"/>
      <c r="I68" s="1"/>
      <c r="J68" s="1"/>
    </row>
    <row r="69" spans="1:10" ht="15.75" customHeight="1">
      <c r="A69" s="47"/>
      <c r="B69" s="47"/>
      <c r="C69" s="48"/>
      <c r="D69" s="1"/>
      <c r="E69" s="1"/>
      <c r="F69" s="1"/>
      <c r="G69" s="1"/>
      <c r="H69" s="1"/>
      <c r="I69" s="1"/>
      <c r="J69" s="1"/>
    </row>
    <row r="70" spans="1:10" ht="15.75" customHeight="1">
      <c r="A70" s="47"/>
      <c r="B70" s="47"/>
      <c r="C70" s="48"/>
      <c r="D70" s="1"/>
      <c r="E70" s="1"/>
      <c r="F70" s="1"/>
      <c r="G70" s="1"/>
      <c r="H70" s="1"/>
      <c r="I70" s="1"/>
      <c r="J70" s="1"/>
    </row>
    <row r="71" spans="1:10" ht="15.75" customHeight="1">
      <c r="A71" s="47"/>
      <c r="B71" s="47"/>
      <c r="C71" s="48"/>
      <c r="D71" s="1"/>
      <c r="E71" s="1"/>
      <c r="F71" s="1"/>
      <c r="G71" s="1"/>
      <c r="H71" s="1"/>
      <c r="I71" s="1"/>
      <c r="J71" s="1"/>
    </row>
    <row r="72" spans="1:10" ht="15.75" customHeight="1">
      <c r="A72" s="47"/>
      <c r="B72" s="47"/>
      <c r="C72" s="48"/>
      <c r="D72" s="1"/>
      <c r="E72" s="1"/>
      <c r="F72" s="1"/>
      <c r="G72" s="1"/>
      <c r="H72" s="1"/>
      <c r="I72" s="1"/>
      <c r="J72" s="1"/>
    </row>
    <row r="73" spans="1:10" ht="15.75" customHeight="1">
      <c r="A73" s="47"/>
      <c r="B73" s="47"/>
      <c r="C73" s="48"/>
      <c r="D73" s="1"/>
      <c r="E73" s="1"/>
      <c r="F73" s="1"/>
      <c r="G73" s="1"/>
      <c r="H73" s="1"/>
      <c r="I73" s="1"/>
      <c r="J73" s="1"/>
    </row>
    <row r="74" spans="1:10" ht="15.75" customHeight="1">
      <c r="A74" s="47"/>
      <c r="B74" s="47"/>
      <c r="C74" s="48"/>
      <c r="D74" s="1"/>
      <c r="E74" s="1"/>
      <c r="F74" s="1"/>
      <c r="G74" s="1"/>
      <c r="H74" s="1"/>
      <c r="I74" s="1"/>
      <c r="J74" s="1"/>
    </row>
    <row r="75" spans="1:10" ht="15.75" customHeight="1">
      <c r="A75" s="47"/>
      <c r="B75" s="47"/>
      <c r="C75" s="48"/>
      <c r="D75" s="1"/>
      <c r="E75" s="1"/>
      <c r="F75" s="1"/>
      <c r="G75" s="1"/>
      <c r="H75" s="1"/>
      <c r="I75" s="1"/>
      <c r="J75" s="1"/>
    </row>
    <row r="76" spans="1:10" ht="15.75" customHeight="1">
      <c r="A76" s="47"/>
      <c r="B76" s="47"/>
      <c r="C76" s="48"/>
      <c r="D76" s="1"/>
      <c r="E76" s="1"/>
      <c r="F76" s="1"/>
      <c r="G76" s="1"/>
      <c r="H76" s="1"/>
      <c r="I76" s="1"/>
      <c r="J76" s="1"/>
    </row>
    <row r="77" spans="1:10" ht="15.75" customHeight="1">
      <c r="A77" s="47"/>
      <c r="B77" s="47"/>
      <c r="C77" s="48"/>
      <c r="D77" s="1"/>
      <c r="E77" s="1"/>
      <c r="F77" s="1"/>
      <c r="G77" s="1"/>
      <c r="H77" s="1"/>
      <c r="I77" s="1"/>
      <c r="J77" s="1"/>
    </row>
    <row r="78" spans="1:10" ht="15.75" customHeight="1">
      <c r="A78" s="47"/>
      <c r="B78" s="47"/>
      <c r="C78" s="48"/>
      <c r="D78" s="1"/>
      <c r="E78" s="1"/>
      <c r="F78" s="1"/>
      <c r="G78" s="1"/>
      <c r="H78" s="1"/>
      <c r="I78" s="1"/>
      <c r="J78" s="1"/>
    </row>
    <row r="79" spans="1:10" ht="15.75" customHeight="1">
      <c r="A79" s="47"/>
      <c r="B79" s="47"/>
      <c r="C79" s="48"/>
      <c r="D79" s="1"/>
      <c r="E79" s="1"/>
      <c r="F79" s="1"/>
      <c r="G79" s="1"/>
      <c r="H79" s="1"/>
      <c r="I79" s="1"/>
      <c r="J79" s="1"/>
    </row>
    <row r="80" spans="1:10" ht="15.75" customHeight="1">
      <c r="A80" s="47"/>
      <c r="B80" s="47"/>
      <c r="C80" s="48"/>
      <c r="D80" s="1"/>
      <c r="E80" s="1"/>
      <c r="F80" s="1"/>
      <c r="G80" s="1"/>
      <c r="H80" s="1"/>
      <c r="I80" s="1"/>
      <c r="J80" s="1"/>
    </row>
    <row r="81" spans="1:10" ht="15.75" customHeight="1">
      <c r="A81" s="47"/>
      <c r="B81" s="47"/>
      <c r="C81" s="48"/>
      <c r="D81" s="1"/>
      <c r="E81" s="1"/>
      <c r="F81" s="1"/>
      <c r="G81" s="1"/>
      <c r="H81" s="1"/>
      <c r="I81" s="1"/>
      <c r="J81" s="1"/>
    </row>
    <row r="82" spans="1:10" ht="15.75" customHeight="1">
      <c r="A82" s="47"/>
      <c r="B82" s="47"/>
      <c r="C82" s="48"/>
      <c r="D82" s="1"/>
      <c r="E82" s="1"/>
      <c r="F82" s="1"/>
      <c r="G82" s="1"/>
      <c r="H82" s="1"/>
      <c r="I82" s="1"/>
      <c r="J82" s="1"/>
    </row>
    <row r="83" spans="1:10" ht="15.75" customHeight="1">
      <c r="A83" s="47"/>
      <c r="B83" s="47"/>
      <c r="C83" s="48"/>
      <c r="D83" s="1"/>
      <c r="E83" s="1"/>
      <c r="F83" s="1"/>
      <c r="G83" s="1"/>
      <c r="H83" s="1"/>
      <c r="I83" s="1"/>
      <c r="J83" s="1"/>
    </row>
    <row r="84" spans="1:10" ht="15.75" customHeight="1">
      <c r="A84" s="47"/>
      <c r="B84" s="47"/>
      <c r="C84" s="48"/>
      <c r="D84" s="1"/>
      <c r="E84" s="1"/>
      <c r="F84" s="1"/>
      <c r="G84" s="1"/>
      <c r="H84" s="1"/>
      <c r="I84" s="1"/>
      <c r="J84" s="1"/>
    </row>
    <row r="85" spans="1:10" ht="15.75" customHeight="1">
      <c r="A85" s="47"/>
      <c r="B85" s="47"/>
      <c r="C85" s="48"/>
      <c r="D85" s="1"/>
      <c r="E85" s="1"/>
      <c r="F85" s="1"/>
      <c r="G85" s="1"/>
      <c r="H85" s="1"/>
      <c r="I85" s="1"/>
      <c r="J85" s="1"/>
    </row>
    <row r="86" spans="1:10" ht="15.75" customHeight="1">
      <c r="A86" s="47"/>
      <c r="B86" s="47"/>
      <c r="C86" s="48"/>
      <c r="D86" s="1"/>
      <c r="E86" s="1"/>
      <c r="F86" s="1"/>
      <c r="G86" s="1"/>
      <c r="H86" s="1"/>
      <c r="I86" s="1"/>
      <c r="J86" s="1"/>
    </row>
    <row r="87" spans="1:10" ht="15.75" customHeight="1">
      <c r="A87" s="47"/>
      <c r="B87" s="47"/>
      <c r="C87" s="48"/>
      <c r="D87" s="1"/>
      <c r="E87" s="1"/>
      <c r="F87" s="1"/>
      <c r="G87" s="1"/>
      <c r="H87" s="1"/>
      <c r="I87" s="1"/>
      <c r="J87" s="1"/>
    </row>
    <row r="88" spans="1:10" ht="15.75" customHeight="1">
      <c r="A88" s="47"/>
      <c r="B88" s="47"/>
      <c r="C88" s="48"/>
      <c r="D88" s="1"/>
      <c r="E88" s="1"/>
      <c r="F88" s="1"/>
      <c r="G88" s="1"/>
      <c r="H88" s="1"/>
      <c r="I88" s="1"/>
      <c r="J88" s="1"/>
    </row>
    <row r="89" spans="1:10" ht="15.75" customHeight="1">
      <c r="A89" s="47"/>
      <c r="B89" s="47"/>
      <c r="C89" s="48"/>
      <c r="D89" s="1"/>
      <c r="E89" s="1"/>
      <c r="F89" s="1"/>
      <c r="G89" s="1"/>
      <c r="H89" s="1"/>
      <c r="I89" s="1"/>
      <c r="J89" s="1"/>
    </row>
    <row r="90" spans="1:10" ht="15.75" customHeight="1">
      <c r="A90" s="47"/>
      <c r="B90" s="47"/>
      <c r="C90" s="48"/>
      <c r="D90" s="1"/>
      <c r="E90" s="1"/>
      <c r="F90" s="1"/>
      <c r="G90" s="1"/>
      <c r="H90" s="1"/>
      <c r="I90" s="1"/>
      <c r="J90" s="1"/>
    </row>
    <row r="91" spans="1:10" ht="15.75" customHeight="1">
      <c r="A91" s="47"/>
      <c r="B91" s="47"/>
      <c r="C91" s="48"/>
      <c r="D91" s="1"/>
      <c r="E91" s="1"/>
      <c r="F91" s="1"/>
      <c r="G91" s="1"/>
      <c r="H91" s="1"/>
      <c r="I91" s="1"/>
      <c r="J91" s="1"/>
    </row>
    <row r="92" spans="1:10" ht="15.75" customHeight="1">
      <c r="A92" s="47"/>
      <c r="B92" s="47"/>
      <c r="C92" s="48"/>
      <c r="D92" s="1"/>
      <c r="E92" s="1"/>
      <c r="F92" s="1"/>
      <c r="G92" s="1"/>
      <c r="H92" s="1"/>
      <c r="I92" s="1"/>
      <c r="J92" s="1"/>
    </row>
    <row r="93" spans="1:10" ht="15.75" customHeight="1">
      <c r="A93" s="47"/>
      <c r="B93" s="47"/>
      <c r="C93" s="48"/>
      <c r="D93" s="1"/>
      <c r="E93" s="1"/>
      <c r="F93" s="1"/>
      <c r="G93" s="1"/>
      <c r="H93" s="1"/>
      <c r="I93" s="1"/>
      <c r="J93" s="1"/>
    </row>
    <row r="94" spans="1:10" ht="15.75" customHeight="1">
      <c r="A94" s="47"/>
      <c r="B94" s="47"/>
      <c r="C94" s="48"/>
      <c r="D94" s="1"/>
      <c r="E94" s="1"/>
      <c r="F94" s="1"/>
      <c r="G94" s="1"/>
      <c r="H94" s="1"/>
      <c r="I94" s="1"/>
      <c r="J94" s="1"/>
    </row>
    <row r="95" spans="1:10" ht="15.75" customHeight="1">
      <c r="A95" s="47"/>
      <c r="B95" s="47"/>
      <c r="C95" s="48"/>
      <c r="D95" s="1"/>
      <c r="E95" s="1"/>
      <c r="F95" s="1"/>
      <c r="G95" s="1"/>
      <c r="H95" s="1"/>
      <c r="I95" s="1"/>
      <c r="J95" s="1"/>
    </row>
    <row r="96" spans="1:10" ht="15.75" customHeight="1">
      <c r="A96" s="47"/>
      <c r="B96" s="47"/>
      <c r="C96" s="48"/>
      <c r="D96" s="1"/>
      <c r="E96" s="1"/>
      <c r="F96" s="1"/>
      <c r="G96" s="1"/>
      <c r="H96" s="1"/>
      <c r="I96" s="1"/>
      <c r="J96" s="1"/>
    </row>
    <row r="97" spans="1:10" ht="15.75" customHeight="1">
      <c r="A97" s="47"/>
      <c r="B97" s="47"/>
      <c r="C97" s="48"/>
      <c r="D97" s="1"/>
      <c r="E97" s="1"/>
      <c r="F97" s="1"/>
      <c r="G97" s="1"/>
      <c r="H97" s="1"/>
      <c r="I97" s="1"/>
      <c r="J97" s="1"/>
    </row>
    <row r="98" spans="1:10" ht="15.75" customHeight="1">
      <c r="A98" s="47"/>
      <c r="B98" s="47"/>
      <c r="C98" s="48"/>
      <c r="D98" s="1"/>
      <c r="E98" s="1"/>
      <c r="F98" s="1"/>
      <c r="G98" s="1"/>
      <c r="H98" s="1"/>
      <c r="I98" s="1"/>
      <c r="J98" s="1"/>
    </row>
    <row r="99" spans="1:10" ht="15.75" customHeight="1">
      <c r="A99" s="47"/>
      <c r="B99" s="47"/>
      <c r="C99" s="48"/>
      <c r="D99" s="1"/>
      <c r="E99" s="1"/>
      <c r="F99" s="1"/>
      <c r="G99" s="1"/>
      <c r="H99" s="1"/>
      <c r="I99" s="1"/>
      <c r="J99" s="1"/>
    </row>
    <row r="100" spans="1:10" ht="15.75" customHeight="1">
      <c r="A100" s="47"/>
      <c r="B100" s="47"/>
      <c r="C100" s="48"/>
      <c r="D100" s="1"/>
      <c r="E100" s="1"/>
      <c r="F100" s="1"/>
      <c r="G100" s="1"/>
      <c r="H100" s="1"/>
      <c r="I100" s="1"/>
      <c r="J100" s="1"/>
    </row>
    <row r="101" spans="1:10" ht="15.75" customHeight="1">
      <c r="A101" s="47"/>
      <c r="B101" s="47"/>
      <c r="C101" s="48"/>
      <c r="D101" s="1"/>
      <c r="E101" s="1"/>
      <c r="F101" s="1"/>
      <c r="G101" s="1"/>
      <c r="H101" s="1"/>
      <c r="I101" s="1"/>
      <c r="J101" s="1"/>
    </row>
    <row r="102" spans="1:10" ht="15.75" customHeight="1">
      <c r="A102" s="47"/>
      <c r="B102" s="47"/>
      <c r="C102" s="48"/>
      <c r="D102" s="1"/>
      <c r="E102" s="1"/>
      <c r="F102" s="1"/>
      <c r="G102" s="1"/>
      <c r="H102" s="1"/>
      <c r="I102" s="1"/>
      <c r="J102" s="1"/>
    </row>
    <row r="103" spans="1:10" ht="15.75" customHeight="1">
      <c r="A103" s="47"/>
      <c r="B103" s="47"/>
      <c r="C103" s="48"/>
      <c r="D103" s="1"/>
      <c r="E103" s="1"/>
      <c r="F103" s="1"/>
      <c r="G103" s="1"/>
      <c r="H103" s="1"/>
      <c r="I103" s="1"/>
      <c r="J103" s="1"/>
    </row>
    <row r="104" spans="1:10" ht="15.75" customHeight="1">
      <c r="A104" s="47"/>
      <c r="B104" s="47"/>
      <c r="C104" s="48"/>
      <c r="D104" s="1"/>
      <c r="E104" s="1"/>
      <c r="F104" s="1"/>
      <c r="G104" s="1"/>
      <c r="H104" s="1"/>
      <c r="I104" s="1"/>
      <c r="J104" s="1"/>
    </row>
    <row r="105" spans="1:10" ht="15.75" customHeight="1">
      <c r="A105" s="47"/>
      <c r="B105" s="47"/>
      <c r="C105" s="48"/>
      <c r="D105" s="1"/>
      <c r="E105" s="1"/>
      <c r="F105" s="1"/>
      <c r="G105" s="1"/>
      <c r="H105" s="1"/>
      <c r="I105" s="1"/>
      <c r="J105" s="1"/>
    </row>
    <row r="106" spans="1:10" ht="15.75" customHeight="1">
      <c r="A106" s="47"/>
      <c r="B106" s="47"/>
      <c r="C106" s="48"/>
      <c r="D106" s="1"/>
      <c r="E106" s="1"/>
      <c r="F106" s="1"/>
      <c r="G106" s="1"/>
      <c r="H106" s="1"/>
      <c r="I106" s="1"/>
      <c r="J106" s="1"/>
    </row>
    <row r="107" spans="1:10" ht="15.75" customHeight="1">
      <c r="A107" s="47"/>
      <c r="B107" s="47"/>
      <c r="C107" s="48"/>
      <c r="D107" s="1"/>
      <c r="E107" s="1"/>
      <c r="F107" s="1"/>
      <c r="G107" s="1"/>
      <c r="H107" s="1"/>
      <c r="I107" s="1"/>
      <c r="J107" s="1"/>
    </row>
    <row r="108" spans="1:10" ht="15.75" customHeight="1">
      <c r="A108" s="47"/>
      <c r="B108" s="47"/>
      <c r="C108" s="48"/>
      <c r="D108" s="1"/>
      <c r="E108" s="1"/>
      <c r="F108" s="1"/>
      <c r="G108" s="1"/>
      <c r="H108" s="1"/>
      <c r="I108" s="1"/>
      <c r="J108" s="1"/>
    </row>
    <row r="109" spans="1:10" ht="15.75" customHeight="1">
      <c r="A109" s="47"/>
      <c r="B109" s="47"/>
      <c r="C109" s="48"/>
      <c r="D109" s="1"/>
      <c r="E109" s="1"/>
      <c r="F109" s="1"/>
      <c r="G109" s="1"/>
      <c r="H109" s="1"/>
      <c r="I109" s="1"/>
      <c r="J109" s="1"/>
    </row>
    <row r="110" spans="1:10" ht="15.75" customHeight="1">
      <c r="A110" s="47"/>
      <c r="B110" s="47"/>
      <c r="C110" s="48"/>
      <c r="D110" s="1"/>
      <c r="E110" s="1"/>
      <c r="F110" s="1"/>
      <c r="G110" s="1"/>
      <c r="H110" s="1"/>
      <c r="I110" s="1"/>
      <c r="J110" s="1"/>
    </row>
    <row r="111" spans="1:10" ht="15.75" customHeight="1">
      <c r="A111" s="47"/>
      <c r="B111" s="47"/>
      <c r="C111" s="48"/>
      <c r="D111" s="1"/>
      <c r="E111" s="1"/>
      <c r="F111" s="1"/>
      <c r="G111" s="1"/>
      <c r="H111" s="1"/>
      <c r="I111" s="1"/>
      <c r="J111" s="1"/>
    </row>
    <row r="112" spans="1:10" ht="15.75" customHeight="1">
      <c r="A112" s="47"/>
      <c r="B112" s="47"/>
      <c r="C112" s="48"/>
      <c r="D112" s="1"/>
      <c r="E112" s="1"/>
      <c r="F112" s="1"/>
      <c r="G112" s="1"/>
      <c r="H112" s="1"/>
      <c r="I112" s="1"/>
      <c r="J112" s="1"/>
    </row>
    <row r="113" spans="1:10" ht="15.75" customHeight="1">
      <c r="A113" s="47"/>
      <c r="B113" s="47"/>
      <c r="C113" s="48"/>
      <c r="D113" s="1"/>
      <c r="E113" s="1"/>
      <c r="F113" s="1"/>
      <c r="G113" s="1"/>
      <c r="H113" s="1"/>
      <c r="I113" s="1"/>
      <c r="J113" s="1"/>
    </row>
    <row r="114" spans="1:10" ht="15.75" customHeight="1">
      <c r="A114" s="47"/>
      <c r="B114" s="47"/>
      <c r="C114" s="48"/>
      <c r="D114" s="1"/>
      <c r="E114" s="1"/>
      <c r="F114" s="1"/>
      <c r="G114" s="1"/>
      <c r="H114" s="1"/>
      <c r="I114" s="1"/>
      <c r="J114" s="1"/>
    </row>
    <row r="115" spans="1:10" ht="15.75" customHeight="1">
      <c r="A115" s="47"/>
      <c r="B115" s="47"/>
      <c r="C115" s="48"/>
      <c r="D115" s="1"/>
      <c r="E115" s="1"/>
      <c r="F115" s="1"/>
      <c r="G115" s="1"/>
      <c r="H115" s="1"/>
      <c r="I115" s="1"/>
      <c r="J115" s="1"/>
    </row>
    <row r="116" spans="1:10" ht="15.75" customHeight="1">
      <c r="A116" s="47"/>
      <c r="B116" s="47"/>
      <c r="C116" s="48"/>
      <c r="D116" s="1"/>
      <c r="E116" s="1"/>
      <c r="F116" s="1"/>
      <c r="G116" s="1"/>
      <c r="H116" s="1"/>
      <c r="I116" s="1"/>
      <c r="J116" s="1"/>
    </row>
    <row r="117" spans="1:10" ht="15.75" customHeight="1">
      <c r="A117" s="47"/>
      <c r="B117" s="47"/>
      <c r="C117" s="48"/>
      <c r="D117" s="1"/>
      <c r="E117" s="1"/>
      <c r="F117" s="1"/>
      <c r="G117" s="1"/>
      <c r="H117" s="1"/>
      <c r="I117" s="1"/>
      <c r="J117" s="1"/>
    </row>
    <row r="118" spans="1:10" ht="15.75" customHeight="1">
      <c r="A118" s="47"/>
      <c r="B118" s="47"/>
      <c r="C118" s="48"/>
      <c r="D118" s="1"/>
      <c r="E118" s="1"/>
      <c r="F118" s="1"/>
      <c r="G118" s="1"/>
      <c r="H118" s="1"/>
      <c r="I118" s="1"/>
      <c r="J118" s="1"/>
    </row>
    <row r="119" spans="1:10" ht="15.75" customHeight="1">
      <c r="A119" s="47"/>
      <c r="B119" s="47"/>
      <c r="C119" s="48"/>
      <c r="D119" s="1"/>
      <c r="E119" s="1"/>
      <c r="F119" s="1"/>
      <c r="G119" s="1"/>
      <c r="H119" s="1"/>
      <c r="I119" s="1"/>
      <c r="J119" s="1"/>
    </row>
    <row r="120" spans="1:10" ht="15.75" customHeight="1">
      <c r="A120" s="47"/>
      <c r="B120" s="47"/>
      <c r="C120" s="48"/>
      <c r="D120" s="1"/>
      <c r="E120" s="1"/>
      <c r="F120" s="1"/>
      <c r="G120" s="1"/>
      <c r="H120" s="1"/>
      <c r="I120" s="1"/>
      <c r="J120" s="1"/>
    </row>
    <row r="121" spans="1:10" ht="15.75" customHeight="1">
      <c r="A121" s="47"/>
      <c r="B121" s="47"/>
      <c r="C121" s="48"/>
      <c r="D121" s="1"/>
      <c r="E121" s="1"/>
      <c r="F121" s="1"/>
      <c r="G121" s="1"/>
      <c r="H121" s="1"/>
      <c r="I121" s="1"/>
      <c r="J121" s="1"/>
    </row>
    <row r="122" spans="1:10" ht="15.75" customHeight="1">
      <c r="A122" s="47"/>
      <c r="B122" s="47"/>
      <c r="C122" s="48"/>
      <c r="D122" s="1"/>
      <c r="E122" s="1"/>
      <c r="F122" s="1"/>
      <c r="G122" s="1"/>
      <c r="H122" s="1"/>
      <c r="I122" s="1"/>
      <c r="J122" s="1"/>
    </row>
    <row r="123" spans="1:10" ht="15.75" customHeight="1">
      <c r="A123" s="47"/>
      <c r="B123" s="47"/>
      <c r="C123" s="48"/>
      <c r="D123" s="1"/>
      <c r="E123" s="1"/>
      <c r="F123" s="1"/>
      <c r="G123" s="1"/>
      <c r="H123" s="1"/>
      <c r="I123" s="1"/>
      <c r="J123" s="1"/>
    </row>
    <row r="124" spans="1:10" ht="15.75" customHeight="1">
      <c r="A124" s="47"/>
      <c r="B124" s="47"/>
      <c r="C124" s="48"/>
      <c r="D124" s="1"/>
      <c r="E124" s="1"/>
      <c r="F124" s="1"/>
      <c r="G124" s="1"/>
      <c r="H124" s="1"/>
      <c r="I124" s="1"/>
      <c r="J124" s="1"/>
    </row>
    <row r="125" spans="1:10" ht="15.75" customHeight="1">
      <c r="A125" s="47"/>
      <c r="B125" s="47"/>
      <c r="C125" s="48"/>
      <c r="D125" s="1"/>
      <c r="E125" s="1"/>
      <c r="F125" s="1"/>
      <c r="G125" s="1"/>
      <c r="H125" s="1"/>
      <c r="I125" s="1"/>
      <c r="J125" s="1"/>
    </row>
    <row r="126" spans="1:10" ht="15.75" customHeight="1">
      <c r="A126" s="47"/>
      <c r="B126" s="47"/>
      <c r="C126" s="48"/>
      <c r="D126" s="1"/>
      <c r="E126" s="1"/>
      <c r="F126" s="1"/>
      <c r="G126" s="1"/>
      <c r="H126" s="1"/>
      <c r="I126" s="1"/>
      <c r="J126" s="1"/>
    </row>
    <row r="127" spans="1:10" ht="15.75" customHeight="1">
      <c r="A127" s="47"/>
      <c r="B127" s="47"/>
      <c r="C127" s="48"/>
      <c r="D127" s="1"/>
      <c r="E127" s="1"/>
      <c r="F127" s="1"/>
      <c r="G127" s="1"/>
      <c r="H127" s="1"/>
      <c r="I127" s="1"/>
      <c r="J127" s="1"/>
    </row>
    <row r="128" spans="1:10" ht="15.75" customHeight="1">
      <c r="A128" s="47"/>
      <c r="B128" s="47"/>
      <c r="C128" s="48"/>
      <c r="D128" s="1"/>
      <c r="E128" s="1"/>
      <c r="F128" s="1"/>
      <c r="G128" s="1"/>
      <c r="H128" s="1"/>
      <c r="I128" s="1"/>
      <c r="J128" s="1"/>
    </row>
    <row r="129" spans="1:10" ht="15.75" customHeight="1">
      <c r="A129" s="47"/>
      <c r="B129" s="47"/>
      <c r="C129" s="48"/>
      <c r="D129" s="1"/>
      <c r="E129" s="1"/>
      <c r="F129" s="1"/>
      <c r="G129" s="1"/>
      <c r="H129" s="1"/>
      <c r="I129" s="1"/>
      <c r="J129" s="1"/>
    </row>
    <row r="130" spans="1:10" ht="15.75" customHeight="1">
      <c r="A130" s="47"/>
      <c r="B130" s="47"/>
      <c r="C130" s="48"/>
      <c r="D130" s="1"/>
      <c r="E130" s="1"/>
      <c r="F130" s="1"/>
      <c r="G130" s="1"/>
      <c r="H130" s="1"/>
      <c r="I130" s="1"/>
      <c r="J130" s="1"/>
    </row>
    <row r="131" spans="1:10" ht="15.75" customHeight="1">
      <c r="A131" s="47"/>
      <c r="B131" s="47"/>
      <c r="C131" s="48"/>
      <c r="D131" s="1"/>
      <c r="E131" s="1"/>
      <c r="F131" s="1"/>
      <c r="G131" s="1"/>
      <c r="H131" s="1"/>
      <c r="I131" s="1"/>
      <c r="J131" s="1"/>
    </row>
    <row r="132" spans="1:10" ht="15.75" customHeight="1">
      <c r="A132" s="47"/>
      <c r="B132" s="47"/>
      <c r="C132" s="48"/>
      <c r="D132" s="1"/>
      <c r="E132" s="1"/>
      <c r="F132" s="1"/>
      <c r="G132" s="1"/>
      <c r="H132" s="1"/>
      <c r="I132" s="1"/>
      <c r="J132" s="1"/>
    </row>
    <row r="133" spans="1:10" ht="15.75" customHeight="1">
      <c r="A133" s="47"/>
      <c r="B133" s="47"/>
      <c r="C133" s="48"/>
      <c r="D133" s="1"/>
      <c r="E133" s="1"/>
      <c r="F133" s="1"/>
      <c r="G133" s="1"/>
      <c r="H133" s="1"/>
      <c r="I133" s="1"/>
      <c r="J133" s="1"/>
    </row>
    <row r="134" spans="1:10" ht="15.75" customHeight="1">
      <c r="A134" s="47"/>
      <c r="B134" s="47"/>
      <c r="C134" s="48"/>
      <c r="D134" s="1"/>
      <c r="E134" s="1"/>
      <c r="F134" s="1"/>
      <c r="G134" s="1"/>
      <c r="H134" s="1"/>
      <c r="I134" s="1"/>
      <c r="J134" s="1"/>
    </row>
    <row r="135" spans="1:10" ht="15.75" customHeight="1">
      <c r="A135" s="47"/>
      <c r="B135" s="47"/>
      <c r="C135" s="48"/>
      <c r="D135" s="1"/>
      <c r="E135" s="1"/>
      <c r="F135" s="1"/>
      <c r="G135" s="1"/>
      <c r="H135" s="1"/>
      <c r="I135" s="1"/>
      <c r="J135" s="1"/>
    </row>
    <row r="136" spans="1:10" ht="15.75" customHeight="1">
      <c r="A136" s="47"/>
      <c r="B136" s="47"/>
      <c r="C136" s="48"/>
      <c r="D136" s="1"/>
      <c r="E136" s="1"/>
      <c r="F136" s="1"/>
      <c r="G136" s="1"/>
      <c r="H136" s="1"/>
      <c r="I136" s="1"/>
      <c r="J136" s="1"/>
    </row>
    <row r="137" spans="1:10" ht="15.75" customHeight="1">
      <c r="A137" s="47"/>
      <c r="B137" s="47"/>
      <c r="C137" s="48"/>
      <c r="D137" s="1"/>
      <c r="E137" s="1"/>
      <c r="F137" s="1"/>
      <c r="G137" s="1"/>
      <c r="H137" s="1"/>
      <c r="I137" s="1"/>
      <c r="J137" s="1"/>
    </row>
    <row r="138" spans="1:10" ht="15.75" customHeight="1">
      <c r="A138" s="47"/>
      <c r="B138" s="47"/>
      <c r="C138" s="48"/>
      <c r="D138" s="1"/>
      <c r="E138" s="1"/>
      <c r="F138" s="1"/>
      <c r="G138" s="1"/>
      <c r="H138" s="1"/>
      <c r="I138" s="1"/>
      <c r="J138" s="1"/>
    </row>
    <row r="139" spans="1:10" ht="15.75" customHeight="1">
      <c r="A139" s="47"/>
      <c r="B139" s="47"/>
      <c r="C139" s="48"/>
      <c r="D139" s="1"/>
      <c r="E139" s="1"/>
      <c r="F139" s="1"/>
      <c r="G139" s="1"/>
      <c r="H139" s="1"/>
      <c r="I139" s="1"/>
      <c r="J139" s="1"/>
    </row>
    <row r="140" spans="1:10" ht="15.75" customHeight="1">
      <c r="A140" s="47"/>
      <c r="B140" s="47"/>
      <c r="C140" s="48"/>
      <c r="D140" s="1"/>
      <c r="E140" s="1"/>
      <c r="F140" s="1"/>
      <c r="G140" s="1"/>
      <c r="H140" s="1"/>
      <c r="I140" s="1"/>
      <c r="J140" s="1"/>
    </row>
    <row r="141" spans="1:10" ht="15.75" customHeight="1">
      <c r="A141" s="47"/>
      <c r="B141" s="47"/>
      <c r="C141" s="48"/>
      <c r="D141" s="1"/>
      <c r="E141" s="1"/>
      <c r="F141" s="1"/>
      <c r="G141" s="1"/>
      <c r="H141" s="1"/>
      <c r="I141" s="1"/>
      <c r="J141" s="1"/>
    </row>
    <row r="142" spans="1:10" ht="15.75" customHeight="1">
      <c r="A142" s="47"/>
      <c r="B142" s="47"/>
      <c r="C142" s="48"/>
      <c r="D142" s="1"/>
      <c r="E142" s="1"/>
      <c r="F142" s="1"/>
      <c r="G142" s="1"/>
      <c r="H142" s="1"/>
      <c r="I142" s="1"/>
      <c r="J142" s="1"/>
    </row>
    <row r="143" spans="1:10" ht="15.75" customHeight="1">
      <c r="A143" s="47"/>
      <c r="B143" s="47"/>
      <c r="C143" s="48"/>
      <c r="D143" s="1"/>
      <c r="E143" s="1"/>
      <c r="F143" s="1"/>
      <c r="G143" s="1"/>
      <c r="H143" s="1"/>
      <c r="I143" s="1"/>
      <c r="J143" s="1"/>
    </row>
    <row r="144" spans="1:10" ht="15.75" customHeight="1">
      <c r="A144" s="47"/>
      <c r="B144" s="47"/>
      <c r="C144" s="48"/>
      <c r="D144" s="1"/>
      <c r="E144" s="1"/>
      <c r="F144" s="1"/>
      <c r="G144" s="1"/>
      <c r="H144" s="1"/>
      <c r="I144" s="1"/>
      <c r="J144" s="1"/>
    </row>
    <row r="145" spans="1:10" ht="15.75" customHeight="1">
      <c r="A145" s="47"/>
      <c r="B145" s="47"/>
      <c r="C145" s="48"/>
      <c r="D145" s="1"/>
      <c r="E145" s="1"/>
      <c r="F145" s="1"/>
      <c r="G145" s="1"/>
      <c r="H145" s="1"/>
      <c r="I145" s="1"/>
      <c r="J145" s="1"/>
    </row>
    <row r="146" spans="1:10" ht="15.75" customHeight="1">
      <c r="A146" s="47"/>
      <c r="B146" s="47"/>
      <c r="C146" s="48"/>
      <c r="D146" s="1"/>
      <c r="E146" s="1"/>
      <c r="F146" s="1"/>
      <c r="G146" s="1"/>
      <c r="H146" s="1"/>
      <c r="I146" s="1"/>
      <c r="J146" s="1"/>
    </row>
    <row r="147" spans="1:10" ht="15.75" customHeight="1">
      <c r="A147" s="47"/>
      <c r="B147" s="47"/>
      <c r="C147" s="48"/>
      <c r="D147" s="1"/>
      <c r="E147" s="1"/>
      <c r="F147" s="1"/>
      <c r="G147" s="1"/>
      <c r="H147" s="1"/>
      <c r="I147" s="1"/>
      <c r="J147" s="1"/>
    </row>
    <row r="148" spans="1:10" ht="15.75" customHeight="1">
      <c r="A148" s="47"/>
      <c r="B148" s="47"/>
      <c r="C148" s="48"/>
      <c r="D148" s="1"/>
      <c r="E148" s="1"/>
      <c r="F148" s="1"/>
      <c r="G148" s="1"/>
      <c r="H148" s="1"/>
      <c r="I148" s="1"/>
      <c r="J148" s="1"/>
    </row>
    <row r="149" spans="1:10" ht="15.75" customHeight="1">
      <c r="A149" s="47"/>
      <c r="B149" s="47"/>
      <c r="C149" s="48"/>
      <c r="D149" s="1"/>
      <c r="E149" s="1"/>
      <c r="F149" s="1"/>
      <c r="G149" s="1"/>
      <c r="H149" s="1"/>
      <c r="I149" s="1"/>
      <c r="J149" s="1"/>
    </row>
    <row r="150" spans="1:10" ht="15.75" customHeight="1">
      <c r="A150" s="47"/>
      <c r="B150" s="47"/>
      <c r="C150" s="48"/>
      <c r="D150" s="1"/>
      <c r="E150" s="1"/>
      <c r="F150" s="1"/>
      <c r="G150" s="1"/>
      <c r="H150" s="1"/>
      <c r="I150" s="1"/>
      <c r="J150" s="1"/>
    </row>
    <row r="151" spans="1:10" ht="15.75" customHeight="1">
      <c r="A151" s="47"/>
      <c r="B151" s="47"/>
      <c r="C151" s="48"/>
      <c r="D151" s="1"/>
      <c r="E151" s="1"/>
      <c r="F151" s="1"/>
      <c r="G151" s="1"/>
      <c r="H151" s="1"/>
      <c r="I151" s="1"/>
      <c r="J151" s="1"/>
    </row>
    <row r="152" spans="1:10" ht="15.75" customHeight="1">
      <c r="A152" s="47"/>
      <c r="B152" s="47"/>
      <c r="C152" s="48"/>
      <c r="D152" s="1"/>
      <c r="E152" s="1"/>
      <c r="F152" s="1"/>
      <c r="G152" s="1"/>
      <c r="H152" s="1"/>
      <c r="I152" s="1"/>
      <c r="J152" s="1"/>
    </row>
    <row r="153" spans="1:10" ht="15.75" customHeight="1">
      <c r="A153" s="47"/>
      <c r="B153" s="47"/>
      <c r="C153" s="48"/>
      <c r="D153" s="1"/>
      <c r="E153" s="1"/>
      <c r="F153" s="1"/>
      <c r="G153" s="1"/>
      <c r="H153" s="1"/>
      <c r="I153" s="1"/>
      <c r="J153" s="1"/>
    </row>
    <row r="154" spans="1:10" ht="15.75" customHeight="1">
      <c r="A154" s="47"/>
      <c r="B154" s="47"/>
      <c r="C154" s="48"/>
      <c r="D154" s="1"/>
      <c r="E154" s="1"/>
      <c r="F154" s="1"/>
      <c r="G154" s="1"/>
      <c r="H154" s="1"/>
      <c r="I154" s="1"/>
      <c r="J154" s="1"/>
    </row>
    <row r="155" spans="1:10" ht="15.75" customHeight="1">
      <c r="A155" s="47"/>
      <c r="B155" s="47"/>
      <c r="C155" s="48"/>
      <c r="D155" s="1"/>
      <c r="E155" s="1"/>
      <c r="F155" s="1"/>
      <c r="G155" s="1"/>
      <c r="H155" s="1"/>
      <c r="I155" s="1"/>
      <c r="J155" s="1"/>
    </row>
    <row r="156" spans="1:10" ht="15.75" customHeight="1">
      <c r="A156" s="47"/>
      <c r="B156" s="47"/>
      <c r="C156" s="48"/>
      <c r="D156" s="1"/>
      <c r="E156" s="1"/>
      <c r="F156" s="1"/>
      <c r="G156" s="1"/>
      <c r="H156" s="1"/>
      <c r="I156" s="1"/>
      <c r="J156" s="1"/>
    </row>
    <row r="157" spans="1:10" ht="15.75" customHeight="1">
      <c r="A157" s="47"/>
      <c r="B157" s="47"/>
      <c r="C157" s="48"/>
      <c r="D157" s="1"/>
      <c r="E157" s="1"/>
      <c r="F157" s="1"/>
      <c r="G157" s="1"/>
      <c r="H157" s="1"/>
      <c r="I157" s="1"/>
      <c r="J157" s="1"/>
    </row>
    <row r="158" spans="1:10" ht="15.75" customHeight="1">
      <c r="A158" s="47"/>
      <c r="B158" s="47"/>
      <c r="C158" s="48"/>
      <c r="D158" s="1"/>
      <c r="E158" s="1"/>
      <c r="F158" s="1"/>
      <c r="G158" s="1"/>
      <c r="H158" s="1"/>
      <c r="I158" s="1"/>
      <c r="J158" s="1"/>
    </row>
    <row r="159" spans="1:10" ht="15.75" customHeight="1">
      <c r="A159" s="47"/>
      <c r="B159" s="47"/>
      <c r="C159" s="48"/>
      <c r="D159" s="1"/>
      <c r="E159" s="1"/>
      <c r="F159" s="1"/>
      <c r="G159" s="1"/>
      <c r="H159" s="1"/>
      <c r="I159" s="1"/>
      <c r="J159" s="1"/>
    </row>
    <row r="160" spans="1:10" ht="15.75" customHeight="1">
      <c r="A160" s="47"/>
      <c r="B160" s="47"/>
      <c r="C160" s="48"/>
      <c r="D160" s="1"/>
      <c r="E160" s="1"/>
      <c r="F160" s="1"/>
      <c r="G160" s="1"/>
      <c r="H160" s="1"/>
      <c r="I160" s="1"/>
      <c r="J160" s="1"/>
    </row>
    <row r="161" spans="1:10" ht="15.75" customHeight="1">
      <c r="A161" s="47"/>
      <c r="B161" s="47"/>
      <c r="C161" s="48"/>
      <c r="D161" s="1"/>
      <c r="E161" s="1"/>
      <c r="F161" s="1"/>
      <c r="G161" s="1"/>
      <c r="H161" s="1"/>
      <c r="I161" s="1"/>
      <c r="J161" s="1"/>
    </row>
    <row r="162" spans="1:10" ht="15.75" customHeight="1">
      <c r="A162" s="47"/>
      <c r="B162" s="47"/>
      <c r="C162" s="48"/>
      <c r="D162" s="1"/>
      <c r="E162" s="1"/>
      <c r="F162" s="1"/>
      <c r="G162" s="1"/>
      <c r="H162" s="1"/>
      <c r="I162" s="1"/>
      <c r="J162" s="1"/>
    </row>
    <row r="163" spans="1:10" ht="15.75" customHeight="1">
      <c r="A163" s="47"/>
      <c r="B163" s="47"/>
      <c r="C163" s="48"/>
      <c r="D163" s="1"/>
      <c r="E163" s="1"/>
      <c r="F163" s="1"/>
      <c r="G163" s="1"/>
      <c r="H163" s="1"/>
      <c r="I163" s="1"/>
      <c r="J163" s="1"/>
    </row>
    <row r="164" spans="1:10" ht="15.75" customHeight="1">
      <c r="A164" s="47"/>
      <c r="B164" s="47"/>
      <c r="C164" s="48"/>
      <c r="D164" s="1"/>
      <c r="E164" s="1"/>
      <c r="F164" s="1"/>
      <c r="G164" s="1"/>
      <c r="H164" s="1"/>
      <c r="I164" s="1"/>
      <c r="J164" s="1"/>
    </row>
    <row r="165" spans="1:10" ht="15.75" customHeight="1">
      <c r="A165" s="47"/>
      <c r="B165" s="47"/>
      <c r="C165" s="48"/>
      <c r="D165" s="1"/>
      <c r="E165" s="1"/>
      <c r="F165" s="1"/>
      <c r="G165" s="1"/>
      <c r="H165" s="1"/>
      <c r="I165" s="1"/>
      <c r="J165" s="1"/>
    </row>
    <row r="166" spans="1:10" ht="15.75" customHeight="1">
      <c r="A166" s="47"/>
      <c r="B166" s="47"/>
      <c r="C166" s="48"/>
      <c r="D166" s="1"/>
      <c r="E166" s="1"/>
      <c r="F166" s="1"/>
      <c r="G166" s="1"/>
      <c r="H166" s="1"/>
      <c r="I166" s="1"/>
      <c r="J166" s="1"/>
    </row>
    <row r="167" spans="1:10" ht="15.75" customHeight="1">
      <c r="A167" s="47"/>
      <c r="B167" s="47"/>
      <c r="C167" s="48"/>
      <c r="D167" s="1"/>
      <c r="E167" s="1"/>
      <c r="F167" s="1"/>
      <c r="G167" s="1"/>
      <c r="H167" s="1"/>
      <c r="I167" s="1"/>
      <c r="J167" s="1"/>
    </row>
    <row r="168" spans="1:10" ht="15.75" customHeight="1">
      <c r="A168" s="47"/>
      <c r="B168" s="47"/>
      <c r="C168" s="48"/>
      <c r="D168" s="1"/>
      <c r="E168" s="1"/>
      <c r="F168" s="1"/>
      <c r="G168" s="1"/>
      <c r="H168" s="1"/>
      <c r="I168" s="1"/>
      <c r="J168" s="1"/>
    </row>
    <row r="169" spans="1:10" ht="15.75" customHeight="1">
      <c r="A169" s="47"/>
      <c r="B169" s="47"/>
      <c r="C169" s="48"/>
      <c r="D169" s="1"/>
      <c r="E169" s="1"/>
      <c r="F169" s="1"/>
      <c r="G169" s="1"/>
      <c r="H169" s="1"/>
      <c r="I169" s="1"/>
      <c r="J169" s="1"/>
    </row>
    <row r="170" spans="1:10" ht="15.75" customHeight="1">
      <c r="A170" s="47"/>
      <c r="B170" s="47"/>
      <c r="C170" s="48"/>
      <c r="D170" s="1"/>
      <c r="E170" s="1"/>
      <c r="F170" s="1"/>
      <c r="G170" s="1"/>
      <c r="H170" s="1"/>
      <c r="I170" s="1"/>
      <c r="J170" s="1"/>
    </row>
    <row r="171" spans="1:10" ht="15.75" customHeight="1">
      <c r="A171" s="47"/>
      <c r="B171" s="47"/>
      <c r="C171" s="48"/>
      <c r="D171" s="1"/>
      <c r="E171" s="1"/>
      <c r="F171" s="1"/>
      <c r="G171" s="1"/>
      <c r="H171" s="1"/>
      <c r="I171" s="1"/>
      <c r="J171" s="1"/>
    </row>
    <row r="172" spans="1:10" ht="15.75" customHeight="1">
      <c r="A172" s="47"/>
      <c r="B172" s="47"/>
      <c r="C172" s="48"/>
      <c r="D172" s="1"/>
      <c r="E172" s="1"/>
      <c r="F172" s="1"/>
      <c r="G172" s="1"/>
      <c r="H172" s="1"/>
      <c r="I172" s="1"/>
      <c r="J172" s="1"/>
    </row>
    <row r="173" spans="1:10" ht="15.75" customHeight="1">
      <c r="A173" s="47"/>
      <c r="B173" s="47"/>
      <c r="C173" s="48"/>
      <c r="D173" s="1"/>
      <c r="E173" s="1"/>
      <c r="F173" s="1"/>
      <c r="G173" s="1"/>
      <c r="H173" s="1"/>
      <c r="I173" s="1"/>
      <c r="J173" s="1"/>
    </row>
    <row r="174" spans="1:10" ht="15.75" customHeight="1">
      <c r="A174" s="47"/>
      <c r="B174" s="47"/>
      <c r="C174" s="48"/>
      <c r="D174" s="1"/>
      <c r="E174" s="1"/>
      <c r="F174" s="1"/>
      <c r="G174" s="1"/>
      <c r="H174" s="1"/>
      <c r="I174" s="1"/>
      <c r="J174" s="1"/>
    </row>
    <row r="175" spans="1:10" ht="15.75" customHeight="1">
      <c r="A175" s="47"/>
      <c r="B175" s="47"/>
      <c r="C175" s="48"/>
      <c r="D175" s="1"/>
      <c r="E175" s="1"/>
      <c r="F175" s="1"/>
      <c r="G175" s="1"/>
      <c r="H175" s="1"/>
      <c r="I175" s="1"/>
      <c r="J175" s="1"/>
    </row>
    <row r="176" spans="1:10" ht="15.75" customHeight="1">
      <c r="A176" s="47"/>
      <c r="B176" s="47"/>
      <c r="C176" s="48"/>
      <c r="D176" s="1"/>
      <c r="E176" s="1"/>
      <c r="F176" s="1"/>
      <c r="G176" s="1"/>
      <c r="H176" s="1"/>
      <c r="I176" s="1"/>
      <c r="J176" s="1"/>
    </row>
    <row r="177" spans="1:10" ht="15.75" customHeight="1">
      <c r="A177" s="47"/>
      <c r="B177" s="47"/>
      <c r="C177" s="48"/>
      <c r="D177" s="1"/>
      <c r="E177" s="1"/>
      <c r="F177" s="1"/>
      <c r="G177" s="1"/>
      <c r="H177" s="1"/>
      <c r="I177" s="1"/>
      <c r="J177" s="1"/>
    </row>
    <row r="178" spans="1:10" ht="15.75" customHeight="1">
      <c r="A178" s="47"/>
      <c r="B178" s="47"/>
      <c r="C178" s="48"/>
      <c r="D178" s="1"/>
      <c r="E178" s="1"/>
      <c r="F178" s="1"/>
      <c r="G178" s="1"/>
      <c r="H178" s="1"/>
      <c r="I178" s="1"/>
      <c r="J178" s="1"/>
    </row>
    <row r="179" spans="1:10" ht="15.75" customHeight="1">
      <c r="A179" s="47"/>
      <c r="B179" s="47"/>
      <c r="C179" s="48"/>
      <c r="D179" s="1"/>
      <c r="E179" s="1"/>
      <c r="F179" s="1"/>
      <c r="G179" s="1"/>
      <c r="H179" s="1"/>
      <c r="I179" s="1"/>
      <c r="J179" s="1"/>
    </row>
    <row r="180" spans="1:10" ht="15.75" customHeight="1">
      <c r="A180" s="47"/>
      <c r="B180" s="47"/>
      <c r="C180" s="48"/>
      <c r="D180" s="1"/>
      <c r="E180" s="1"/>
      <c r="F180" s="1"/>
      <c r="G180" s="1"/>
      <c r="H180" s="1"/>
      <c r="I180" s="1"/>
      <c r="J180" s="1"/>
    </row>
    <row r="181" spans="1:10" ht="15.75" customHeight="1">
      <c r="A181" s="47"/>
      <c r="B181" s="47"/>
      <c r="C181" s="48"/>
      <c r="D181" s="1"/>
      <c r="E181" s="1"/>
      <c r="F181" s="1"/>
      <c r="G181" s="1"/>
      <c r="H181" s="1"/>
      <c r="I181" s="1"/>
      <c r="J181" s="1"/>
    </row>
    <row r="182" spans="1:10" ht="15.75" customHeight="1">
      <c r="A182" s="47"/>
      <c r="B182" s="47"/>
      <c r="C182" s="48"/>
      <c r="D182" s="1"/>
      <c r="E182" s="1"/>
      <c r="F182" s="1"/>
      <c r="G182" s="1"/>
      <c r="H182" s="1"/>
      <c r="I182" s="1"/>
      <c r="J182" s="1"/>
    </row>
    <row r="183" spans="1:10" ht="15.75" customHeight="1">
      <c r="A183" s="47"/>
      <c r="B183" s="47"/>
      <c r="C183" s="48"/>
      <c r="D183" s="1"/>
      <c r="E183" s="1"/>
      <c r="F183" s="1"/>
      <c r="G183" s="1"/>
      <c r="H183" s="1"/>
      <c r="I183" s="1"/>
      <c r="J183" s="1"/>
    </row>
    <row r="184" spans="1:10" ht="15.75" customHeight="1">
      <c r="A184" s="47"/>
      <c r="B184" s="47"/>
      <c r="C184" s="48"/>
      <c r="D184" s="1"/>
      <c r="E184" s="1"/>
      <c r="F184" s="1"/>
      <c r="G184" s="1"/>
      <c r="H184" s="1"/>
      <c r="I184" s="1"/>
      <c r="J184" s="1"/>
    </row>
    <row r="185" spans="1:10" ht="15.75" customHeight="1">
      <c r="A185" s="47"/>
      <c r="B185" s="47"/>
      <c r="C185" s="48"/>
      <c r="D185" s="1"/>
      <c r="E185" s="1"/>
      <c r="F185" s="1"/>
      <c r="G185" s="1"/>
      <c r="H185" s="1"/>
      <c r="I185" s="1"/>
      <c r="J185" s="1"/>
    </row>
    <row r="186" spans="1:10" ht="15.75" customHeight="1">
      <c r="A186" s="47"/>
      <c r="B186" s="47"/>
      <c r="C186" s="48"/>
      <c r="D186" s="1"/>
      <c r="E186" s="1"/>
      <c r="F186" s="1"/>
      <c r="G186" s="1"/>
      <c r="H186" s="1"/>
      <c r="I186" s="1"/>
      <c r="J186" s="1"/>
    </row>
    <row r="187" spans="1:10" ht="15.75" customHeight="1">
      <c r="A187" s="47"/>
      <c r="B187" s="47"/>
      <c r="C187" s="48"/>
      <c r="D187" s="1"/>
      <c r="E187" s="1"/>
      <c r="F187" s="1"/>
      <c r="G187" s="1"/>
      <c r="H187" s="1"/>
      <c r="I187" s="1"/>
      <c r="J187" s="1"/>
    </row>
    <row r="188" spans="1:10" ht="15.75" customHeight="1">
      <c r="A188" s="47"/>
      <c r="B188" s="47"/>
      <c r="C188" s="48"/>
      <c r="D188" s="1"/>
      <c r="E188" s="1"/>
      <c r="F188" s="1"/>
      <c r="G188" s="1"/>
      <c r="H188" s="1"/>
      <c r="I188" s="1"/>
      <c r="J188" s="1"/>
    </row>
    <row r="189" spans="1:10" ht="15.75" customHeight="1">
      <c r="A189" s="47"/>
      <c r="B189" s="47"/>
      <c r="C189" s="48"/>
      <c r="D189" s="1"/>
      <c r="E189" s="1"/>
      <c r="F189" s="1"/>
      <c r="G189" s="1"/>
      <c r="H189" s="1"/>
      <c r="I189" s="1"/>
      <c r="J189" s="1"/>
    </row>
    <row r="190" spans="1:10" ht="15.75" customHeight="1">
      <c r="A190" s="47"/>
      <c r="B190" s="47"/>
      <c r="C190" s="48"/>
      <c r="D190" s="1"/>
      <c r="E190" s="1"/>
      <c r="F190" s="1"/>
      <c r="G190" s="1"/>
      <c r="H190" s="1"/>
      <c r="I190" s="1"/>
      <c r="J190" s="1"/>
    </row>
    <row r="191" spans="1:10" ht="15.75" customHeight="1">
      <c r="A191" s="47"/>
      <c r="B191" s="47"/>
      <c r="C191" s="48"/>
      <c r="D191" s="1"/>
      <c r="E191" s="1"/>
      <c r="F191" s="1"/>
      <c r="G191" s="1"/>
      <c r="H191" s="1"/>
      <c r="I191" s="1"/>
      <c r="J191" s="1"/>
    </row>
    <row r="192" spans="1:10" ht="15.75" customHeight="1">
      <c r="A192" s="47"/>
      <c r="B192" s="47"/>
      <c r="C192" s="48"/>
      <c r="D192" s="1"/>
      <c r="E192" s="1"/>
      <c r="F192" s="1"/>
      <c r="G192" s="1"/>
      <c r="H192" s="1"/>
      <c r="I192" s="1"/>
      <c r="J192" s="1"/>
    </row>
    <row r="193" spans="1:10" ht="15.75" customHeight="1">
      <c r="A193" s="47"/>
      <c r="B193" s="47"/>
      <c r="C193" s="48"/>
      <c r="D193" s="1"/>
      <c r="E193" s="1"/>
      <c r="F193" s="1"/>
      <c r="G193" s="1"/>
      <c r="H193" s="1"/>
      <c r="I193" s="1"/>
      <c r="J193" s="1"/>
    </row>
    <row r="194" spans="1:10" ht="15.75" customHeight="1">
      <c r="A194" s="47"/>
      <c r="B194" s="47"/>
      <c r="C194" s="48"/>
      <c r="D194" s="1"/>
      <c r="E194" s="1"/>
      <c r="F194" s="1"/>
      <c r="G194" s="1"/>
      <c r="H194" s="1"/>
      <c r="I194" s="1"/>
      <c r="J194" s="1"/>
    </row>
    <row r="195" spans="1:10" ht="15.75" customHeight="1">
      <c r="A195" s="47"/>
      <c r="B195" s="47"/>
      <c r="C195" s="48"/>
      <c r="D195" s="1"/>
      <c r="E195" s="1"/>
      <c r="F195" s="1"/>
      <c r="G195" s="1"/>
      <c r="H195" s="1"/>
      <c r="I195" s="1"/>
      <c r="J195" s="1"/>
    </row>
    <row r="196" spans="1:10" ht="15.75" customHeight="1">
      <c r="A196" s="47"/>
      <c r="B196" s="47"/>
      <c r="C196" s="48"/>
      <c r="D196" s="1"/>
      <c r="E196" s="1"/>
      <c r="F196" s="1"/>
      <c r="G196" s="1"/>
      <c r="H196" s="1"/>
      <c r="I196" s="1"/>
      <c r="J196" s="1"/>
    </row>
    <row r="197" spans="1:10" ht="15.75" customHeight="1">
      <c r="A197" s="47"/>
      <c r="B197" s="47"/>
      <c r="C197" s="48"/>
      <c r="D197" s="1"/>
      <c r="E197" s="1"/>
      <c r="F197" s="1"/>
      <c r="G197" s="1"/>
      <c r="H197" s="1"/>
      <c r="I197" s="1"/>
      <c r="J197" s="1"/>
    </row>
    <row r="198" spans="1:10" ht="15.75" customHeight="1">
      <c r="A198" s="47"/>
      <c r="B198" s="47"/>
      <c r="C198" s="48"/>
      <c r="D198" s="1"/>
      <c r="E198" s="1"/>
      <c r="F198" s="1"/>
      <c r="G198" s="1"/>
      <c r="H198" s="1"/>
      <c r="I198" s="1"/>
      <c r="J198" s="1"/>
    </row>
    <row r="199" spans="1:10" ht="15.75" customHeight="1">
      <c r="A199" s="47"/>
      <c r="B199" s="47"/>
      <c r="C199" s="48"/>
      <c r="D199" s="1"/>
      <c r="E199" s="1"/>
      <c r="F199" s="1"/>
      <c r="G199" s="1"/>
      <c r="H199" s="1"/>
      <c r="I199" s="1"/>
      <c r="J199" s="1"/>
    </row>
    <row r="200" spans="1:10" ht="15.75" customHeight="1">
      <c r="A200" s="47"/>
      <c r="B200" s="47"/>
      <c r="C200" s="48"/>
      <c r="D200" s="1"/>
      <c r="E200" s="1"/>
      <c r="F200" s="1"/>
      <c r="G200" s="1"/>
      <c r="H200" s="1"/>
      <c r="I200" s="1"/>
      <c r="J200" s="1"/>
    </row>
    <row r="201" spans="1:10" ht="15.75" customHeight="1">
      <c r="A201" s="47"/>
      <c r="B201" s="47"/>
      <c r="C201" s="48"/>
      <c r="D201" s="1"/>
      <c r="E201" s="1"/>
      <c r="F201" s="1"/>
      <c r="G201" s="1"/>
      <c r="H201" s="1"/>
      <c r="I201" s="1"/>
      <c r="J201" s="1"/>
    </row>
    <row r="202" spans="1:10" ht="15.75" customHeight="1">
      <c r="A202" s="47"/>
      <c r="B202" s="47"/>
      <c r="C202" s="48"/>
      <c r="D202" s="1"/>
      <c r="E202" s="1"/>
      <c r="F202" s="1"/>
      <c r="G202" s="1"/>
      <c r="H202" s="1"/>
      <c r="I202" s="1"/>
      <c r="J202" s="1"/>
    </row>
    <row r="203" spans="1:10" ht="15.75" customHeight="1">
      <c r="A203" s="47"/>
      <c r="B203" s="47"/>
      <c r="C203" s="48"/>
      <c r="D203" s="1"/>
      <c r="E203" s="1"/>
      <c r="F203" s="1"/>
      <c r="G203" s="1"/>
      <c r="H203" s="1"/>
      <c r="I203" s="1"/>
      <c r="J203" s="1"/>
    </row>
    <row r="204" spans="1:10" ht="15.75" customHeight="1">
      <c r="A204" s="47"/>
      <c r="B204" s="47"/>
      <c r="C204" s="48"/>
      <c r="D204" s="1"/>
      <c r="E204" s="1"/>
      <c r="F204" s="1"/>
      <c r="G204" s="1"/>
      <c r="H204" s="1"/>
      <c r="I204" s="1"/>
      <c r="J204" s="1"/>
    </row>
    <row r="205" spans="1:10" ht="15.75" customHeight="1">
      <c r="A205" s="47"/>
      <c r="B205" s="47"/>
      <c r="C205" s="48"/>
      <c r="D205" s="1"/>
      <c r="E205" s="1"/>
      <c r="F205" s="1"/>
      <c r="G205" s="1"/>
      <c r="H205" s="1"/>
      <c r="I205" s="1"/>
      <c r="J205" s="1"/>
    </row>
    <row r="206" spans="1:10" ht="15.75" customHeight="1">
      <c r="A206" s="47"/>
      <c r="B206" s="47"/>
      <c r="C206" s="48"/>
      <c r="D206" s="1"/>
      <c r="E206" s="1"/>
      <c r="F206" s="1"/>
      <c r="G206" s="1"/>
      <c r="H206" s="1"/>
      <c r="I206" s="1"/>
      <c r="J206" s="1"/>
    </row>
    <row r="207" spans="1:10" ht="15.75" customHeight="1">
      <c r="A207" s="47"/>
      <c r="B207" s="47"/>
      <c r="C207" s="48"/>
      <c r="D207" s="1"/>
      <c r="E207" s="1"/>
      <c r="F207" s="1"/>
      <c r="G207" s="1"/>
      <c r="H207" s="1"/>
      <c r="I207" s="1"/>
      <c r="J207" s="1"/>
    </row>
    <row r="208" spans="1:10" ht="15.75" customHeight="1">
      <c r="A208" s="47"/>
      <c r="B208" s="47"/>
      <c r="C208" s="48"/>
      <c r="D208" s="1"/>
      <c r="E208" s="1"/>
      <c r="F208" s="1"/>
      <c r="G208" s="1"/>
      <c r="H208" s="1"/>
      <c r="I208" s="1"/>
      <c r="J208" s="1"/>
    </row>
    <row r="209" spans="1:10" ht="15.75" customHeight="1">
      <c r="A209" s="47"/>
      <c r="B209" s="47"/>
      <c r="C209" s="48"/>
      <c r="D209" s="1"/>
      <c r="E209" s="1"/>
      <c r="F209" s="1"/>
      <c r="G209" s="1"/>
      <c r="H209" s="1"/>
      <c r="I209" s="1"/>
      <c r="J209" s="1"/>
    </row>
    <row r="210" spans="1:10" ht="15.75" customHeight="1">
      <c r="A210" s="47"/>
      <c r="B210" s="47"/>
      <c r="C210" s="48"/>
      <c r="D210" s="1"/>
      <c r="E210" s="1"/>
      <c r="F210" s="1"/>
      <c r="G210" s="1"/>
      <c r="H210" s="1"/>
      <c r="I210" s="1"/>
      <c r="J210" s="1"/>
    </row>
    <row r="211" spans="1:10" ht="15.75" customHeight="1">
      <c r="A211" s="47"/>
      <c r="B211" s="47"/>
      <c r="C211" s="48"/>
      <c r="D211" s="1"/>
      <c r="E211" s="1"/>
      <c r="F211" s="1"/>
      <c r="G211" s="1"/>
      <c r="H211" s="1"/>
      <c r="I211" s="1"/>
      <c r="J211" s="1"/>
    </row>
    <row r="212" spans="1:10" ht="15.75" customHeight="1">
      <c r="A212" s="47"/>
      <c r="B212" s="47"/>
      <c r="C212" s="48"/>
      <c r="D212" s="1"/>
      <c r="E212" s="1"/>
      <c r="F212" s="1"/>
      <c r="G212" s="1"/>
      <c r="H212" s="1"/>
      <c r="I212" s="1"/>
      <c r="J212" s="1"/>
    </row>
    <row r="213" spans="1:10" ht="15.75" customHeight="1">
      <c r="A213" s="47"/>
      <c r="B213" s="47"/>
      <c r="C213" s="48"/>
      <c r="D213" s="1"/>
      <c r="E213" s="1"/>
      <c r="F213" s="1"/>
      <c r="G213" s="1"/>
      <c r="H213" s="1"/>
      <c r="I213" s="1"/>
      <c r="J213" s="1"/>
    </row>
    <row r="214" spans="1:10" ht="15.75" customHeight="1">
      <c r="A214" s="47"/>
      <c r="B214" s="47"/>
      <c r="C214" s="48"/>
      <c r="D214" s="1"/>
      <c r="E214" s="1"/>
      <c r="F214" s="1"/>
      <c r="G214" s="1"/>
      <c r="H214" s="1"/>
      <c r="I214" s="1"/>
      <c r="J214" s="1"/>
    </row>
    <row r="215" spans="1:10" ht="15.75" customHeight="1">
      <c r="A215" s="47"/>
      <c r="B215" s="47"/>
      <c r="C215" s="48"/>
      <c r="D215" s="1"/>
      <c r="E215" s="1"/>
      <c r="F215" s="1"/>
      <c r="G215" s="1"/>
      <c r="H215" s="1"/>
      <c r="I215" s="1"/>
      <c r="J215" s="1"/>
    </row>
    <row r="216" spans="1:10" ht="15.75" customHeight="1">
      <c r="A216" s="47"/>
      <c r="B216" s="47"/>
      <c r="C216" s="48"/>
      <c r="D216" s="1"/>
      <c r="E216" s="1"/>
      <c r="F216" s="1"/>
      <c r="G216" s="1"/>
      <c r="H216" s="1"/>
      <c r="I216" s="1"/>
      <c r="J216" s="1"/>
    </row>
    <row r="217" spans="1:10" ht="15.75" customHeight="1">
      <c r="A217" s="47"/>
      <c r="B217" s="47"/>
      <c r="C217" s="48"/>
      <c r="D217" s="1"/>
      <c r="E217" s="1"/>
      <c r="F217" s="1"/>
      <c r="G217" s="1"/>
      <c r="H217" s="1"/>
      <c r="I217" s="1"/>
      <c r="J217" s="1"/>
    </row>
    <row r="218" spans="1:10" ht="15.75" customHeight="1">
      <c r="A218" s="47"/>
      <c r="B218" s="47"/>
      <c r="C218" s="48"/>
      <c r="D218" s="1"/>
      <c r="E218" s="1"/>
      <c r="F218" s="1"/>
      <c r="G218" s="1"/>
      <c r="H218" s="1"/>
      <c r="I218" s="1"/>
      <c r="J218" s="1"/>
    </row>
    <row r="219" spans="1:10" ht="15.75" customHeight="1">
      <c r="A219" s="47"/>
      <c r="B219" s="47"/>
      <c r="C219" s="48"/>
      <c r="D219" s="1"/>
      <c r="E219" s="1"/>
      <c r="F219" s="1"/>
      <c r="G219" s="1"/>
      <c r="H219" s="1"/>
      <c r="I219" s="1"/>
      <c r="J219" s="1"/>
    </row>
    <row r="220" spans="1:10" ht="15.75" customHeight="1">
      <c r="A220" s="47"/>
      <c r="B220" s="47"/>
      <c r="C220" s="48"/>
      <c r="D220" s="1"/>
      <c r="E220" s="1"/>
      <c r="F220" s="1"/>
      <c r="G220" s="1"/>
      <c r="H220" s="1"/>
      <c r="I220" s="1"/>
      <c r="J220" s="1"/>
    </row>
    <row r="221" spans="1:10" ht="15.75" customHeight="1"/>
    <row r="222" spans="1:10" ht="15.75" customHeight="1"/>
    <row r="223" spans="1:10" ht="15.75" customHeight="1"/>
    <row r="224" spans="1:1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H8"/>
    <mergeCell ref="A19:H19"/>
    <mergeCell ref="A2:H2"/>
    <mergeCell ref="A4:H4"/>
    <mergeCell ref="A5:H5"/>
    <mergeCell ref="A6:H6"/>
    <mergeCell ref="A7:H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M1000"/>
  <sheetViews>
    <sheetView workbookViewId="0"/>
  </sheetViews>
  <sheetFormatPr defaultColWidth="14.3984375" defaultRowHeight="15" customHeight="1"/>
  <cols>
    <col min="1" max="1" width="23.73046875" customWidth="1"/>
    <col min="2" max="2" width="19.86328125" customWidth="1"/>
    <col min="3" max="3" width="14" customWidth="1"/>
    <col min="4" max="5" width="15.265625" customWidth="1"/>
    <col min="6" max="7" width="26.3984375" customWidth="1"/>
    <col min="8" max="8" width="15.73046875" customWidth="1"/>
    <col min="9" max="9" width="11.3984375" customWidth="1"/>
    <col min="10" max="10" width="20.59765625" customWidth="1"/>
    <col min="11" max="13" width="8.86328125" customWidth="1"/>
  </cols>
  <sheetData>
    <row r="1" spans="1:13" ht="7.5" customHeight="1">
      <c r="A1" s="47"/>
      <c r="B1" s="47"/>
      <c r="C1" s="48"/>
      <c r="D1" s="1"/>
      <c r="E1" s="1"/>
      <c r="F1" s="1"/>
      <c r="G1" s="1"/>
      <c r="H1" s="1"/>
      <c r="I1" s="1"/>
    </row>
    <row r="2" spans="1:13" ht="28.5" customHeight="1">
      <c r="A2" s="297" t="s">
        <v>2398</v>
      </c>
      <c r="B2" s="276"/>
      <c r="C2" s="276"/>
      <c r="D2" s="276"/>
      <c r="E2" s="276"/>
      <c r="F2" s="276"/>
      <c r="G2" s="276"/>
      <c r="H2" s="276"/>
      <c r="I2" s="284"/>
    </row>
    <row r="3" spans="1:13" ht="15.4">
      <c r="A3" s="123"/>
      <c r="B3" s="123"/>
      <c r="C3" s="123"/>
      <c r="D3" s="123"/>
      <c r="E3" s="123"/>
      <c r="F3" s="123"/>
      <c r="G3" s="123"/>
      <c r="H3" s="123"/>
      <c r="I3" s="123"/>
    </row>
    <row r="4" spans="1:13" ht="16.5" customHeight="1">
      <c r="A4" s="296" t="s">
        <v>2388</v>
      </c>
      <c r="B4" s="276"/>
      <c r="C4" s="276"/>
      <c r="D4" s="276"/>
      <c r="E4" s="276"/>
      <c r="F4" s="276"/>
      <c r="G4" s="276"/>
      <c r="H4" s="276"/>
      <c r="I4" s="284"/>
    </row>
    <row r="5" spans="1:13" ht="14.25">
      <c r="A5" s="278" t="s">
        <v>2399</v>
      </c>
      <c r="B5" s="276"/>
      <c r="C5" s="276"/>
      <c r="D5" s="276"/>
      <c r="E5" s="276"/>
      <c r="F5" s="276"/>
      <c r="G5" s="276"/>
      <c r="H5" s="276"/>
      <c r="I5" s="284"/>
    </row>
    <row r="6" spans="1:13" ht="19.5" customHeight="1">
      <c r="A6" s="278" t="s">
        <v>2400</v>
      </c>
      <c r="B6" s="276"/>
      <c r="C6" s="276"/>
      <c r="D6" s="276"/>
      <c r="E6" s="276"/>
      <c r="F6" s="276"/>
      <c r="G6" s="276"/>
      <c r="H6" s="276"/>
      <c r="I6" s="284"/>
    </row>
    <row r="7" spans="1:13" ht="14.25">
      <c r="A7" s="295" t="s">
        <v>2401</v>
      </c>
      <c r="B7" s="276"/>
      <c r="C7" s="276"/>
      <c r="D7" s="276"/>
      <c r="E7" s="276"/>
      <c r="F7" s="276"/>
      <c r="G7" s="276"/>
      <c r="H7" s="276"/>
      <c r="I7" s="284"/>
      <c r="K7" s="171"/>
    </row>
    <row r="8" spans="1:13" ht="14.25">
      <c r="A8" s="295" t="s">
        <v>2402</v>
      </c>
      <c r="B8" s="276"/>
      <c r="C8" s="276"/>
      <c r="D8" s="276"/>
      <c r="E8" s="276"/>
      <c r="F8" s="276"/>
      <c r="G8" s="276"/>
      <c r="H8" s="276"/>
      <c r="I8" s="284"/>
      <c r="K8" s="171"/>
    </row>
    <row r="9" spans="1:13" ht="14.25">
      <c r="A9" s="295" t="s">
        <v>2403</v>
      </c>
      <c r="B9" s="276"/>
      <c r="C9" s="276"/>
      <c r="D9" s="276"/>
      <c r="E9" s="276"/>
      <c r="F9" s="276"/>
      <c r="G9" s="276"/>
      <c r="H9" s="276"/>
      <c r="I9" s="284"/>
      <c r="K9" s="171"/>
    </row>
    <row r="10" spans="1:13" ht="14.25">
      <c r="A10" s="295" t="s">
        <v>2404</v>
      </c>
      <c r="B10" s="276"/>
      <c r="C10" s="276"/>
      <c r="D10" s="276"/>
      <c r="E10" s="276"/>
      <c r="F10" s="276"/>
      <c r="G10" s="276"/>
      <c r="H10" s="276"/>
      <c r="I10" s="284"/>
      <c r="K10" s="171"/>
    </row>
    <row r="11" spans="1:13" ht="14.25">
      <c r="A11" s="296" t="s">
        <v>2405</v>
      </c>
      <c r="B11" s="276"/>
      <c r="C11" s="276"/>
      <c r="D11" s="276"/>
      <c r="E11" s="276"/>
      <c r="F11" s="276"/>
      <c r="G11" s="276"/>
      <c r="H11" s="276"/>
      <c r="I11" s="284"/>
      <c r="K11" s="171"/>
    </row>
    <row r="12" spans="1:13" ht="91.5" customHeight="1">
      <c r="A12" s="278" t="s">
        <v>2406</v>
      </c>
      <c r="B12" s="276"/>
      <c r="C12" s="276"/>
      <c r="D12" s="276"/>
      <c r="E12" s="276"/>
      <c r="F12" s="276"/>
      <c r="G12" s="276"/>
      <c r="H12" s="276"/>
      <c r="I12" s="284"/>
      <c r="K12" s="171"/>
    </row>
    <row r="13" spans="1:13" ht="14.25">
      <c r="A13" s="53"/>
      <c r="B13" s="53"/>
      <c r="C13" s="54"/>
      <c r="D13" s="53"/>
      <c r="E13" s="53"/>
      <c r="F13" s="53"/>
      <c r="G13" s="53"/>
      <c r="H13" s="53"/>
      <c r="I13" s="53"/>
      <c r="M13" s="3"/>
    </row>
    <row r="14" spans="1:13" ht="39" customHeight="1">
      <c r="A14" s="59" t="s">
        <v>2393</v>
      </c>
      <c r="B14" s="59" t="s">
        <v>7</v>
      </c>
      <c r="C14" s="59" t="s">
        <v>2394</v>
      </c>
      <c r="D14" s="59" t="s">
        <v>2395</v>
      </c>
      <c r="E14" s="59" t="s">
        <v>2396</v>
      </c>
      <c r="F14" s="59" t="s">
        <v>2397</v>
      </c>
      <c r="G14" s="55" t="s">
        <v>2407</v>
      </c>
      <c r="H14" s="55" t="s">
        <v>158</v>
      </c>
      <c r="I14" s="55" t="s">
        <v>2408</v>
      </c>
      <c r="J14" s="60" t="s">
        <v>163</v>
      </c>
      <c r="K14" s="171"/>
    </row>
    <row r="15" spans="1:13" ht="14.25">
      <c r="A15" s="172" t="s">
        <v>88</v>
      </c>
      <c r="B15" s="172" t="s">
        <v>2409</v>
      </c>
      <c r="C15" s="173" t="s">
        <v>2410</v>
      </c>
      <c r="D15" s="174" t="s">
        <v>2411</v>
      </c>
      <c r="E15" s="174" t="s">
        <v>2412</v>
      </c>
      <c r="F15" s="175" t="s">
        <v>2413</v>
      </c>
      <c r="G15" s="174" t="s">
        <v>2414</v>
      </c>
      <c r="H15" s="174">
        <v>300</v>
      </c>
      <c r="I15" s="176">
        <v>50</v>
      </c>
      <c r="J15" s="172" t="s">
        <v>88</v>
      </c>
    </row>
    <row r="16" spans="1:13" ht="14.25">
      <c r="A16" s="172" t="s">
        <v>91</v>
      </c>
      <c r="B16" s="172" t="s">
        <v>89</v>
      </c>
      <c r="C16" s="173" t="s">
        <v>2415</v>
      </c>
      <c r="D16" s="174" t="s">
        <v>2416</v>
      </c>
      <c r="E16" s="174" t="s">
        <v>2417</v>
      </c>
      <c r="F16" s="175" t="s">
        <v>2418</v>
      </c>
      <c r="G16" s="174" t="s">
        <v>2419</v>
      </c>
      <c r="H16" s="174">
        <v>100</v>
      </c>
      <c r="I16" s="176">
        <v>100</v>
      </c>
      <c r="J16" s="172" t="s">
        <v>484</v>
      </c>
    </row>
    <row r="17" spans="1:10" ht="14.25">
      <c r="A17" s="172" t="s">
        <v>91</v>
      </c>
      <c r="B17" s="172" t="s">
        <v>89</v>
      </c>
      <c r="C17" s="173" t="s">
        <v>2420</v>
      </c>
      <c r="D17" s="174" t="s">
        <v>2416</v>
      </c>
      <c r="E17" s="177">
        <v>45157</v>
      </c>
      <c r="F17" s="175" t="s">
        <v>2421</v>
      </c>
      <c r="G17" s="174" t="s">
        <v>2422</v>
      </c>
      <c r="H17" s="174">
        <v>200</v>
      </c>
      <c r="I17" s="176">
        <v>200</v>
      </c>
      <c r="J17" s="172" t="s">
        <v>484</v>
      </c>
    </row>
    <row r="18" spans="1:10" ht="14.25">
      <c r="A18" s="172" t="s">
        <v>2423</v>
      </c>
      <c r="B18" s="172" t="s">
        <v>89</v>
      </c>
      <c r="C18" s="173" t="s">
        <v>2424</v>
      </c>
      <c r="D18" s="174" t="s">
        <v>2416</v>
      </c>
      <c r="E18" s="174" t="s">
        <v>2425</v>
      </c>
      <c r="F18" s="175" t="s">
        <v>2413</v>
      </c>
      <c r="G18" s="174" t="s">
        <v>2426</v>
      </c>
      <c r="H18" s="174">
        <v>300</v>
      </c>
      <c r="I18" s="176">
        <v>100</v>
      </c>
      <c r="J18" s="172" t="s">
        <v>493</v>
      </c>
    </row>
    <row r="19" spans="1:10" ht="14.25">
      <c r="A19" s="172" t="s">
        <v>96</v>
      </c>
      <c r="B19" s="172" t="s">
        <v>89</v>
      </c>
      <c r="C19" s="173" t="s">
        <v>2427</v>
      </c>
      <c r="D19" s="174" t="s">
        <v>2428</v>
      </c>
      <c r="E19" s="174" t="s">
        <v>2429</v>
      </c>
      <c r="F19" s="175" t="s">
        <v>2430</v>
      </c>
      <c r="G19" s="174" t="s">
        <v>2426</v>
      </c>
      <c r="H19" s="174">
        <v>300</v>
      </c>
      <c r="I19" s="176">
        <v>25</v>
      </c>
      <c r="J19" s="172" t="s">
        <v>96</v>
      </c>
    </row>
    <row r="20" spans="1:10" ht="14.25">
      <c r="A20" s="172" t="s">
        <v>97</v>
      </c>
      <c r="B20" s="178" t="s">
        <v>89</v>
      </c>
      <c r="C20" s="173" t="s">
        <v>2431</v>
      </c>
      <c r="D20" s="174" t="s">
        <v>2428</v>
      </c>
      <c r="E20" s="179">
        <v>44667</v>
      </c>
      <c r="F20" s="175" t="s">
        <v>2430</v>
      </c>
      <c r="G20" s="174" t="s">
        <v>2414</v>
      </c>
      <c r="H20" s="174">
        <v>300</v>
      </c>
      <c r="I20" s="176">
        <v>25</v>
      </c>
      <c r="J20" s="172" t="s">
        <v>97</v>
      </c>
    </row>
    <row r="21" spans="1:10" ht="15.75" customHeight="1">
      <c r="A21" s="180" t="s">
        <v>99</v>
      </c>
      <c r="B21" s="180" t="s">
        <v>89</v>
      </c>
      <c r="C21" s="173" t="s">
        <v>2415</v>
      </c>
      <c r="D21" s="174" t="s">
        <v>2416</v>
      </c>
      <c r="E21" s="174" t="s">
        <v>2417</v>
      </c>
      <c r="F21" s="175" t="s">
        <v>2418</v>
      </c>
      <c r="G21" s="174" t="s">
        <v>2419</v>
      </c>
      <c r="H21" s="174">
        <v>100</v>
      </c>
      <c r="I21" s="176">
        <v>100</v>
      </c>
      <c r="J21" s="172" t="s">
        <v>99</v>
      </c>
    </row>
    <row r="22" spans="1:10" ht="15.75" customHeight="1">
      <c r="A22" s="180" t="s">
        <v>2432</v>
      </c>
      <c r="B22" s="180" t="s">
        <v>89</v>
      </c>
      <c r="C22" s="173" t="s">
        <v>2433</v>
      </c>
      <c r="D22" s="174" t="s">
        <v>2434</v>
      </c>
      <c r="E22" s="174" t="s">
        <v>2435</v>
      </c>
      <c r="F22" s="175" t="s">
        <v>2413</v>
      </c>
      <c r="G22" s="174" t="s">
        <v>2414</v>
      </c>
      <c r="H22" s="174">
        <v>300</v>
      </c>
      <c r="I22" s="176">
        <v>100</v>
      </c>
      <c r="J22" s="172" t="s">
        <v>100</v>
      </c>
    </row>
    <row r="23" spans="1:10" ht="15.75" customHeight="1">
      <c r="A23" s="180" t="s">
        <v>101</v>
      </c>
      <c r="B23" s="180" t="s">
        <v>89</v>
      </c>
      <c r="C23" s="173" t="s">
        <v>2436</v>
      </c>
      <c r="D23" s="174" t="s">
        <v>2437</v>
      </c>
      <c r="E23" s="174" t="s">
        <v>2438</v>
      </c>
      <c r="F23" s="174" t="s">
        <v>2439</v>
      </c>
      <c r="G23" s="174" t="s">
        <v>2419</v>
      </c>
      <c r="H23" s="174">
        <v>200</v>
      </c>
      <c r="I23" s="176">
        <v>200</v>
      </c>
      <c r="J23" s="172" t="s">
        <v>101</v>
      </c>
    </row>
    <row r="24" spans="1:10" ht="15.75" customHeight="1">
      <c r="A24" s="180" t="s">
        <v>101</v>
      </c>
      <c r="B24" s="180" t="s">
        <v>89</v>
      </c>
      <c r="C24" s="173" t="s">
        <v>2440</v>
      </c>
      <c r="D24" s="174" t="s">
        <v>2411</v>
      </c>
      <c r="E24" s="174" t="s">
        <v>2441</v>
      </c>
      <c r="F24" s="174" t="s">
        <v>2442</v>
      </c>
      <c r="G24" s="174" t="s">
        <v>2419</v>
      </c>
      <c r="H24" s="174">
        <v>100</v>
      </c>
      <c r="I24" s="176">
        <v>100</v>
      </c>
      <c r="J24" s="172" t="s">
        <v>101</v>
      </c>
    </row>
    <row r="25" spans="1:10" ht="15.75" customHeight="1">
      <c r="A25" s="180" t="s">
        <v>2443</v>
      </c>
      <c r="B25" s="180" t="s">
        <v>89</v>
      </c>
      <c r="C25" s="173" t="s">
        <v>2444</v>
      </c>
      <c r="D25" s="174" t="s">
        <v>2445</v>
      </c>
      <c r="E25" s="174" t="s">
        <v>2425</v>
      </c>
      <c r="F25" s="175" t="s">
        <v>2446</v>
      </c>
      <c r="G25" s="174" t="s">
        <v>2447</v>
      </c>
      <c r="H25" s="174">
        <v>300</v>
      </c>
      <c r="I25" s="176">
        <v>25</v>
      </c>
      <c r="J25" s="172" t="s">
        <v>103</v>
      </c>
    </row>
    <row r="26" spans="1:10" ht="15.75" customHeight="1">
      <c r="A26" s="181" t="s">
        <v>104</v>
      </c>
      <c r="B26" s="181" t="s">
        <v>89</v>
      </c>
      <c r="C26" s="182" t="s">
        <v>2433</v>
      </c>
      <c r="D26" s="183" t="s">
        <v>2445</v>
      </c>
      <c r="E26" s="183" t="s">
        <v>2412</v>
      </c>
      <c r="F26" s="184" t="s">
        <v>2430</v>
      </c>
      <c r="G26" s="183" t="s">
        <v>2414</v>
      </c>
      <c r="H26" s="183">
        <v>300</v>
      </c>
      <c r="I26" s="185">
        <v>25</v>
      </c>
      <c r="J26" s="172" t="s">
        <v>104</v>
      </c>
    </row>
    <row r="27" spans="1:10" ht="15.75" customHeight="1">
      <c r="A27" s="96" t="s">
        <v>121</v>
      </c>
      <c r="B27" s="96"/>
      <c r="C27" s="48"/>
      <c r="D27" s="1"/>
      <c r="E27" s="1"/>
      <c r="F27" s="1"/>
      <c r="G27" s="1"/>
      <c r="H27" s="1"/>
      <c r="I27" s="186">
        <f>SUM(I15:I26)</f>
        <v>1050</v>
      </c>
    </row>
    <row r="28" spans="1:10" ht="15.75" customHeight="1">
      <c r="A28" s="47"/>
      <c r="B28" s="47"/>
      <c r="C28" s="48"/>
      <c r="D28" s="1"/>
      <c r="E28" s="1"/>
      <c r="F28" s="1"/>
      <c r="G28" s="1"/>
      <c r="H28" s="1"/>
      <c r="I28" s="1"/>
    </row>
    <row r="29" spans="1:10" ht="15.75" customHeight="1">
      <c r="A29" s="279" t="s">
        <v>726</v>
      </c>
      <c r="B29" s="280"/>
      <c r="C29" s="280"/>
      <c r="D29" s="280"/>
      <c r="E29" s="280"/>
      <c r="F29" s="280"/>
      <c r="G29" s="280"/>
      <c r="H29" s="280"/>
      <c r="I29" s="281"/>
    </row>
    <row r="30" spans="1:10" ht="15.75" customHeight="1">
      <c r="A30" s="47"/>
      <c r="B30" s="47"/>
      <c r="C30" s="48"/>
      <c r="D30" s="1"/>
      <c r="E30" s="1"/>
      <c r="F30" s="1"/>
      <c r="G30" s="1"/>
      <c r="H30" s="1"/>
      <c r="I30" s="1"/>
    </row>
    <row r="31" spans="1:10" ht="15.75" customHeight="1">
      <c r="A31" s="47"/>
      <c r="B31" s="47"/>
      <c r="C31" s="48"/>
      <c r="D31" s="1"/>
      <c r="E31" s="1"/>
      <c r="F31" s="1"/>
      <c r="G31" s="1"/>
      <c r="H31" s="1"/>
      <c r="I31" s="1"/>
    </row>
    <row r="32" spans="1:10" ht="15.75" customHeight="1">
      <c r="A32" s="47"/>
      <c r="B32" s="47"/>
      <c r="C32" s="48"/>
      <c r="D32" s="1"/>
      <c r="E32" s="1"/>
      <c r="F32" s="1"/>
      <c r="G32" s="1"/>
      <c r="H32" s="1"/>
      <c r="I32" s="1"/>
    </row>
    <row r="33" spans="1:9" ht="15.75" customHeight="1">
      <c r="A33" s="47"/>
      <c r="B33" s="47"/>
      <c r="C33" s="48"/>
      <c r="D33" s="1"/>
      <c r="E33" s="1"/>
      <c r="F33" s="1"/>
      <c r="G33" s="1"/>
      <c r="H33" s="1"/>
      <c r="I33" s="1"/>
    </row>
    <row r="34" spans="1:9" ht="15.75" customHeight="1"/>
    <row r="35" spans="1:9" ht="15.75" customHeight="1"/>
    <row r="36" spans="1:9" ht="15.75" customHeight="1"/>
    <row r="37" spans="1:9" ht="15.75" customHeight="1"/>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c r="A46" s="47"/>
      <c r="B46" s="47"/>
      <c r="C46" s="48"/>
      <c r="D46" s="1"/>
      <c r="E46" s="1"/>
      <c r="F46" s="1"/>
      <c r="G46" s="1"/>
      <c r="H46" s="1"/>
      <c r="I46" s="1"/>
    </row>
    <row r="47" spans="1:9" ht="15.75" customHeight="1">
      <c r="A47" s="47"/>
      <c r="B47" s="47"/>
      <c r="C47" s="48"/>
      <c r="D47" s="1"/>
      <c r="E47" s="1"/>
      <c r="F47" s="1"/>
      <c r="G47" s="1"/>
      <c r="H47" s="1"/>
      <c r="I47" s="1"/>
    </row>
    <row r="48" spans="1:9" ht="15.75" customHeight="1">
      <c r="A48" s="47"/>
      <c r="B48" s="47"/>
      <c r="C48" s="48"/>
      <c r="D48" s="1"/>
      <c r="E48" s="1"/>
      <c r="F48" s="1"/>
      <c r="G48" s="1"/>
      <c r="H48" s="1"/>
      <c r="I48" s="1"/>
    </row>
    <row r="49" spans="1:9" ht="15.75" customHeight="1">
      <c r="A49" s="47"/>
      <c r="B49" s="47"/>
      <c r="C49" s="48"/>
      <c r="D49" s="1"/>
      <c r="E49" s="1"/>
      <c r="F49" s="1"/>
      <c r="G49" s="1"/>
      <c r="H49" s="1"/>
      <c r="I49" s="1"/>
    </row>
    <row r="50" spans="1:9" ht="15.75" customHeight="1">
      <c r="A50" s="47"/>
      <c r="B50" s="47"/>
      <c r="C50" s="48"/>
      <c r="D50" s="1"/>
      <c r="E50" s="1"/>
      <c r="F50" s="1"/>
      <c r="G50" s="1"/>
      <c r="H50" s="1"/>
      <c r="I50" s="1"/>
    </row>
    <row r="51" spans="1:9" ht="15.75" customHeight="1">
      <c r="A51" s="47"/>
      <c r="B51" s="47"/>
      <c r="C51" s="48"/>
      <c r="D51" s="1"/>
      <c r="E51" s="1"/>
      <c r="F51" s="1"/>
      <c r="G51" s="1"/>
      <c r="H51" s="1"/>
      <c r="I51" s="1"/>
    </row>
    <row r="52" spans="1:9" ht="15.75" customHeight="1">
      <c r="A52" s="47"/>
      <c r="B52" s="47"/>
      <c r="C52" s="48"/>
      <c r="D52" s="1"/>
      <c r="E52" s="1"/>
      <c r="F52" s="1"/>
      <c r="G52" s="1"/>
      <c r="H52" s="1"/>
      <c r="I52" s="1"/>
    </row>
    <row r="53" spans="1:9" ht="15.75" customHeight="1">
      <c r="A53" s="47"/>
      <c r="B53" s="47"/>
      <c r="C53" s="48"/>
      <c r="D53" s="1"/>
      <c r="E53" s="1"/>
      <c r="F53" s="1"/>
      <c r="G53" s="1"/>
      <c r="H53" s="1"/>
      <c r="I53" s="1"/>
    </row>
    <row r="54" spans="1:9" ht="15.75" customHeight="1">
      <c r="A54" s="47"/>
      <c r="B54" s="47"/>
      <c r="C54" s="48"/>
      <c r="D54" s="1"/>
      <c r="E54" s="1"/>
      <c r="F54" s="1"/>
      <c r="G54" s="1"/>
      <c r="H54" s="1"/>
      <c r="I54" s="1"/>
    </row>
    <row r="55" spans="1:9" ht="15.75" customHeight="1">
      <c r="A55" s="47"/>
      <c r="B55" s="47"/>
      <c r="C55" s="48"/>
      <c r="D55" s="1"/>
      <c r="E55" s="1"/>
      <c r="F55" s="1"/>
      <c r="G55" s="1"/>
      <c r="H55" s="1"/>
      <c r="I55" s="1"/>
    </row>
    <row r="56" spans="1:9" ht="15.75" customHeight="1">
      <c r="A56" s="47"/>
      <c r="B56" s="47"/>
      <c r="C56" s="48"/>
      <c r="D56" s="1"/>
      <c r="E56" s="1"/>
      <c r="F56" s="1"/>
      <c r="G56" s="1"/>
      <c r="H56" s="1"/>
      <c r="I56" s="1"/>
    </row>
    <row r="57" spans="1:9" ht="15.75" customHeight="1">
      <c r="A57" s="47"/>
      <c r="B57" s="47"/>
      <c r="C57" s="48"/>
      <c r="D57" s="1"/>
      <c r="E57" s="1"/>
      <c r="F57" s="1"/>
      <c r="G57" s="1"/>
      <c r="H57" s="1"/>
      <c r="I57" s="1"/>
    </row>
    <row r="58" spans="1:9" ht="15.75" customHeight="1">
      <c r="A58" s="47"/>
      <c r="B58" s="47"/>
      <c r="C58" s="48"/>
      <c r="D58" s="1"/>
      <c r="E58" s="1"/>
      <c r="F58" s="1"/>
      <c r="G58" s="1"/>
      <c r="H58" s="1"/>
      <c r="I58" s="1"/>
    </row>
    <row r="59" spans="1:9" ht="15.75" customHeight="1">
      <c r="A59" s="47"/>
      <c r="B59" s="47"/>
      <c r="C59" s="48"/>
      <c r="D59" s="1"/>
      <c r="E59" s="1"/>
      <c r="F59" s="1"/>
      <c r="G59" s="1"/>
      <c r="H59" s="1"/>
      <c r="I59" s="1"/>
    </row>
    <row r="60" spans="1:9" ht="15.75" customHeight="1">
      <c r="A60" s="47"/>
      <c r="B60" s="47"/>
      <c r="C60" s="48"/>
      <c r="D60" s="1"/>
      <c r="E60" s="1"/>
      <c r="F60" s="1"/>
      <c r="G60" s="1"/>
      <c r="H60" s="1"/>
      <c r="I60" s="1"/>
    </row>
    <row r="61" spans="1:9" ht="15.75" customHeight="1">
      <c r="A61" s="47"/>
      <c r="B61" s="47"/>
      <c r="C61" s="48"/>
      <c r="D61" s="1"/>
      <c r="E61" s="1"/>
      <c r="F61" s="1"/>
      <c r="G61" s="1"/>
      <c r="H61" s="1"/>
      <c r="I61" s="1"/>
    </row>
    <row r="62" spans="1:9" ht="15.75" customHeight="1">
      <c r="A62" s="47"/>
      <c r="B62" s="47"/>
      <c r="C62" s="48"/>
      <c r="D62" s="1"/>
      <c r="E62" s="1"/>
      <c r="F62" s="1"/>
      <c r="G62" s="1"/>
      <c r="H62" s="1"/>
      <c r="I62" s="1"/>
    </row>
    <row r="63" spans="1:9" ht="15.75" customHeight="1">
      <c r="A63" s="47"/>
      <c r="B63" s="47"/>
      <c r="C63" s="48"/>
      <c r="D63" s="1"/>
      <c r="E63" s="1"/>
      <c r="F63" s="1"/>
      <c r="G63" s="1"/>
      <c r="H63" s="1"/>
      <c r="I63" s="1"/>
    </row>
    <row r="64" spans="1:9" ht="15.75" customHeight="1">
      <c r="A64" s="47"/>
      <c r="B64" s="47"/>
      <c r="C64" s="48"/>
      <c r="D64" s="1"/>
      <c r="E64" s="1"/>
      <c r="F64" s="1"/>
      <c r="G64" s="1"/>
      <c r="H64" s="1"/>
      <c r="I64" s="1"/>
    </row>
    <row r="65" spans="1:9" ht="15.75" customHeight="1">
      <c r="A65" s="47"/>
      <c r="B65" s="47"/>
      <c r="C65" s="48"/>
      <c r="D65" s="1"/>
      <c r="E65" s="1"/>
      <c r="F65" s="1"/>
      <c r="G65" s="1"/>
      <c r="H65" s="1"/>
      <c r="I65" s="1"/>
    </row>
    <row r="66" spans="1:9" ht="15.75" customHeight="1">
      <c r="A66" s="47"/>
      <c r="B66" s="47"/>
      <c r="C66" s="48"/>
      <c r="D66" s="1"/>
      <c r="E66" s="1"/>
      <c r="F66" s="1"/>
      <c r="G66" s="1"/>
      <c r="H66" s="1"/>
      <c r="I66" s="1"/>
    </row>
    <row r="67" spans="1:9" ht="15.75" customHeight="1">
      <c r="A67" s="47"/>
      <c r="B67" s="47"/>
      <c r="C67" s="48"/>
      <c r="D67" s="1"/>
      <c r="E67" s="1"/>
      <c r="F67" s="1"/>
      <c r="G67" s="1"/>
      <c r="H67" s="1"/>
      <c r="I67" s="1"/>
    </row>
    <row r="68" spans="1:9" ht="15.75" customHeight="1">
      <c r="A68" s="47"/>
      <c r="B68" s="47"/>
      <c r="C68" s="48"/>
      <c r="D68" s="1"/>
      <c r="E68" s="1"/>
      <c r="F68" s="1"/>
      <c r="G68" s="1"/>
      <c r="H68" s="1"/>
      <c r="I68" s="1"/>
    </row>
    <row r="69" spans="1:9" ht="15.75" customHeight="1">
      <c r="A69" s="47"/>
      <c r="B69" s="47"/>
      <c r="C69" s="48"/>
      <c r="D69" s="1"/>
      <c r="E69" s="1"/>
      <c r="F69" s="1"/>
      <c r="G69" s="1"/>
      <c r="H69" s="1"/>
      <c r="I69" s="1"/>
    </row>
    <row r="70" spans="1:9" ht="15.75" customHeight="1">
      <c r="A70" s="47"/>
      <c r="B70" s="47"/>
      <c r="C70" s="48"/>
      <c r="D70" s="1"/>
      <c r="E70" s="1"/>
      <c r="F70" s="1"/>
      <c r="G70" s="1"/>
      <c r="H70" s="1"/>
      <c r="I70" s="1"/>
    </row>
    <row r="71" spans="1:9" ht="15.75" customHeight="1">
      <c r="A71" s="47"/>
      <c r="B71" s="47"/>
      <c r="C71" s="48"/>
      <c r="D71" s="1"/>
      <c r="E71" s="1"/>
      <c r="F71" s="1"/>
      <c r="G71" s="1"/>
      <c r="H71" s="1"/>
      <c r="I71" s="1"/>
    </row>
    <row r="72" spans="1:9" ht="15.75" customHeight="1">
      <c r="A72" s="47"/>
      <c r="B72" s="47"/>
      <c r="C72" s="48"/>
      <c r="D72" s="1"/>
      <c r="E72" s="1"/>
      <c r="F72" s="1"/>
      <c r="G72" s="1"/>
      <c r="H72" s="1"/>
      <c r="I72" s="1"/>
    </row>
    <row r="73" spans="1:9" ht="15.75" customHeight="1">
      <c r="A73" s="47"/>
      <c r="B73" s="47"/>
      <c r="C73" s="48"/>
      <c r="D73" s="1"/>
      <c r="E73" s="1"/>
      <c r="F73" s="1"/>
      <c r="G73" s="1"/>
      <c r="H73" s="1"/>
      <c r="I73" s="1"/>
    </row>
    <row r="74" spans="1:9" ht="15.75" customHeight="1">
      <c r="A74" s="47"/>
      <c r="B74" s="47"/>
      <c r="C74" s="48"/>
      <c r="D74" s="1"/>
      <c r="E74" s="1"/>
      <c r="F74" s="1"/>
      <c r="G74" s="1"/>
      <c r="H74" s="1"/>
      <c r="I74" s="1"/>
    </row>
    <row r="75" spans="1:9" ht="15.75" customHeight="1">
      <c r="A75" s="47"/>
      <c r="B75" s="47"/>
      <c r="C75" s="48"/>
      <c r="D75" s="1"/>
      <c r="E75" s="1"/>
      <c r="F75" s="1"/>
      <c r="G75" s="1"/>
      <c r="H75" s="1"/>
      <c r="I75" s="1"/>
    </row>
    <row r="76" spans="1:9" ht="15.75" customHeight="1">
      <c r="A76" s="47"/>
      <c r="B76" s="47"/>
      <c r="C76" s="48"/>
      <c r="D76" s="1"/>
      <c r="E76" s="1"/>
      <c r="F76" s="1"/>
      <c r="G76" s="1"/>
      <c r="H76" s="1"/>
      <c r="I76" s="1"/>
    </row>
    <row r="77" spans="1:9" ht="15.75" customHeight="1">
      <c r="A77" s="47"/>
      <c r="B77" s="47"/>
      <c r="C77" s="48"/>
      <c r="D77" s="1"/>
      <c r="E77" s="1"/>
      <c r="F77" s="1"/>
      <c r="G77" s="1"/>
      <c r="H77" s="1"/>
      <c r="I77" s="1"/>
    </row>
    <row r="78" spans="1:9" ht="15.75" customHeight="1">
      <c r="A78" s="47"/>
      <c r="B78" s="47"/>
      <c r="C78" s="48"/>
      <c r="D78" s="1"/>
      <c r="E78" s="1"/>
      <c r="F78" s="1"/>
      <c r="G78" s="1"/>
      <c r="H78" s="1"/>
      <c r="I78" s="1"/>
    </row>
    <row r="79" spans="1:9" ht="15.75" customHeight="1">
      <c r="A79" s="47"/>
      <c r="B79" s="47"/>
      <c r="C79" s="48"/>
      <c r="D79" s="1"/>
      <c r="E79" s="1"/>
      <c r="F79" s="1"/>
      <c r="G79" s="1"/>
      <c r="H79" s="1"/>
      <c r="I79" s="1"/>
    </row>
    <row r="80" spans="1:9" ht="15.75" customHeight="1">
      <c r="A80" s="47"/>
      <c r="B80" s="47"/>
      <c r="C80" s="48"/>
      <c r="D80" s="1"/>
      <c r="E80" s="1"/>
      <c r="F80" s="1"/>
      <c r="G80" s="1"/>
      <c r="H80" s="1"/>
      <c r="I80" s="1"/>
    </row>
    <row r="81" spans="1:9" ht="15.75" customHeight="1">
      <c r="A81" s="47"/>
      <c r="B81" s="47"/>
      <c r="C81" s="48"/>
      <c r="D81" s="1"/>
      <c r="E81" s="1"/>
      <c r="F81" s="1"/>
      <c r="G81" s="1"/>
      <c r="H81" s="1"/>
      <c r="I81" s="1"/>
    </row>
    <row r="82" spans="1:9" ht="15.75" customHeight="1">
      <c r="A82" s="47"/>
      <c r="B82" s="47"/>
      <c r="C82" s="48"/>
      <c r="D82" s="1"/>
      <c r="E82" s="1"/>
      <c r="F82" s="1"/>
      <c r="G82" s="1"/>
      <c r="H82" s="1"/>
      <c r="I82" s="1"/>
    </row>
    <row r="83" spans="1:9" ht="15.75" customHeight="1">
      <c r="A83" s="47"/>
      <c r="B83" s="47"/>
      <c r="C83" s="48"/>
      <c r="D83" s="1"/>
      <c r="E83" s="1"/>
      <c r="F83" s="1"/>
      <c r="G83" s="1"/>
      <c r="H83" s="1"/>
      <c r="I83" s="1"/>
    </row>
    <row r="84" spans="1:9" ht="15.75" customHeight="1">
      <c r="A84" s="47"/>
      <c r="B84" s="47"/>
      <c r="C84" s="48"/>
      <c r="D84" s="1"/>
      <c r="E84" s="1"/>
      <c r="F84" s="1"/>
      <c r="G84" s="1"/>
      <c r="H84" s="1"/>
      <c r="I84" s="1"/>
    </row>
    <row r="85" spans="1:9" ht="15.75" customHeight="1">
      <c r="A85" s="47"/>
      <c r="B85" s="47"/>
      <c r="C85" s="48"/>
      <c r="D85" s="1"/>
      <c r="E85" s="1"/>
      <c r="F85" s="1"/>
      <c r="G85" s="1"/>
      <c r="H85" s="1"/>
      <c r="I85" s="1"/>
    </row>
    <row r="86" spans="1:9" ht="15.75" customHeight="1">
      <c r="A86" s="47"/>
      <c r="B86" s="47"/>
      <c r="C86" s="48"/>
      <c r="D86" s="1"/>
      <c r="E86" s="1"/>
      <c r="F86" s="1"/>
      <c r="G86" s="1"/>
      <c r="H86" s="1"/>
      <c r="I86" s="1"/>
    </row>
    <row r="87" spans="1:9" ht="15.75" customHeight="1">
      <c r="A87" s="47"/>
      <c r="B87" s="47"/>
      <c r="C87" s="48"/>
      <c r="D87" s="1"/>
      <c r="E87" s="1"/>
      <c r="F87" s="1"/>
      <c r="G87" s="1"/>
      <c r="H87" s="1"/>
      <c r="I87" s="1"/>
    </row>
    <row r="88" spans="1:9" ht="15.75" customHeight="1">
      <c r="A88" s="47"/>
      <c r="B88" s="47"/>
      <c r="C88" s="48"/>
      <c r="D88" s="1"/>
      <c r="E88" s="1"/>
      <c r="F88" s="1"/>
      <c r="G88" s="1"/>
      <c r="H88" s="1"/>
      <c r="I88" s="1"/>
    </row>
    <row r="89" spans="1:9" ht="15.75" customHeight="1">
      <c r="A89" s="47"/>
      <c r="B89" s="47"/>
      <c r="C89" s="48"/>
      <c r="D89" s="1"/>
      <c r="E89" s="1"/>
      <c r="F89" s="1"/>
      <c r="G89" s="1"/>
      <c r="H89" s="1"/>
      <c r="I89" s="1"/>
    </row>
    <row r="90" spans="1:9" ht="15.75" customHeight="1">
      <c r="A90" s="47"/>
      <c r="B90" s="47"/>
      <c r="C90" s="48"/>
      <c r="D90" s="1"/>
      <c r="E90" s="1"/>
      <c r="F90" s="1"/>
      <c r="G90" s="1"/>
      <c r="H90" s="1"/>
      <c r="I90" s="1"/>
    </row>
    <row r="91" spans="1:9" ht="15.75" customHeight="1">
      <c r="A91" s="47"/>
      <c r="B91" s="47"/>
      <c r="C91" s="48"/>
      <c r="D91" s="1"/>
      <c r="E91" s="1"/>
      <c r="F91" s="1"/>
      <c r="G91" s="1"/>
      <c r="H91" s="1"/>
      <c r="I91" s="1"/>
    </row>
    <row r="92" spans="1:9" ht="15.75" customHeight="1">
      <c r="A92" s="47"/>
      <c r="B92" s="47"/>
      <c r="C92" s="48"/>
      <c r="D92" s="1"/>
      <c r="E92" s="1"/>
      <c r="F92" s="1"/>
      <c r="G92" s="1"/>
      <c r="H92" s="1"/>
      <c r="I92" s="1"/>
    </row>
    <row r="93" spans="1:9" ht="15.75" customHeight="1">
      <c r="A93" s="47"/>
      <c r="B93" s="47"/>
      <c r="C93" s="48"/>
      <c r="D93" s="1"/>
      <c r="E93" s="1"/>
      <c r="F93" s="1"/>
      <c r="G93" s="1"/>
      <c r="H93" s="1"/>
      <c r="I93" s="1"/>
    </row>
    <row r="94" spans="1:9" ht="15.75" customHeight="1">
      <c r="A94" s="47"/>
      <c r="B94" s="47"/>
      <c r="C94" s="48"/>
      <c r="D94" s="1"/>
      <c r="E94" s="1"/>
      <c r="F94" s="1"/>
      <c r="G94" s="1"/>
      <c r="H94" s="1"/>
      <c r="I94" s="1"/>
    </row>
    <row r="95" spans="1:9" ht="15.75" customHeight="1">
      <c r="A95" s="47"/>
      <c r="B95" s="47"/>
      <c r="C95" s="48"/>
      <c r="D95" s="1"/>
      <c r="E95" s="1"/>
      <c r="F95" s="1"/>
      <c r="G95" s="1"/>
      <c r="H95" s="1"/>
      <c r="I95" s="1"/>
    </row>
    <row r="96" spans="1:9" ht="15.75" customHeight="1">
      <c r="A96" s="47"/>
      <c r="B96" s="47"/>
      <c r="C96" s="48"/>
      <c r="D96" s="1"/>
      <c r="E96" s="1"/>
      <c r="F96" s="1"/>
      <c r="G96" s="1"/>
      <c r="H96" s="1"/>
      <c r="I96" s="1"/>
    </row>
    <row r="97" spans="1:9" ht="15.75" customHeight="1">
      <c r="A97" s="47"/>
      <c r="B97" s="47"/>
      <c r="C97" s="48"/>
      <c r="D97" s="1"/>
      <c r="E97" s="1"/>
      <c r="F97" s="1"/>
      <c r="G97" s="1"/>
      <c r="H97" s="1"/>
      <c r="I97" s="1"/>
    </row>
    <row r="98" spans="1:9" ht="15.75" customHeight="1">
      <c r="A98" s="47"/>
      <c r="B98" s="47"/>
      <c r="C98" s="48"/>
      <c r="D98" s="1"/>
      <c r="E98" s="1"/>
      <c r="F98" s="1"/>
      <c r="G98" s="1"/>
      <c r="H98" s="1"/>
      <c r="I98" s="1"/>
    </row>
    <row r="99" spans="1:9" ht="15.75" customHeight="1">
      <c r="A99" s="47"/>
      <c r="B99" s="47"/>
      <c r="C99" s="48"/>
      <c r="D99" s="1"/>
      <c r="E99" s="1"/>
      <c r="F99" s="1"/>
      <c r="G99" s="1"/>
      <c r="H99" s="1"/>
      <c r="I99" s="1"/>
    </row>
    <row r="100" spans="1:9" ht="15.75" customHeight="1">
      <c r="A100" s="47"/>
      <c r="B100" s="47"/>
      <c r="C100" s="48"/>
      <c r="D100" s="1"/>
      <c r="E100" s="1"/>
      <c r="F100" s="1"/>
      <c r="G100" s="1"/>
      <c r="H100" s="1"/>
      <c r="I100" s="1"/>
    </row>
    <row r="101" spans="1:9" ht="15.75" customHeight="1">
      <c r="A101" s="47"/>
      <c r="B101" s="47"/>
      <c r="C101" s="48"/>
      <c r="D101" s="1"/>
      <c r="E101" s="1"/>
      <c r="F101" s="1"/>
      <c r="G101" s="1"/>
      <c r="H101" s="1"/>
      <c r="I101" s="1"/>
    </row>
    <row r="102" spans="1:9" ht="15.75" customHeight="1">
      <c r="A102" s="47"/>
      <c r="B102" s="47"/>
      <c r="C102" s="48"/>
      <c r="D102" s="1"/>
      <c r="E102" s="1"/>
      <c r="F102" s="1"/>
      <c r="G102" s="1"/>
      <c r="H102" s="1"/>
      <c r="I102" s="1"/>
    </row>
    <row r="103" spans="1:9" ht="15.75" customHeight="1">
      <c r="A103" s="47"/>
      <c r="B103" s="47"/>
      <c r="C103" s="48"/>
      <c r="D103" s="1"/>
      <c r="E103" s="1"/>
      <c r="F103" s="1"/>
      <c r="G103" s="1"/>
      <c r="H103" s="1"/>
      <c r="I103" s="1"/>
    </row>
    <row r="104" spans="1:9" ht="15.75" customHeight="1">
      <c r="A104" s="47"/>
      <c r="B104" s="47"/>
      <c r="C104" s="48"/>
      <c r="D104" s="1"/>
      <c r="E104" s="1"/>
      <c r="F104" s="1"/>
      <c r="G104" s="1"/>
      <c r="H104" s="1"/>
      <c r="I104" s="1"/>
    </row>
    <row r="105" spans="1:9" ht="15.75" customHeight="1">
      <c r="A105" s="47"/>
      <c r="B105" s="47"/>
      <c r="C105" s="48"/>
      <c r="D105" s="1"/>
      <c r="E105" s="1"/>
      <c r="F105" s="1"/>
      <c r="G105" s="1"/>
      <c r="H105" s="1"/>
      <c r="I105" s="1"/>
    </row>
    <row r="106" spans="1:9" ht="15.75" customHeight="1">
      <c r="A106" s="47"/>
      <c r="B106" s="47"/>
      <c r="C106" s="48"/>
      <c r="D106" s="1"/>
      <c r="E106" s="1"/>
      <c r="F106" s="1"/>
      <c r="G106" s="1"/>
      <c r="H106" s="1"/>
      <c r="I106" s="1"/>
    </row>
    <row r="107" spans="1:9" ht="15.75" customHeight="1">
      <c r="A107" s="47"/>
      <c r="B107" s="47"/>
      <c r="C107" s="48"/>
      <c r="D107" s="1"/>
      <c r="E107" s="1"/>
      <c r="F107" s="1"/>
      <c r="G107" s="1"/>
      <c r="H107" s="1"/>
      <c r="I107" s="1"/>
    </row>
    <row r="108" spans="1:9" ht="15.75" customHeight="1">
      <c r="A108" s="47"/>
      <c r="B108" s="47"/>
      <c r="C108" s="48"/>
      <c r="D108" s="1"/>
      <c r="E108" s="1"/>
      <c r="F108" s="1"/>
      <c r="G108" s="1"/>
      <c r="H108" s="1"/>
      <c r="I108" s="1"/>
    </row>
    <row r="109" spans="1:9" ht="15.75" customHeight="1">
      <c r="A109" s="47"/>
      <c r="B109" s="47"/>
      <c r="C109" s="48"/>
      <c r="D109" s="1"/>
      <c r="E109" s="1"/>
      <c r="F109" s="1"/>
      <c r="G109" s="1"/>
      <c r="H109" s="1"/>
      <c r="I109" s="1"/>
    </row>
    <row r="110" spans="1:9" ht="15.75" customHeight="1">
      <c r="A110" s="47"/>
      <c r="B110" s="47"/>
      <c r="C110" s="48"/>
      <c r="D110" s="1"/>
      <c r="E110" s="1"/>
      <c r="F110" s="1"/>
      <c r="G110" s="1"/>
      <c r="H110" s="1"/>
      <c r="I110" s="1"/>
    </row>
    <row r="111" spans="1:9" ht="15.75" customHeight="1">
      <c r="A111" s="47"/>
      <c r="B111" s="47"/>
      <c r="C111" s="48"/>
      <c r="D111" s="1"/>
      <c r="E111" s="1"/>
      <c r="F111" s="1"/>
      <c r="G111" s="1"/>
      <c r="H111" s="1"/>
      <c r="I111" s="1"/>
    </row>
    <row r="112" spans="1:9" ht="15.75" customHeight="1">
      <c r="A112" s="47"/>
      <c r="B112" s="47"/>
      <c r="C112" s="48"/>
      <c r="D112" s="1"/>
      <c r="E112" s="1"/>
      <c r="F112" s="1"/>
      <c r="G112" s="1"/>
      <c r="H112" s="1"/>
      <c r="I112" s="1"/>
    </row>
    <row r="113" spans="1:9" ht="15.75" customHeight="1">
      <c r="A113" s="47"/>
      <c r="B113" s="47"/>
      <c r="C113" s="48"/>
      <c r="D113" s="1"/>
      <c r="E113" s="1"/>
      <c r="F113" s="1"/>
      <c r="G113" s="1"/>
      <c r="H113" s="1"/>
      <c r="I113" s="1"/>
    </row>
    <row r="114" spans="1:9" ht="15.75" customHeight="1">
      <c r="A114" s="47"/>
      <c r="B114" s="47"/>
      <c r="C114" s="48"/>
      <c r="D114" s="1"/>
      <c r="E114" s="1"/>
      <c r="F114" s="1"/>
      <c r="G114" s="1"/>
      <c r="H114" s="1"/>
      <c r="I114" s="1"/>
    </row>
    <row r="115" spans="1:9" ht="15.75" customHeight="1">
      <c r="A115" s="47"/>
      <c r="B115" s="47"/>
      <c r="C115" s="48"/>
      <c r="D115" s="1"/>
      <c r="E115" s="1"/>
      <c r="F115" s="1"/>
      <c r="G115" s="1"/>
      <c r="H115" s="1"/>
      <c r="I115" s="1"/>
    </row>
    <row r="116" spans="1:9" ht="15.75" customHeight="1">
      <c r="A116" s="47"/>
      <c r="B116" s="47"/>
      <c r="C116" s="48"/>
      <c r="D116" s="1"/>
      <c r="E116" s="1"/>
      <c r="F116" s="1"/>
      <c r="G116" s="1"/>
      <c r="H116" s="1"/>
      <c r="I116" s="1"/>
    </row>
    <row r="117" spans="1:9" ht="15.75" customHeight="1">
      <c r="A117" s="47"/>
      <c r="B117" s="47"/>
      <c r="C117" s="48"/>
      <c r="D117" s="1"/>
      <c r="E117" s="1"/>
      <c r="F117" s="1"/>
      <c r="G117" s="1"/>
      <c r="H117" s="1"/>
      <c r="I117" s="1"/>
    </row>
    <row r="118" spans="1:9" ht="15.75" customHeight="1">
      <c r="A118" s="47"/>
      <c r="B118" s="47"/>
      <c r="C118" s="48"/>
      <c r="D118" s="1"/>
      <c r="E118" s="1"/>
      <c r="F118" s="1"/>
      <c r="G118" s="1"/>
      <c r="H118" s="1"/>
      <c r="I118" s="1"/>
    </row>
    <row r="119" spans="1:9" ht="15.75" customHeight="1">
      <c r="A119" s="47"/>
      <c r="B119" s="47"/>
      <c r="C119" s="48"/>
      <c r="D119" s="1"/>
      <c r="E119" s="1"/>
      <c r="F119" s="1"/>
      <c r="G119" s="1"/>
      <c r="H119" s="1"/>
      <c r="I119" s="1"/>
    </row>
    <row r="120" spans="1:9" ht="15.75" customHeight="1">
      <c r="A120" s="47"/>
      <c r="B120" s="47"/>
      <c r="C120" s="48"/>
      <c r="D120" s="1"/>
      <c r="E120" s="1"/>
      <c r="F120" s="1"/>
      <c r="G120" s="1"/>
      <c r="H120" s="1"/>
      <c r="I120" s="1"/>
    </row>
    <row r="121" spans="1:9" ht="15.75" customHeight="1">
      <c r="A121" s="47"/>
      <c r="B121" s="47"/>
      <c r="C121" s="48"/>
      <c r="D121" s="1"/>
      <c r="E121" s="1"/>
      <c r="F121" s="1"/>
      <c r="G121" s="1"/>
      <c r="H121" s="1"/>
      <c r="I121" s="1"/>
    </row>
    <row r="122" spans="1:9" ht="15.75" customHeight="1">
      <c r="A122" s="47"/>
      <c r="B122" s="47"/>
      <c r="C122" s="48"/>
      <c r="D122" s="1"/>
      <c r="E122" s="1"/>
      <c r="F122" s="1"/>
      <c r="G122" s="1"/>
      <c r="H122" s="1"/>
      <c r="I122" s="1"/>
    </row>
    <row r="123" spans="1:9" ht="15.75" customHeight="1">
      <c r="A123" s="47"/>
      <c r="B123" s="47"/>
      <c r="C123" s="48"/>
      <c r="D123" s="1"/>
      <c r="E123" s="1"/>
      <c r="F123" s="1"/>
      <c r="G123" s="1"/>
      <c r="H123" s="1"/>
      <c r="I123" s="1"/>
    </row>
    <row r="124" spans="1:9" ht="15.75" customHeight="1">
      <c r="A124" s="47"/>
      <c r="B124" s="47"/>
      <c r="C124" s="48"/>
      <c r="D124" s="1"/>
      <c r="E124" s="1"/>
      <c r="F124" s="1"/>
      <c r="G124" s="1"/>
      <c r="H124" s="1"/>
      <c r="I124" s="1"/>
    </row>
    <row r="125" spans="1:9" ht="15.75" customHeight="1">
      <c r="A125" s="47"/>
      <c r="B125" s="47"/>
      <c r="C125" s="48"/>
      <c r="D125" s="1"/>
      <c r="E125" s="1"/>
      <c r="F125" s="1"/>
      <c r="G125" s="1"/>
      <c r="H125" s="1"/>
      <c r="I125" s="1"/>
    </row>
    <row r="126" spans="1:9" ht="15.75" customHeight="1">
      <c r="A126" s="47"/>
      <c r="B126" s="47"/>
      <c r="C126" s="48"/>
      <c r="D126" s="1"/>
      <c r="E126" s="1"/>
      <c r="F126" s="1"/>
      <c r="G126" s="1"/>
      <c r="H126" s="1"/>
      <c r="I126" s="1"/>
    </row>
    <row r="127" spans="1:9" ht="15.75" customHeight="1">
      <c r="A127" s="47"/>
      <c r="B127" s="47"/>
      <c r="C127" s="48"/>
      <c r="D127" s="1"/>
      <c r="E127" s="1"/>
      <c r="F127" s="1"/>
      <c r="G127" s="1"/>
      <c r="H127" s="1"/>
      <c r="I127" s="1"/>
    </row>
    <row r="128" spans="1:9" ht="15.75" customHeight="1">
      <c r="A128" s="47"/>
      <c r="B128" s="47"/>
      <c r="C128" s="48"/>
      <c r="D128" s="1"/>
      <c r="E128" s="1"/>
      <c r="F128" s="1"/>
      <c r="G128" s="1"/>
      <c r="H128" s="1"/>
      <c r="I128" s="1"/>
    </row>
    <row r="129" spans="1:9" ht="15.75" customHeight="1">
      <c r="A129" s="47"/>
      <c r="B129" s="47"/>
      <c r="C129" s="48"/>
      <c r="D129" s="1"/>
      <c r="E129" s="1"/>
      <c r="F129" s="1"/>
      <c r="G129" s="1"/>
      <c r="H129" s="1"/>
      <c r="I129" s="1"/>
    </row>
    <row r="130" spans="1:9" ht="15.75" customHeight="1">
      <c r="A130" s="47"/>
      <c r="B130" s="47"/>
      <c r="C130" s="48"/>
      <c r="D130" s="1"/>
      <c r="E130" s="1"/>
      <c r="F130" s="1"/>
      <c r="G130" s="1"/>
      <c r="H130" s="1"/>
      <c r="I130" s="1"/>
    </row>
    <row r="131" spans="1:9" ht="15.75" customHeight="1">
      <c r="A131" s="47"/>
      <c r="B131" s="47"/>
      <c r="C131" s="48"/>
      <c r="D131" s="1"/>
      <c r="E131" s="1"/>
      <c r="F131" s="1"/>
      <c r="G131" s="1"/>
      <c r="H131" s="1"/>
      <c r="I131" s="1"/>
    </row>
    <row r="132" spans="1:9" ht="15.75" customHeight="1">
      <c r="A132" s="47"/>
      <c r="B132" s="47"/>
      <c r="C132" s="48"/>
      <c r="D132" s="1"/>
      <c r="E132" s="1"/>
      <c r="F132" s="1"/>
      <c r="G132" s="1"/>
      <c r="H132" s="1"/>
      <c r="I132" s="1"/>
    </row>
    <row r="133" spans="1:9" ht="15.75" customHeight="1">
      <c r="A133" s="47"/>
      <c r="B133" s="47"/>
      <c r="C133" s="48"/>
      <c r="D133" s="1"/>
      <c r="E133" s="1"/>
      <c r="F133" s="1"/>
      <c r="G133" s="1"/>
      <c r="H133" s="1"/>
      <c r="I133" s="1"/>
    </row>
    <row r="134" spans="1:9" ht="15.75" customHeight="1">
      <c r="A134" s="47"/>
      <c r="B134" s="47"/>
      <c r="C134" s="48"/>
      <c r="D134" s="1"/>
      <c r="E134" s="1"/>
      <c r="F134" s="1"/>
      <c r="G134" s="1"/>
      <c r="H134" s="1"/>
      <c r="I134" s="1"/>
    </row>
    <row r="135" spans="1:9" ht="15.75" customHeight="1">
      <c r="A135" s="47"/>
      <c r="B135" s="47"/>
      <c r="C135" s="48"/>
      <c r="D135" s="1"/>
      <c r="E135" s="1"/>
      <c r="F135" s="1"/>
      <c r="G135" s="1"/>
      <c r="H135" s="1"/>
      <c r="I135" s="1"/>
    </row>
    <row r="136" spans="1:9" ht="15.75" customHeight="1">
      <c r="A136" s="47"/>
      <c r="B136" s="47"/>
      <c r="C136" s="48"/>
      <c r="D136" s="1"/>
      <c r="E136" s="1"/>
      <c r="F136" s="1"/>
      <c r="G136" s="1"/>
      <c r="H136" s="1"/>
      <c r="I136" s="1"/>
    </row>
    <row r="137" spans="1:9" ht="15.75" customHeight="1">
      <c r="A137" s="47"/>
      <c r="B137" s="47"/>
      <c r="C137" s="48"/>
      <c r="D137" s="1"/>
      <c r="E137" s="1"/>
      <c r="F137" s="1"/>
      <c r="G137" s="1"/>
      <c r="H137" s="1"/>
      <c r="I137" s="1"/>
    </row>
    <row r="138" spans="1:9" ht="15.75" customHeight="1">
      <c r="A138" s="47"/>
      <c r="B138" s="47"/>
      <c r="C138" s="48"/>
      <c r="D138" s="1"/>
      <c r="E138" s="1"/>
      <c r="F138" s="1"/>
      <c r="G138" s="1"/>
      <c r="H138" s="1"/>
      <c r="I138" s="1"/>
    </row>
    <row r="139" spans="1:9" ht="15.75" customHeight="1">
      <c r="A139" s="47"/>
      <c r="B139" s="47"/>
      <c r="C139" s="48"/>
      <c r="D139" s="1"/>
      <c r="E139" s="1"/>
      <c r="F139" s="1"/>
      <c r="G139" s="1"/>
      <c r="H139" s="1"/>
      <c r="I139" s="1"/>
    </row>
    <row r="140" spans="1:9" ht="15.75" customHeight="1">
      <c r="A140" s="47"/>
      <c r="B140" s="47"/>
      <c r="C140" s="48"/>
      <c r="D140" s="1"/>
      <c r="E140" s="1"/>
      <c r="F140" s="1"/>
      <c r="G140" s="1"/>
      <c r="H140" s="1"/>
      <c r="I140" s="1"/>
    </row>
    <row r="141" spans="1:9" ht="15.75" customHeight="1">
      <c r="A141" s="47"/>
      <c r="B141" s="47"/>
      <c r="C141" s="48"/>
      <c r="D141" s="1"/>
      <c r="E141" s="1"/>
      <c r="F141" s="1"/>
      <c r="G141" s="1"/>
      <c r="H141" s="1"/>
      <c r="I141" s="1"/>
    </row>
    <row r="142" spans="1:9" ht="15.75" customHeight="1">
      <c r="A142" s="47"/>
      <c r="B142" s="47"/>
      <c r="C142" s="48"/>
      <c r="D142" s="1"/>
      <c r="E142" s="1"/>
      <c r="F142" s="1"/>
      <c r="G142" s="1"/>
      <c r="H142" s="1"/>
      <c r="I142" s="1"/>
    </row>
    <row r="143" spans="1:9" ht="15.75" customHeight="1">
      <c r="A143" s="47"/>
      <c r="B143" s="47"/>
      <c r="C143" s="48"/>
      <c r="D143" s="1"/>
      <c r="E143" s="1"/>
      <c r="F143" s="1"/>
      <c r="G143" s="1"/>
      <c r="H143" s="1"/>
      <c r="I143" s="1"/>
    </row>
    <row r="144" spans="1:9" ht="15.75" customHeight="1">
      <c r="A144" s="47"/>
      <c r="B144" s="47"/>
      <c r="C144" s="48"/>
      <c r="D144" s="1"/>
      <c r="E144" s="1"/>
      <c r="F144" s="1"/>
      <c r="G144" s="1"/>
      <c r="H144" s="1"/>
      <c r="I144" s="1"/>
    </row>
    <row r="145" spans="1:9" ht="15.75" customHeight="1">
      <c r="A145" s="47"/>
      <c r="B145" s="47"/>
      <c r="C145" s="48"/>
      <c r="D145" s="1"/>
      <c r="E145" s="1"/>
      <c r="F145" s="1"/>
      <c r="G145" s="1"/>
      <c r="H145" s="1"/>
      <c r="I145" s="1"/>
    </row>
    <row r="146" spans="1:9" ht="15.75" customHeight="1">
      <c r="A146" s="47"/>
      <c r="B146" s="47"/>
      <c r="C146" s="48"/>
      <c r="D146" s="1"/>
      <c r="E146" s="1"/>
      <c r="F146" s="1"/>
      <c r="G146" s="1"/>
      <c r="H146" s="1"/>
      <c r="I146" s="1"/>
    </row>
    <row r="147" spans="1:9" ht="15.75" customHeight="1">
      <c r="A147" s="47"/>
      <c r="B147" s="47"/>
      <c r="C147" s="48"/>
      <c r="D147" s="1"/>
      <c r="E147" s="1"/>
      <c r="F147" s="1"/>
      <c r="G147" s="1"/>
      <c r="H147" s="1"/>
      <c r="I147" s="1"/>
    </row>
    <row r="148" spans="1:9" ht="15.75" customHeight="1">
      <c r="A148" s="47"/>
      <c r="B148" s="47"/>
      <c r="C148" s="48"/>
      <c r="D148" s="1"/>
      <c r="E148" s="1"/>
      <c r="F148" s="1"/>
      <c r="G148" s="1"/>
      <c r="H148" s="1"/>
      <c r="I148" s="1"/>
    </row>
    <row r="149" spans="1:9" ht="15.75" customHeight="1">
      <c r="A149" s="47"/>
      <c r="B149" s="47"/>
      <c r="C149" s="48"/>
      <c r="D149" s="1"/>
      <c r="E149" s="1"/>
      <c r="F149" s="1"/>
      <c r="G149" s="1"/>
      <c r="H149" s="1"/>
      <c r="I149" s="1"/>
    </row>
    <row r="150" spans="1:9" ht="15.75" customHeight="1">
      <c r="A150" s="47"/>
      <c r="B150" s="47"/>
      <c r="C150" s="48"/>
      <c r="D150" s="1"/>
      <c r="E150" s="1"/>
      <c r="F150" s="1"/>
      <c r="G150" s="1"/>
      <c r="H150" s="1"/>
      <c r="I150" s="1"/>
    </row>
    <row r="151" spans="1:9" ht="15.75" customHeight="1">
      <c r="A151" s="47"/>
      <c r="B151" s="47"/>
      <c r="C151" s="48"/>
      <c r="D151" s="1"/>
      <c r="E151" s="1"/>
      <c r="F151" s="1"/>
      <c r="G151" s="1"/>
      <c r="H151" s="1"/>
      <c r="I151" s="1"/>
    </row>
    <row r="152" spans="1:9" ht="15.75" customHeight="1">
      <c r="A152" s="47"/>
      <c r="B152" s="47"/>
      <c r="C152" s="48"/>
      <c r="D152" s="1"/>
      <c r="E152" s="1"/>
      <c r="F152" s="1"/>
      <c r="G152" s="1"/>
      <c r="H152" s="1"/>
      <c r="I152" s="1"/>
    </row>
    <row r="153" spans="1:9" ht="15.75" customHeight="1">
      <c r="A153" s="47"/>
      <c r="B153" s="47"/>
      <c r="C153" s="48"/>
      <c r="D153" s="1"/>
      <c r="E153" s="1"/>
      <c r="F153" s="1"/>
      <c r="G153" s="1"/>
      <c r="H153" s="1"/>
      <c r="I153" s="1"/>
    </row>
    <row r="154" spans="1:9" ht="15.75" customHeight="1">
      <c r="A154" s="47"/>
      <c r="B154" s="47"/>
      <c r="C154" s="48"/>
      <c r="D154" s="1"/>
      <c r="E154" s="1"/>
      <c r="F154" s="1"/>
      <c r="G154" s="1"/>
      <c r="H154" s="1"/>
      <c r="I154" s="1"/>
    </row>
    <row r="155" spans="1:9" ht="15.75" customHeight="1">
      <c r="A155" s="47"/>
      <c r="B155" s="47"/>
      <c r="C155" s="48"/>
      <c r="D155" s="1"/>
      <c r="E155" s="1"/>
      <c r="F155" s="1"/>
      <c r="G155" s="1"/>
      <c r="H155" s="1"/>
      <c r="I155" s="1"/>
    </row>
    <row r="156" spans="1:9" ht="15.75" customHeight="1">
      <c r="A156" s="47"/>
      <c r="B156" s="47"/>
      <c r="C156" s="48"/>
      <c r="D156" s="1"/>
      <c r="E156" s="1"/>
      <c r="F156" s="1"/>
      <c r="G156" s="1"/>
      <c r="H156" s="1"/>
      <c r="I156" s="1"/>
    </row>
    <row r="157" spans="1:9" ht="15.75" customHeight="1">
      <c r="A157" s="47"/>
      <c r="B157" s="47"/>
      <c r="C157" s="48"/>
      <c r="D157" s="1"/>
      <c r="E157" s="1"/>
      <c r="F157" s="1"/>
      <c r="G157" s="1"/>
      <c r="H157" s="1"/>
      <c r="I157" s="1"/>
    </row>
    <row r="158" spans="1:9" ht="15.75" customHeight="1">
      <c r="A158" s="47"/>
      <c r="B158" s="47"/>
      <c r="C158" s="48"/>
      <c r="D158" s="1"/>
      <c r="E158" s="1"/>
      <c r="F158" s="1"/>
      <c r="G158" s="1"/>
      <c r="H158" s="1"/>
      <c r="I158" s="1"/>
    </row>
    <row r="159" spans="1:9" ht="15.75" customHeight="1">
      <c r="A159" s="47"/>
      <c r="B159" s="47"/>
      <c r="C159" s="48"/>
      <c r="D159" s="1"/>
      <c r="E159" s="1"/>
      <c r="F159" s="1"/>
      <c r="G159" s="1"/>
      <c r="H159" s="1"/>
      <c r="I159" s="1"/>
    </row>
    <row r="160" spans="1:9" ht="15.75" customHeight="1">
      <c r="A160" s="47"/>
      <c r="B160" s="47"/>
      <c r="C160" s="48"/>
      <c r="D160" s="1"/>
      <c r="E160" s="1"/>
      <c r="F160" s="1"/>
      <c r="G160" s="1"/>
      <c r="H160" s="1"/>
      <c r="I160" s="1"/>
    </row>
    <row r="161" spans="1:9" ht="15.75" customHeight="1">
      <c r="A161" s="47"/>
      <c r="B161" s="47"/>
      <c r="C161" s="48"/>
      <c r="D161" s="1"/>
      <c r="E161" s="1"/>
      <c r="F161" s="1"/>
      <c r="G161" s="1"/>
      <c r="H161" s="1"/>
      <c r="I161" s="1"/>
    </row>
    <row r="162" spans="1:9" ht="15.75" customHeight="1">
      <c r="A162" s="47"/>
      <c r="B162" s="47"/>
      <c r="C162" s="48"/>
      <c r="D162" s="1"/>
      <c r="E162" s="1"/>
      <c r="F162" s="1"/>
      <c r="G162" s="1"/>
      <c r="H162" s="1"/>
      <c r="I162" s="1"/>
    </row>
    <row r="163" spans="1:9" ht="15.75" customHeight="1">
      <c r="A163" s="47"/>
      <c r="B163" s="47"/>
      <c r="C163" s="48"/>
      <c r="D163" s="1"/>
      <c r="E163" s="1"/>
      <c r="F163" s="1"/>
      <c r="G163" s="1"/>
      <c r="H163" s="1"/>
      <c r="I163" s="1"/>
    </row>
    <row r="164" spans="1:9" ht="15.75" customHeight="1">
      <c r="A164" s="47"/>
      <c r="B164" s="47"/>
      <c r="C164" s="48"/>
      <c r="D164" s="1"/>
      <c r="E164" s="1"/>
      <c r="F164" s="1"/>
      <c r="G164" s="1"/>
      <c r="H164" s="1"/>
      <c r="I164" s="1"/>
    </row>
    <row r="165" spans="1:9" ht="15.75" customHeight="1">
      <c r="A165" s="47"/>
      <c r="B165" s="47"/>
      <c r="C165" s="48"/>
      <c r="D165" s="1"/>
      <c r="E165" s="1"/>
      <c r="F165" s="1"/>
      <c r="G165" s="1"/>
      <c r="H165" s="1"/>
      <c r="I165" s="1"/>
    </row>
    <row r="166" spans="1:9" ht="15.75" customHeight="1">
      <c r="A166" s="47"/>
      <c r="B166" s="47"/>
      <c r="C166" s="48"/>
      <c r="D166" s="1"/>
      <c r="E166" s="1"/>
      <c r="F166" s="1"/>
      <c r="G166" s="1"/>
      <c r="H166" s="1"/>
      <c r="I166" s="1"/>
    </row>
    <row r="167" spans="1:9" ht="15.75" customHeight="1">
      <c r="A167" s="47"/>
      <c r="B167" s="47"/>
      <c r="C167" s="48"/>
      <c r="D167" s="1"/>
      <c r="E167" s="1"/>
      <c r="F167" s="1"/>
      <c r="G167" s="1"/>
      <c r="H167" s="1"/>
      <c r="I167" s="1"/>
    </row>
    <row r="168" spans="1:9" ht="15.75" customHeight="1">
      <c r="A168" s="47"/>
      <c r="B168" s="47"/>
      <c r="C168" s="48"/>
      <c r="D168" s="1"/>
      <c r="E168" s="1"/>
      <c r="F168" s="1"/>
      <c r="G168" s="1"/>
      <c r="H168" s="1"/>
      <c r="I168" s="1"/>
    </row>
    <row r="169" spans="1:9" ht="15.75" customHeight="1">
      <c r="A169" s="47"/>
      <c r="B169" s="47"/>
      <c r="C169" s="48"/>
      <c r="D169" s="1"/>
      <c r="E169" s="1"/>
      <c r="F169" s="1"/>
      <c r="G169" s="1"/>
      <c r="H169" s="1"/>
      <c r="I169" s="1"/>
    </row>
    <row r="170" spans="1:9" ht="15.75" customHeight="1">
      <c r="A170" s="47"/>
      <c r="B170" s="47"/>
      <c r="C170" s="48"/>
      <c r="D170" s="1"/>
      <c r="E170" s="1"/>
      <c r="F170" s="1"/>
      <c r="G170" s="1"/>
      <c r="H170" s="1"/>
      <c r="I170" s="1"/>
    </row>
    <row r="171" spans="1:9" ht="15.75" customHeight="1">
      <c r="A171" s="47"/>
      <c r="B171" s="47"/>
      <c r="C171" s="48"/>
      <c r="D171" s="1"/>
      <c r="E171" s="1"/>
      <c r="F171" s="1"/>
      <c r="G171" s="1"/>
      <c r="H171" s="1"/>
      <c r="I171" s="1"/>
    </row>
    <row r="172" spans="1:9" ht="15.75" customHeight="1">
      <c r="A172" s="47"/>
      <c r="B172" s="47"/>
      <c r="C172" s="48"/>
      <c r="D172" s="1"/>
      <c r="E172" s="1"/>
      <c r="F172" s="1"/>
      <c r="G172" s="1"/>
      <c r="H172" s="1"/>
      <c r="I172" s="1"/>
    </row>
    <row r="173" spans="1:9" ht="15.75" customHeight="1">
      <c r="A173" s="47"/>
      <c r="B173" s="47"/>
      <c r="C173" s="48"/>
      <c r="D173" s="1"/>
      <c r="E173" s="1"/>
      <c r="F173" s="1"/>
      <c r="G173" s="1"/>
      <c r="H173" s="1"/>
      <c r="I173" s="1"/>
    </row>
    <row r="174" spans="1:9" ht="15.75" customHeight="1">
      <c r="A174" s="47"/>
      <c r="B174" s="47"/>
      <c r="C174" s="48"/>
      <c r="D174" s="1"/>
      <c r="E174" s="1"/>
      <c r="F174" s="1"/>
      <c r="G174" s="1"/>
      <c r="H174" s="1"/>
      <c r="I174" s="1"/>
    </row>
    <row r="175" spans="1:9" ht="15.75" customHeight="1">
      <c r="A175" s="47"/>
      <c r="B175" s="47"/>
      <c r="C175" s="48"/>
      <c r="D175" s="1"/>
      <c r="E175" s="1"/>
      <c r="F175" s="1"/>
      <c r="G175" s="1"/>
      <c r="H175" s="1"/>
      <c r="I175" s="1"/>
    </row>
    <row r="176" spans="1:9" ht="15.75" customHeight="1">
      <c r="A176" s="47"/>
      <c r="B176" s="47"/>
      <c r="C176" s="48"/>
      <c r="D176" s="1"/>
      <c r="E176" s="1"/>
      <c r="F176" s="1"/>
      <c r="G176" s="1"/>
      <c r="H176" s="1"/>
      <c r="I176" s="1"/>
    </row>
    <row r="177" spans="1:9" ht="15.75" customHeight="1">
      <c r="A177" s="47"/>
      <c r="B177" s="47"/>
      <c r="C177" s="48"/>
      <c r="D177" s="1"/>
      <c r="E177" s="1"/>
      <c r="F177" s="1"/>
      <c r="G177" s="1"/>
      <c r="H177" s="1"/>
      <c r="I177" s="1"/>
    </row>
    <row r="178" spans="1:9" ht="15.75" customHeight="1">
      <c r="A178" s="47"/>
      <c r="B178" s="47"/>
      <c r="C178" s="48"/>
      <c r="D178" s="1"/>
      <c r="E178" s="1"/>
      <c r="F178" s="1"/>
      <c r="G178" s="1"/>
      <c r="H178" s="1"/>
      <c r="I178" s="1"/>
    </row>
    <row r="179" spans="1:9" ht="15.75" customHeight="1">
      <c r="A179" s="47"/>
      <c r="B179" s="47"/>
      <c r="C179" s="48"/>
      <c r="D179" s="1"/>
      <c r="E179" s="1"/>
      <c r="F179" s="1"/>
      <c r="G179" s="1"/>
      <c r="H179" s="1"/>
      <c r="I179" s="1"/>
    </row>
    <row r="180" spans="1:9" ht="15.75" customHeight="1">
      <c r="A180" s="47"/>
      <c r="B180" s="47"/>
      <c r="C180" s="48"/>
      <c r="D180" s="1"/>
      <c r="E180" s="1"/>
      <c r="F180" s="1"/>
      <c r="G180" s="1"/>
      <c r="H180" s="1"/>
      <c r="I180" s="1"/>
    </row>
    <row r="181" spans="1:9" ht="15.75" customHeight="1">
      <c r="A181" s="47"/>
      <c r="B181" s="47"/>
      <c r="C181" s="48"/>
      <c r="D181" s="1"/>
      <c r="E181" s="1"/>
      <c r="F181" s="1"/>
      <c r="G181" s="1"/>
      <c r="H181" s="1"/>
      <c r="I181" s="1"/>
    </row>
    <row r="182" spans="1:9" ht="15.75" customHeight="1">
      <c r="A182" s="47"/>
      <c r="B182" s="47"/>
      <c r="C182" s="48"/>
      <c r="D182" s="1"/>
      <c r="E182" s="1"/>
      <c r="F182" s="1"/>
      <c r="G182" s="1"/>
      <c r="H182" s="1"/>
      <c r="I182" s="1"/>
    </row>
    <row r="183" spans="1:9" ht="15.75" customHeight="1">
      <c r="A183" s="47"/>
      <c r="B183" s="47"/>
      <c r="C183" s="48"/>
      <c r="D183" s="1"/>
      <c r="E183" s="1"/>
      <c r="F183" s="1"/>
      <c r="G183" s="1"/>
      <c r="H183" s="1"/>
      <c r="I183" s="1"/>
    </row>
    <row r="184" spans="1:9" ht="15.75" customHeight="1">
      <c r="A184" s="47"/>
      <c r="B184" s="47"/>
      <c r="C184" s="48"/>
      <c r="D184" s="1"/>
      <c r="E184" s="1"/>
      <c r="F184" s="1"/>
      <c r="G184" s="1"/>
      <c r="H184" s="1"/>
      <c r="I184" s="1"/>
    </row>
    <row r="185" spans="1:9" ht="15.75" customHeight="1">
      <c r="A185" s="47"/>
      <c r="B185" s="47"/>
      <c r="C185" s="48"/>
      <c r="D185" s="1"/>
      <c r="E185" s="1"/>
      <c r="F185" s="1"/>
      <c r="G185" s="1"/>
      <c r="H185" s="1"/>
      <c r="I185" s="1"/>
    </row>
    <row r="186" spans="1:9" ht="15.75" customHeight="1">
      <c r="A186" s="47"/>
      <c r="B186" s="47"/>
      <c r="C186" s="48"/>
      <c r="D186" s="1"/>
      <c r="E186" s="1"/>
      <c r="F186" s="1"/>
      <c r="G186" s="1"/>
      <c r="H186" s="1"/>
      <c r="I186" s="1"/>
    </row>
    <row r="187" spans="1:9" ht="15.75" customHeight="1">
      <c r="A187" s="47"/>
      <c r="B187" s="47"/>
      <c r="C187" s="48"/>
      <c r="D187" s="1"/>
      <c r="E187" s="1"/>
      <c r="F187" s="1"/>
      <c r="G187" s="1"/>
      <c r="H187" s="1"/>
      <c r="I187" s="1"/>
    </row>
    <row r="188" spans="1:9" ht="15.75" customHeight="1">
      <c r="A188" s="47"/>
      <c r="B188" s="47"/>
      <c r="C188" s="48"/>
      <c r="D188" s="1"/>
      <c r="E188" s="1"/>
      <c r="F188" s="1"/>
      <c r="G188" s="1"/>
      <c r="H188" s="1"/>
      <c r="I188" s="1"/>
    </row>
    <row r="189" spans="1:9" ht="15.75" customHeight="1">
      <c r="A189" s="47"/>
      <c r="B189" s="47"/>
      <c r="C189" s="48"/>
      <c r="D189" s="1"/>
      <c r="E189" s="1"/>
      <c r="F189" s="1"/>
      <c r="G189" s="1"/>
      <c r="H189" s="1"/>
      <c r="I189" s="1"/>
    </row>
    <row r="190" spans="1:9" ht="15.75" customHeight="1">
      <c r="A190" s="47"/>
      <c r="B190" s="47"/>
      <c r="C190" s="48"/>
      <c r="D190" s="1"/>
      <c r="E190" s="1"/>
      <c r="F190" s="1"/>
      <c r="G190" s="1"/>
      <c r="H190" s="1"/>
      <c r="I190" s="1"/>
    </row>
    <row r="191" spans="1:9" ht="15.75" customHeight="1">
      <c r="A191" s="47"/>
      <c r="B191" s="47"/>
      <c r="C191" s="48"/>
      <c r="D191" s="1"/>
      <c r="E191" s="1"/>
      <c r="F191" s="1"/>
      <c r="G191" s="1"/>
      <c r="H191" s="1"/>
      <c r="I191" s="1"/>
    </row>
    <row r="192" spans="1:9" ht="15.75" customHeight="1">
      <c r="A192" s="47"/>
      <c r="B192" s="47"/>
      <c r="C192" s="48"/>
      <c r="D192" s="1"/>
      <c r="E192" s="1"/>
      <c r="F192" s="1"/>
      <c r="G192" s="1"/>
      <c r="H192" s="1"/>
      <c r="I192" s="1"/>
    </row>
    <row r="193" spans="1:9" ht="15.75" customHeight="1">
      <c r="A193" s="47"/>
      <c r="B193" s="47"/>
      <c r="C193" s="48"/>
      <c r="D193" s="1"/>
      <c r="E193" s="1"/>
      <c r="F193" s="1"/>
      <c r="G193" s="1"/>
      <c r="H193" s="1"/>
      <c r="I193" s="1"/>
    </row>
    <row r="194" spans="1:9" ht="15.75" customHeight="1">
      <c r="A194" s="47"/>
      <c r="B194" s="47"/>
      <c r="C194" s="48"/>
      <c r="D194" s="1"/>
      <c r="E194" s="1"/>
      <c r="F194" s="1"/>
      <c r="G194" s="1"/>
      <c r="H194" s="1"/>
      <c r="I194" s="1"/>
    </row>
    <row r="195" spans="1:9" ht="15.75" customHeight="1">
      <c r="A195" s="47"/>
      <c r="B195" s="47"/>
      <c r="C195" s="48"/>
      <c r="D195" s="1"/>
      <c r="E195" s="1"/>
      <c r="F195" s="1"/>
      <c r="G195" s="1"/>
      <c r="H195" s="1"/>
      <c r="I195" s="1"/>
    </row>
    <row r="196" spans="1:9" ht="15.75" customHeight="1">
      <c r="A196" s="47"/>
      <c r="B196" s="47"/>
      <c r="C196" s="48"/>
      <c r="D196" s="1"/>
      <c r="E196" s="1"/>
      <c r="F196" s="1"/>
      <c r="G196" s="1"/>
      <c r="H196" s="1"/>
      <c r="I196" s="1"/>
    </row>
    <row r="197" spans="1:9" ht="15.75" customHeight="1">
      <c r="A197" s="47"/>
      <c r="B197" s="47"/>
      <c r="C197" s="48"/>
      <c r="D197" s="1"/>
      <c r="E197" s="1"/>
      <c r="F197" s="1"/>
      <c r="G197" s="1"/>
      <c r="H197" s="1"/>
      <c r="I197" s="1"/>
    </row>
    <row r="198" spans="1:9" ht="15.75" customHeight="1">
      <c r="A198" s="47"/>
      <c r="B198" s="47"/>
      <c r="C198" s="48"/>
      <c r="D198" s="1"/>
      <c r="E198" s="1"/>
      <c r="F198" s="1"/>
      <c r="G198" s="1"/>
      <c r="H198" s="1"/>
      <c r="I198" s="1"/>
    </row>
    <row r="199" spans="1:9" ht="15.75" customHeight="1">
      <c r="A199" s="47"/>
      <c r="B199" s="47"/>
      <c r="C199" s="48"/>
      <c r="D199" s="1"/>
      <c r="E199" s="1"/>
      <c r="F199" s="1"/>
      <c r="G199" s="1"/>
      <c r="H199" s="1"/>
      <c r="I199" s="1"/>
    </row>
    <row r="200" spans="1:9" ht="15.75" customHeight="1">
      <c r="A200" s="47"/>
      <c r="B200" s="47"/>
      <c r="C200" s="48"/>
      <c r="D200" s="1"/>
      <c r="E200" s="1"/>
      <c r="F200" s="1"/>
      <c r="G200" s="1"/>
      <c r="H200" s="1"/>
      <c r="I200" s="1"/>
    </row>
    <row r="201" spans="1:9" ht="15.75" customHeight="1">
      <c r="A201" s="47"/>
      <c r="B201" s="47"/>
      <c r="C201" s="48"/>
      <c r="D201" s="1"/>
      <c r="E201" s="1"/>
      <c r="F201" s="1"/>
      <c r="G201" s="1"/>
      <c r="H201" s="1"/>
      <c r="I201" s="1"/>
    </row>
    <row r="202" spans="1:9" ht="15.75" customHeight="1">
      <c r="A202" s="47"/>
      <c r="B202" s="47"/>
      <c r="C202" s="48"/>
      <c r="D202" s="1"/>
      <c r="E202" s="1"/>
      <c r="F202" s="1"/>
      <c r="G202" s="1"/>
      <c r="H202" s="1"/>
      <c r="I202" s="1"/>
    </row>
    <row r="203" spans="1:9" ht="15.75" customHeight="1">
      <c r="A203" s="47"/>
      <c r="B203" s="47"/>
      <c r="C203" s="48"/>
      <c r="D203" s="1"/>
      <c r="E203" s="1"/>
      <c r="F203" s="1"/>
      <c r="G203" s="1"/>
      <c r="H203" s="1"/>
      <c r="I203" s="1"/>
    </row>
    <row r="204" spans="1:9" ht="15.75" customHeight="1">
      <c r="A204" s="47"/>
      <c r="B204" s="47"/>
      <c r="C204" s="48"/>
      <c r="D204" s="1"/>
      <c r="E204" s="1"/>
      <c r="F204" s="1"/>
      <c r="G204" s="1"/>
      <c r="H204" s="1"/>
      <c r="I204" s="1"/>
    </row>
    <row r="205" spans="1:9" ht="15.75" customHeight="1">
      <c r="A205" s="47"/>
      <c r="B205" s="47"/>
      <c r="C205" s="48"/>
      <c r="D205" s="1"/>
      <c r="E205" s="1"/>
      <c r="F205" s="1"/>
      <c r="G205" s="1"/>
      <c r="H205" s="1"/>
      <c r="I205" s="1"/>
    </row>
    <row r="206" spans="1:9" ht="15.75" customHeight="1">
      <c r="A206" s="47"/>
      <c r="B206" s="47"/>
      <c r="C206" s="48"/>
      <c r="D206" s="1"/>
      <c r="E206" s="1"/>
      <c r="F206" s="1"/>
      <c r="G206" s="1"/>
      <c r="H206" s="1"/>
      <c r="I206" s="1"/>
    </row>
    <row r="207" spans="1:9" ht="15.75" customHeight="1">
      <c r="A207" s="47"/>
      <c r="B207" s="47"/>
      <c r="C207" s="48"/>
      <c r="D207" s="1"/>
      <c r="E207" s="1"/>
      <c r="F207" s="1"/>
      <c r="G207" s="1"/>
      <c r="H207" s="1"/>
      <c r="I207" s="1"/>
    </row>
    <row r="208" spans="1:9" ht="15.75" customHeight="1">
      <c r="A208" s="47"/>
      <c r="B208" s="47"/>
      <c r="C208" s="48"/>
      <c r="D208" s="1"/>
      <c r="E208" s="1"/>
      <c r="F208" s="1"/>
      <c r="G208" s="1"/>
      <c r="H208" s="1"/>
      <c r="I208" s="1"/>
    </row>
    <row r="209" spans="1:9" ht="15.75" customHeight="1">
      <c r="A209" s="47"/>
      <c r="B209" s="47"/>
      <c r="C209" s="48"/>
      <c r="D209" s="1"/>
      <c r="E209" s="1"/>
      <c r="F209" s="1"/>
      <c r="G209" s="1"/>
      <c r="H209" s="1"/>
      <c r="I209" s="1"/>
    </row>
    <row r="210" spans="1:9" ht="15.75" customHeight="1">
      <c r="A210" s="47"/>
      <c r="B210" s="47"/>
      <c r="C210" s="48"/>
      <c r="D210" s="1"/>
      <c r="E210" s="1"/>
      <c r="F210" s="1"/>
      <c r="G210" s="1"/>
      <c r="H210" s="1"/>
      <c r="I210" s="1"/>
    </row>
    <row r="211" spans="1:9" ht="15.75" customHeight="1">
      <c r="A211" s="47"/>
      <c r="B211" s="47"/>
      <c r="C211" s="48"/>
      <c r="D211" s="1"/>
      <c r="E211" s="1"/>
      <c r="F211" s="1"/>
      <c r="G211" s="1"/>
      <c r="H211" s="1"/>
      <c r="I211" s="1"/>
    </row>
    <row r="212" spans="1:9" ht="15.75" customHeight="1">
      <c r="A212" s="47"/>
      <c r="B212" s="47"/>
      <c r="C212" s="48"/>
      <c r="D212" s="1"/>
      <c r="E212" s="1"/>
      <c r="F212" s="1"/>
      <c r="G212" s="1"/>
      <c r="H212" s="1"/>
      <c r="I212" s="1"/>
    </row>
    <row r="213" spans="1:9" ht="15.75" customHeight="1">
      <c r="A213" s="47"/>
      <c r="B213" s="47"/>
      <c r="C213" s="48"/>
      <c r="D213" s="1"/>
      <c r="E213" s="1"/>
      <c r="F213" s="1"/>
      <c r="G213" s="1"/>
      <c r="H213" s="1"/>
      <c r="I213" s="1"/>
    </row>
    <row r="214" spans="1:9" ht="15.75" customHeight="1">
      <c r="A214" s="47"/>
      <c r="B214" s="47"/>
      <c r="C214" s="48"/>
      <c r="D214" s="1"/>
      <c r="E214" s="1"/>
      <c r="F214" s="1"/>
      <c r="G214" s="1"/>
      <c r="H214" s="1"/>
      <c r="I214" s="1"/>
    </row>
    <row r="215" spans="1:9" ht="15.75" customHeight="1">
      <c r="A215" s="47"/>
      <c r="B215" s="47"/>
      <c r="C215" s="48"/>
      <c r="D215" s="1"/>
      <c r="E215" s="1"/>
      <c r="F215" s="1"/>
      <c r="G215" s="1"/>
      <c r="H215" s="1"/>
      <c r="I215" s="1"/>
    </row>
    <row r="216" spans="1:9" ht="15.75" customHeight="1">
      <c r="A216" s="47"/>
      <c r="B216" s="47"/>
      <c r="C216" s="48"/>
      <c r="D216" s="1"/>
      <c r="E216" s="1"/>
      <c r="F216" s="1"/>
      <c r="G216" s="1"/>
      <c r="H216" s="1"/>
      <c r="I216" s="1"/>
    </row>
    <row r="217" spans="1:9" ht="15.75" customHeight="1">
      <c r="A217" s="47"/>
      <c r="B217" s="47"/>
      <c r="C217" s="48"/>
      <c r="D217" s="1"/>
      <c r="E217" s="1"/>
      <c r="F217" s="1"/>
      <c r="G217" s="1"/>
      <c r="H217" s="1"/>
      <c r="I217" s="1"/>
    </row>
    <row r="218" spans="1:9" ht="15.75" customHeight="1">
      <c r="A218" s="47"/>
      <c r="B218" s="47"/>
      <c r="C218" s="48"/>
      <c r="D218" s="1"/>
      <c r="E218" s="1"/>
      <c r="F218" s="1"/>
      <c r="G218" s="1"/>
      <c r="H218" s="1"/>
      <c r="I218" s="1"/>
    </row>
    <row r="219" spans="1:9" ht="15.75" customHeight="1">
      <c r="A219" s="47"/>
      <c r="B219" s="47"/>
      <c r="C219" s="48"/>
      <c r="D219" s="1"/>
      <c r="E219" s="1"/>
      <c r="F219" s="1"/>
      <c r="G219" s="1"/>
      <c r="H219" s="1"/>
      <c r="I219" s="1"/>
    </row>
    <row r="220" spans="1:9" ht="15.75" customHeight="1">
      <c r="A220" s="47"/>
      <c r="B220" s="47"/>
      <c r="C220" s="48"/>
      <c r="D220" s="1"/>
      <c r="E220" s="1"/>
      <c r="F220" s="1"/>
      <c r="G220" s="1"/>
      <c r="H220" s="1"/>
      <c r="I220" s="1"/>
    </row>
    <row r="221" spans="1:9" ht="15.75" customHeight="1">
      <c r="A221" s="47"/>
      <c r="B221" s="47"/>
      <c r="C221" s="48"/>
      <c r="D221" s="1"/>
      <c r="E221" s="1"/>
      <c r="F221" s="1"/>
      <c r="G221" s="1"/>
      <c r="H221" s="1"/>
      <c r="I221" s="1"/>
    </row>
    <row r="222" spans="1:9" ht="15.75" customHeight="1">
      <c r="A222" s="47"/>
      <c r="B222" s="47"/>
      <c r="C222" s="48"/>
      <c r="D222" s="1"/>
      <c r="E222" s="1"/>
      <c r="F222" s="1"/>
      <c r="G222" s="1"/>
      <c r="H222" s="1"/>
      <c r="I222" s="1"/>
    </row>
    <row r="223" spans="1:9" ht="15.75" customHeight="1">
      <c r="A223" s="47"/>
      <c r="B223" s="47"/>
      <c r="C223" s="48"/>
      <c r="D223" s="1"/>
      <c r="E223" s="1"/>
      <c r="F223" s="1"/>
      <c r="G223" s="1"/>
      <c r="H223" s="1"/>
      <c r="I223" s="1"/>
    </row>
    <row r="224" spans="1:9" ht="15.75" customHeight="1">
      <c r="A224" s="47"/>
      <c r="B224" s="47"/>
      <c r="C224" s="48"/>
      <c r="D224" s="1"/>
      <c r="E224" s="1"/>
      <c r="F224" s="1"/>
      <c r="G224" s="1"/>
      <c r="H224" s="1"/>
      <c r="I224" s="1"/>
    </row>
    <row r="225" spans="1:9" ht="15.75" customHeight="1">
      <c r="A225" s="47"/>
      <c r="B225" s="47"/>
      <c r="C225" s="48"/>
      <c r="D225" s="1"/>
      <c r="E225" s="1"/>
      <c r="F225" s="1"/>
      <c r="G225" s="1"/>
      <c r="H225" s="1"/>
      <c r="I225" s="1"/>
    </row>
    <row r="226" spans="1:9" ht="15.75" customHeight="1">
      <c r="A226" s="47"/>
      <c r="B226" s="47"/>
      <c r="C226" s="48"/>
      <c r="D226" s="1"/>
      <c r="E226" s="1"/>
      <c r="F226" s="1"/>
      <c r="G226" s="1"/>
      <c r="H226" s="1"/>
      <c r="I226" s="1"/>
    </row>
    <row r="227" spans="1:9" ht="15.75" customHeight="1">
      <c r="A227" s="47"/>
      <c r="B227" s="47"/>
      <c r="C227" s="48"/>
      <c r="D227" s="1"/>
      <c r="E227" s="1"/>
      <c r="F227" s="1"/>
      <c r="G227" s="1"/>
      <c r="H227" s="1"/>
      <c r="I227" s="1"/>
    </row>
    <row r="228" spans="1:9" ht="15.75" customHeight="1">
      <c r="A228" s="47"/>
      <c r="B228" s="47"/>
      <c r="C228" s="48"/>
      <c r="D228" s="1"/>
      <c r="E228" s="1"/>
      <c r="F228" s="1"/>
      <c r="G228" s="1"/>
      <c r="H228" s="1"/>
      <c r="I228" s="1"/>
    </row>
    <row r="229" spans="1:9" ht="15.75" customHeight="1">
      <c r="A229" s="47"/>
      <c r="B229" s="47"/>
      <c r="C229" s="48"/>
      <c r="D229" s="1"/>
      <c r="E229" s="1"/>
      <c r="F229" s="1"/>
      <c r="G229" s="1"/>
      <c r="H229" s="1"/>
      <c r="I229" s="1"/>
    </row>
    <row r="230" spans="1:9" ht="15.75" customHeight="1"/>
    <row r="231" spans="1:9" ht="15.75" customHeight="1"/>
    <row r="232" spans="1:9" ht="15.75" customHeight="1"/>
    <row r="233" spans="1:9" ht="15.75" customHeight="1"/>
    <row r="234" spans="1:9" ht="15.75" customHeight="1"/>
    <row r="235" spans="1:9" ht="15.75" customHeight="1"/>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I10"/>
    <mergeCell ref="A11:I11"/>
    <mergeCell ref="A12:I12"/>
    <mergeCell ref="A29:I29"/>
    <mergeCell ref="A2:I2"/>
    <mergeCell ref="A4:I4"/>
    <mergeCell ref="A5:I5"/>
    <mergeCell ref="A6:I6"/>
    <mergeCell ref="A7:I7"/>
    <mergeCell ref="A8:I8"/>
    <mergeCell ref="A9:I9"/>
  </mergeCells>
  <hyperlinks>
    <hyperlink ref="F15" r:id="rId1" xr:uid="{00000000-0004-0000-0800-000000000000}"/>
    <hyperlink ref="F16" r:id="rId2" xr:uid="{00000000-0004-0000-0800-000001000000}"/>
    <hyperlink ref="F17" r:id="rId3" xr:uid="{00000000-0004-0000-0800-000002000000}"/>
    <hyperlink ref="F18" r:id="rId4" xr:uid="{00000000-0004-0000-0800-000003000000}"/>
    <hyperlink ref="F19" r:id="rId5" xr:uid="{00000000-0004-0000-0800-000004000000}"/>
    <hyperlink ref="F20" r:id="rId6" xr:uid="{00000000-0004-0000-0800-000005000000}"/>
    <hyperlink ref="F21" r:id="rId7" xr:uid="{00000000-0004-0000-0800-000006000000}"/>
    <hyperlink ref="F22" r:id="rId8" xr:uid="{00000000-0004-0000-0800-000007000000}"/>
    <hyperlink ref="F25" r:id="rId9" xr:uid="{00000000-0004-0000-0800-000008000000}"/>
    <hyperlink ref="F26" r:id="rId10" xr:uid="{00000000-0004-0000-0800-000009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Centralizator facultate</vt:lpstr>
      <vt:lpstr>IC01</vt:lpstr>
      <vt:lpstr>IC02</vt:lpstr>
      <vt:lpstr>IC03</vt:lpstr>
      <vt:lpstr>IC04</vt:lpstr>
      <vt:lpstr>IC05</vt:lpstr>
      <vt:lpstr>IC06</vt:lpstr>
      <vt:lpstr>IC07</vt:lpstr>
      <vt:lpstr>IC08</vt:lpstr>
      <vt:lpstr>IC09</vt:lpstr>
      <vt:lpstr>IC10</vt:lpstr>
      <vt:lpstr>IC11</vt:lpstr>
      <vt:lpstr>IC12</vt:lpstr>
      <vt:lpstr>IC13</vt:lpstr>
      <vt:lpstr>IC14</vt:lpstr>
      <vt:lpstr>IC15</vt:lpstr>
      <vt:lpstr>IC16</vt:lpstr>
      <vt:lpstr>IC17</vt:lpstr>
      <vt:lpstr>ID01</vt:lpstr>
      <vt:lpstr>ID02</vt:lpstr>
      <vt:lpstr>ID03</vt:lpstr>
      <vt:lpstr>ID04</vt:lpstr>
      <vt:lpstr>ID05</vt:lpstr>
      <vt:lpstr>ID06</vt:lpstr>
      <vt:lpstr>ID07</vt:lpstr>
      <vt:lpstr>ID08</vt:lpstr>
      <vt:lpstr>ID09</vt:lpstr>
      <vt:lpstr>ID10</vt:lpstr>
      <vt:lpstr>ID11</vt:lpstr>
      <vt:lpstr>ID12</vt:lpstr>
      <vt:lpstr>ID13</vt:lpstr>
      <vt:lpstr>ID14</vt:lpstr>
      <vt:lpstr>ID15</vt:lpstr>
      <vt:lpstr>ID16</vt:lpstr>
      <vt:lpstr>ID17</vt:lpstr>
      <vt:lpstr>ID18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Adi Vlase</cp:lastModifiedBy>
  <dcterms:created xsi:type="dcterms:W3CDTF">2009-01-26T16:08:00Z</dcterms:created>
  <dcterms:modified xsi:type="dcterms:W3CDTF">2023-07-20T06:02:20Z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1033-11.2.0.11440</vt:lpwstr>
  </property>
  <property fmtid="{D5CDD505-2E9C-101B-9397-08002B2CF9AE}" pid="3" name="ICV">
    <vt:lpwstr>6AF2DB36E5C24E13ACD0714DBA2809BA</vt:lpwstr>
  </property>
</Properties>
</file>